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Data Analytics\Projects\Upload for Portfolio\Data Analysis\"/>
    </mc:Choice>
  </mc:AlternateContent>
  <xr:revisionPtr revIDLastSave="0" documentId="13_ncr:1_{1F9C6F27-6434-4D57-820A-0BBC0FB5B89E}" xr6:coauthVersionLast="47" xr6:coauthVersionMax="47" xr10:uidLastSave="{00000000-0000-0000-0000-000000000000}"/>
  <bookViews>
    <workbookView xWindow="-110" yWindow="-110" windowWidth="19420" windowHeight="10300" activeTab="5" xr2:uid="{CB42289B-DEDE-49A2-9303-F649A82CB3CC}"/>
  </bookViews>
  <sheets>
    <sheet name="customer_segmentation_data" sheetId="2" r:id="rId1"/>
    <sheet name="EDA" sheetId="4" state="hidden" r:id="rId2"/>
    <sheet name="Pivot Tables for Analysis" sheetId="7" state="hidden" r:id="rId3"/>
    <sheet name="Forecast Last Purchase" sheetId="8" state="hidden" r:id="rId4"/>
    <sheet name="Forecast Spending Behavior" sheetId="11" state="hidden" r:id="rId5"/>
    <sheet name="Dashboard" sheetId="13" r:id="rId6"/>
  </sheets>
  <definedNames>
    <definedName name="_xlcn.WorksheetConnection_CustomerSegmentationPractice.xlsxcustomer_segmentation_data1" hidden="1">customer_segmentation_data[]</definedName>
    <definedName name="Slicer_gender1">#N/A</definedName>
    <definedName name="Slicer_Income_Segment">#N/A</definedName>
    <definedName name="Slicer_Purchase_Frequency_Segment">#N/A</definedName>
  </definedNames>
  <calcPr calcId="191029"/>
  <pivotCaches>
    <pivotCache cacheId="526" r:id="rId7"/>
    <pivotCache cacheId="529" r:id="rId8"/>
    <pivotCache cacheId="532" r:id="rId9"/>
    <pivotCache cacheId="535" r:id="rId10"/>
    <pivotCache cacheId="538" r:id="rId11"/>
  </pivotCaches>
  <extLst>
    <ext xmlns:x14="http://schemas.microsoft.com/office/spreadsheetml/2009/9/main" uri="{876F7934-8845-4945-9796-88D515C7AA90}">
      <x14:pivotCaches>
        <pivotCache cacheId="465" r:id="rId12"/>
      </x14:pivotCaches>
    </ex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_segmentation_data" name="customer_segmentation_data" connection="WorksheetConnection_Customer Segmentation Practice.xlsx!customer_segmentation_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 i="2" l="1"/>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C14" i="11"/>
  <c r="H3" i="11"/>
  <c r="H7" i="11"/>
  <c r="H6" i="11"/>
  <c r="H4" i="11"/>
  <c r="H8" i="11"/>
  <c r="C12" i="11"/>
  <c r="H5" i="11"/>
  <c r="C13" i="11"/>
  <c r="H2" i="11"/>
  <c r="C12" i="8"/>
  <c r="C13" i="8"/>
  <c r="C14" i="8"/>
  <c r="E13" i="11" l="1"/>
  <c r="E14" i="11"/>
  <c r="D13" i="11"/>
  <c r="D14" i="11"/>
  <c r="E12" i="11"/>
  <c r="D12" i="11"/>
  <c r="D14" i="8"/>
  <c r="D12" i="8"/>
  <c r="D13" i="8"/>
  <c r="E13" i="8"/>
  <c r="E14" i="8"/>
  <c r="E12" i="8"/>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J2" i="2" l="1"/>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 r="L2"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K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K908" i="2"/>
  <c r="K909" i="2"/>
  <c r="K910" i="2"/>
  <c r="K911" i="2"/>
  <c r="K912" i="2"/>
  <c r="K913" i="2"/>
  <c r="K914" i="2"/>
  <c r="K915" i="2"/>
  <c r="K916" i="2"/>
  <c r="K917" i="2"/>
  <c r="K918" i="2"/>
  <c r="K919" i="2"/>
  <c r="K920" i="2"/>
  <c r="K921" i="2"/>
  <c r="K922" i="2"/>
  <c r="K923" i="2"/>
  <c r="K924" i="2"/>
  <c r="K925" i="2"/>
  <c r="K926" i="2"/>
  <c r="K927" i="2"/>
  <c r="K928" i="2"/>
  <c r="K929" i="2"/>
  <c r="K930" i="2"/>
  <c r="K931" i="2"/>
  <c r="K932" i="2"/>
  <c r="K933" i="2"/>
  <c r="K934" i="2"/>
  <c r="K935" i="2"/>
  <c r="K936" i="2"/>
  <c r="K937" i="2"/>
  <c r="K938" i="2"/>
  <c r="K939" i="2"/>
  <c r="K940" i="2"/>
  <c r="K941" i="2"/>
  <c r="K942" i="2"/>
  <c r="K943" i="2"/>
  <c r="K944" i="2"/>
  <c r="K945" i="2"/>
  <c r="K946" i="2"/>
  <c r="K947" i="2"/>
  <c r="K948" i="2"/>
  <c r="K949" i="2"/>
  <c r="K950" i="2"/>
  <c r="K951" i="2"/>
  <c r="K952" i="2"/>
  <c r="K953" i="2"/>
  <c r="K954" i="2"/>
  <c r="K955" i="2"/>
  <c r="K956" i="2"/>
  <c r="K957" i="2"/>
  <c r="K958" i="2"/>
  <c r="K959" i="2"/>
  <c r="K960" i="2"/>
  <c r="K961" i="2"/>
  <c r="K962" i="2"/>
  <c r="K963" i="2"/>
  <c r="K964" i="2"/>
  <c r="K965" i="2"/>
  <c r="K966" i="2"/>
  <c r="K967" i="2"/>
  <c r="K968" i="2"/>
  <c r="K969" i="2"/>
  <c r="K970" i="2"/>
  <c r="K971" i="2"/>
  <c r="K972" i="2"/>
  <c r="K973" i="2"/>
  <c r="K974" i="2"/>
  <c r="K975" i="2"/>
  <c r="K976" i="2"/>
  <c r="K977" i="2"/>
  <c r="K978" i="2"/>
  <c r="K979" i="2"/>
  <c r="K980" i="2"/>
  <c r="K981" i="2"/>
  <c r="K982" i="2"/>
  <c r="K983" i="2"/>
  <c r="K984" i="2"/>
  <c r="K985" i="2"/>
  <c r="K986" i="2"/>
  <c r="K987" i="2"/>
  <c r="K988" i="2"/>
  <c r="K989" i="2"/>
  <c r="K990" i="2"/>
  <c r="K991" i="2"/>
  <c r="K992" i="2"/>
  <c r="K993" i="2"/>
  <c r="K994" i="2"/>
  <c r="K995" i="2"/>
  <c r="K996" i="2"/>
  <c r="K997" i="2"/>
  <c r="K998" i="2"/>
  <c r="K999" i="2"/>
  <c r="K1000" i="2"/>
  <c r="K1001" i="2"/>
  <c r="D7" i="4"/>
  <c r="D6" i="4"/>
  <c r="D5" i="4"/>
  <c r="D4" i="4"/>
  <c r="D3" i="4"/>
  <c r="C7" i="4"/>
  <c r="C6" i="4"/>
  <c r="C5" i="4"/>
  <c r="C4" i="4"/>
  <c r="C3" i="4"/>
  <c r="B7" i="4"/>
  <c r="B6" i="4"/>
  <c r="B5" i="4"/>
  <c r="B4" i="4"/>
  <c r="B3" i="4"/>
  <c r="B13" i="4" l="1"/>
  <c r="B11" i="4"/>
  <c r="B1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D2411E0-0825-4F17-8C74-C3919B6FFB68}" keepAlive="1" name="Query - customer_segmentation_data" description="Connection to the 'customer_segmentation_data' query in the workbook." type="5" refreshedVersion="7" background="1" saveData="1">
    <dbPr connection="Provider=Microsoft.Mashup.OleDb.1;Data Source=$Workbook$;Location=customer_segmentation_data;Extended Properties=&quot;&quot;" command="SELECT * FROM [customer_segmentation_data]"/>
  </connection>
  <connection id="2" xr16:uid="{299DD483-D616-447F-B1EA-690FEEF87D66}"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5F236520-9207-425F-8F98-C4A7F04F7B0A}" name="WorksheetConnection_Customer Segmentation Practice.xlsx!customer_segmentation_data" type="102" refreshedVersion="7" minRefreshableVersion="5">
    <extLst>
      <ext xmlns:x15="http://schemas.microsoft.com/office/spreadsheetml/2010/11/main" uri="{DE250136-89BD-433C-8126-D09CA5730AF9}">
        <x15:connection id="customer_segmentation_data" autoDelete="1">
          <x15:rangePr sourceName="_xlcn.WorksheetConnection_CustomerSegmentationPractice.xlsxcustomer_segmentation_data1"/>
        </x15:connection>
      </ext>
    </extLst>
  </connection>
</connections>
</file>

<file path=xl/sharedStrings.xml><?xml version="1.0" encoding="utf-8"?>
<sst xmlns="http://schemas.openxmlformats.org/spreadsheetml/2006/main" count="2090" uniqueCount="69">
  <si>
    <t>id</t>
  </si>
  <si>
    <t>age</t>
  </si>
  <si>
    <t>gender</t>
  </si>
  <si>
    <t>income</t>
  </si>
  <si>
    <t>spending_score</t>
  </si>
  <si>
    <t>membership_years</t>
  </si>
  <si>
    <t>purchase_frequency</t>
  </si>
  <si>
    <t>preferred_category</t>
  </si>
  <si>
    <t>last_purchase_amount</t>
  </si>
  <si>
    <t>Female</t>
  </si>
  <si>
    <t>Groceries</t>
  </si>
  <si>
    <t>Sports</t>
  </si>
  <si>
    <t>Clothing</t>
  </si>
  <si>
    <t>Other</t>
  </si>
  <si>
    <t>Home &amp; Garden</t>
  </si>
  <si>
    <t>Electronics</t>
  </si>
  <si>
    <t>Male</t>
  </si>
  <si>
    <t>Average</t>
  </si>
  <si>
    <t>Age</t>
  </si>
  <si>
    <t>Income</t>
  </si>
  <si>
    <t>Spending Score</t>
  </si>
  <si>
    <t>Median</t>
  </si>
  <si>
    <t>Minimum</t>
  </si>
  <si>
    <t>Maximum</t>
  </si>
  <si>
    <t>Standard Deviation</t>
  </si>
  <si>
    <t>Spending Score Segment</t>
  </si>
  <si>
    <t>Income Segment</t>
  </si>
  <si>
    <t>Low Income</t>
  </si>
  <si>
    <t>Middle Income</t>
  </si>
  <si>
    <t>High Income</t>
  </si>
  <si>
    <t>Customer Lifetime Value</t>
  </si>
  <si>
    <t>Row Labels</t>
  </si>
  <si>
    <t>Grand Total</t>
  </si>
  <si>
    <t>Average of spending_score</t>
  </si>
  <si>
    <t>Sum of last_purchase_amount</t>
  </si>
  <si>
    <t>Number of Customers</t>
  </si>
  <si>
    <t>Column Labels</t>
  </si>
  <si>
    <t>High Spending</t>
  </si>
  <si>
    <t>Low Spending</t>
  </si>
  <si>
    <t>Medium Spending</t>
  </si>
  <si>
    <t>Purchase Frequency Segment</t>
  </si>
  <si>
    <t>Age Segment</t>
  </si>
  <si>
    <t>Adolescent</t>
  </si>
  <si>
    <t>Adult</t>
  </si>
  <si>
    <t>Middle Age</t>
  </si>
  <si>
    <t>Count of id</t>
  </si>
  <si>
    <t>High Frequency</t>
  </si>
  <si>
    <t>Low Frequency</t>
  </si>
  <si>
    <t>Medium Frequency</t>
  </si>
  <si>
    <t>Customer Segmentation Analysis</t>
  </si>
  <si>
    <t>Target Marketing</t>
  </si>
  <si>
    <t>Sales Analysis</t>
  </si>
  <si>
    <t>Current Sales Pattern</t>
  </si>
  <si>
    <t>Forecast(last_purchase_amount)</t>
  </si>
  <si>
    <t>Lower Confidence Bound(last_purchase_amount)</t>
  </si>
  <si>
    <t>Upper Confidence Bound(last_purchase_amount)</t>
  </si>
  <si>
    <t>Statistic</t>
  </si>
  <si>
    <t>Value</t>
  </si>
  <si>
    <t>Alpha</t>
  </si>
  <si>
    <t>Beta</t>
  </si>
  <si>
    <t>Gamma</t>
  </si>
  <si>
    <t>MASE</t>
  </si>
  <si>
    <t>SMAPE</t>
  </si>
  <si>
    <t>MAE</t>
  </si>
  <si>
    <t>RMSE</t>
  </si>
  <si>
    <t>Forecast(spending_score)</t>
  </si>
  <si>
    <t>Lower Confidence Bound(spending_score)</t>
  </si>
  <si>
    <t>Upper Confidence Bound(spending_score)</t>
  </si>
  <si>
    <t>CUSTOMER SEGMENTATION AND SALES ANALYSIS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</si>
</sst>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6" formatCode="&quot;$&quot;#,##0_);[Red]\(&quot;$&quot;#,##0\)"/>
    <numFmt numFmtId="44" formatCode="_(&quot;$&quot;* #,##0.00_);_(&quot;$&quot;* \(#,##0.00\);_(&quot;$&quot;* &quot;-&quot;??_);_(@_)"/>
    <numFmt numFmtId="164" formatCode="&quot;$&quot;#,##0.00"/>
    <numFmt numFmtId="165" formatCode="&quot;$&quot;#,##0"/>
  </numFmts>
  <fonts count="3" x14ac:knownFonts="1">
    <font>
      <sz val="11"/>
      <color theme="1"/>
      <name val="Calibri"/>
      <family val="2"/>
      <scheme val="minor"/>
    </font>
    <font>
      <sz val="11"/>
      <color theme="1"/>
      <name val="Calibri"/>
      <family val="2"/>
      <scheme val="minor"/>
    </font>
    <font>
      <b/>
      <sz val="36"/>
      <color rgb="FF002060"/>
      <name val="Calibri"/>
      <family val="2"/>
      <scheme val="minor"/>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3">
    <xf numFmtId="0" fontId="0" fillId="0" borderId="0" xfId="0"/>
    <xf numFmtId="0" fontId="0" fillId="0" borderId="0" xfId="0" applyNumberFormat="1"/>
    <xf numFmtId="165" fontId="0" fillId="0" borderId="0" xfId="1" applyNumberFormat="1" applyFont="1"/>
    <xf numFmtId="164" fontId="0" fillId="0" borderId="0" xfId="0" applyNumberFormat="1"/>
    <xf numFmtId="6" fontId="0" fillId="0" borderId="0" xfId="0" applyNumberFormat="1"/>
    <xf numFmtId="17" fontId="0" fillId="0" borderId="0" xfId="0" applyNumberFormat="1"/>
    <xf numFmtId="0" fontId="0" fillId="0" borderId="0" xfId="0" pivotButton="1"/>
    <xf numFmtId="0" fontId="0" fillId="0" borderId="0" xfId="0" applyAlignment="1">
      <alignment horizontal="left"/>
    </xf>
    <xf numFmtId="1" fontId="0" fillId="0" borderId="0" xfId="0" applyNumberFormat="1"/>
    <xf numFmtId="165" fontId="0" fillId="0" borderId="0" xfId="0" applyNumberFormat="1"/>
    <xf numFmtId="4" fontId="0" fillId="0" borderId="0" xfId="0" applyNumberFormat="1"/>
    <xf numFmtId="2" fontId="0" fillId="0" borderId="0" xfId="0" applyNumberFormat="1"/>
    <xf numFmtId="0" fontId="2" fillId="2" borderId="0" xfId="0" applyFont="1" applyFill="1" applyAlignment="1">
      <alignment horizontal="center" vertical="center"/>
    </xf>
  </cellXfs>
  <cellStyles count="2">
    <cellStyle name="Currency" xfId="1" builtinId="4"/>
    <cellStyle name="Normal" xfId="0" builtinId="0"/>
  </cellStyles>
  <dxfs count="19">
    <dxf>
      <numFmt numFmtId="4" formatCode="#,##0.00"/>
    </dxf>
    <dxf>
      <numFmt numFmtId="2" formatCode="0.00"/>
    </dxf>
    <dxf>
      <numFmt numFmtId="2" formatCode="0.00"/>
    </dxf>
    <dxf>
      <numFmt numFmtId="164" formatCode="&quot;$&quot;#,##0.00"/>
    </dxf>
    <dxf>
      <numFmt numFmtId="164" formatCode="&quot;$&quot;#,##0.00"/>
    </dxf>
    <dxf>
      <numFmt numFmtId="164" formatCode="&quot;$&quot;#,##0.00"/>
    </dxf>
    <dxf>
      <numFmt numFmtId="164" formatCode="&quot;$&quot;#,##0.00"/>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164" formatCode="&quot;$&quot;#,##0.00"/>
    </dxf>
    <dxf>
      <numFmt numFmtId="0" formatCode="General"/>
    </dxf>
    <dxf>
      <font>
        <b val="0"/>
        <i val="0"/>
        <strike val="0"/>
        <condense val="0"/>
        <extend val="0"/>
        <outline val="0"/>
        <shadow val="0"/>
        <u val="none"/>
        <vertAlign val="baseline"/>
        <sz val="11"/>
        <color theme="1"/>
        <name val="Calibri"/>
        <family val="2"/>
        <scheme val="minor"/>
      </font>
      <numFmt numFmtId="165" formatCode="&quot;$&quot;#,##0"/>
    </dxf>
    <dxf>
      <numFmt numFmtId="165" formatCode="&quot;$&quot;#,##0"/>
    </dxf>
    <dxf>
      <numFmt numFmtId="0" formatCode="General"/>
    </dxf>
    <dxf>
      <font>
        <color rgb="FF9C0006"/>
      </font>
      <fill>
        <patternFill>
          <bgColor rgb="FFFFC7CE"/>
        </patternFill>
      </fill>
    </dxf>
  </dxfs>
  <tableStyles count="1" defaultTableStyle="TableStyleMedium2" defaultPivotStyle="PivotStyleLight16">
    <tableStyle name="Slicer Style 1" pivot="0" table="0" count="0" xr9:uid="{2DD72224-4D26-4255-80F2-12EE4FA6E92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pivotCacheDefinition" Target="pivotCache/pivotCacheDefinition4.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2.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Segmentation Analysis_Dashboard.xlsx]Pivot Tables for Analysis!Customer Segments by Spending and Preferred Category</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Average Spending By Preferred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for Analysis'!$B$3:$B$4</c:f>
              <c:strCache>
                <c:ptCount val="1"/>
                <c:pt idx="0">
                  <c:v>Clothing</c:v>
                </c:pt>
              </c:strCache>
            </c:strRef>
          </c:tx>
          <c:spPr>
            <a:solidFill>
              <a:schemeClr val="accent1"/>
            </a:solidFill>
            <a:ln>
              <a:noFill/>
            </a:ln>
            <a:effectLst/>
          </c:spPr>
          <c:invertIfNegative val="0"/>
          <c:cat>
            <c:strRef>
              <c:f>'Pivot Tables for Analysis'!$A$5:$A$8</c:f>
              <c:strCache>
                <c:ptCount val="3"/>
                <c:pt idx="0">
                  <c:v>Middle Age</c:v>
                </c:pt>
                <c:pt idx="1">
                  <c:v>Adult</c:v>
                </c:pt>
                <c:pt idx="2">
                  <c:v>Adolescent</c:v>
                </c:pt>
              </c:strCache>
            </c:strRef>
          </c:cat>
          <c:val>
            <c:numRef>
              <c:f>'Pivot Tables for Analysis'!$B$5:$B$8</c:f>
              <c:numCache>
                <c:formatCode>0</c:formatCode>
                <c:ptCount val="3"/>
                <c:pt idx="0">
                  <c:v>51.216666666666669</c:v>
                </c:pt>
                <c:pt idx="1">
                  <c:v>51.555555555555557</c:v>
                </c:pt>
                <c:pt idx="2">
                  <c:v>53.973684210526315</c:v>
                </c:pt>
              </c:numCache>
            </c:numRef>
          </c:val>
          <c:extLst>
            <c:ext xmlns:c16="http://schemas.microsoft.com/office/drawing/2014/chart" uri="{C3380CC4-5D6E-409C-BE32-E72D297353CC}">
              <c16:uniqueId val="{00000000-7BCA-490A-B00F-20A90940D5B3}"/>
            </c:ext>
          </c:extLst>
        </c:ser>
        <c:ser>
          <c:idx val="1"/>
          <c:order val="1"/>
          <c:tx>
            <c:strRef>
              <c:f>'Pivot Tables for Analysis'!$C$3:$C$4</c:f>
              <c:strCache>
                <c:ptCount val="1"/>
                <c:pt idx="0">
                  <c:v>Electronics</c:v>
                </c:pt>
              </c:strCache>
            </c:strRef>
          </c:tx>
          <c:spPr>
            <a:solidFill>
              <a:schemeClr val="accent2"/>
            </a:solidFill>
            <a:ln>
              <a:noFill/>
            </a:ln>
            <a:effectLst/>
          </c:spPr>
          <c:invertIfNegative val="0"/>
          <c:cat>
            <c:strRef>
              <c:f>'Pivot Tables for Analysis'!$A$5:$A$8</c:f>
              <c:strCache>
                <c:ptCount val="3"/>
                <c:pt idx="0">
                  <c:v>Middle Age</c:v>
                </c:pt>
                <c:pt idx="1">
                  <c:v>Adult</c:v>
                </c:pt>
                <c:pt idx="2">
                  <c:v>Adolescent</c:v>
                </c:pt>
              </c:strCache>
            </c:strRef>
          </c:cat>
          <c:val>
            <c:numRef>
              <c:f>'Pivot Tables for Analysis'!$C$5:$C$8</c:f>
              <c:numCache>
                <c:formatCode>0</c:formatCode>
                <c:ptCount val="3"/>
                <c:pt idx="0">
                  <c:v>50.407407407407405</c:v>
                </c:pt>
                <c:pt idx="1">
                  <c:v>51.634146341463413</c:v>
                </c:pt>
                <c:pt idx="2">
                  <c:v>48.019230769230766</c:v>
                </c:pt>
              </c:numCache>
            </c:numRef>
          </c:val>
          <c:extLst>
            <c:ext xmlns:c16="http://schemas.microsoft.com/office/drawing/2014/chart" uri="{C3380CC4-5D6E-409C-BE32-E72D297353CC}">
              <c16:uniqueId val="{00000001-7BCA-490A-B00F-20A90940D5B3}"/>
            </c:ext>
          </c:extLst>
        </c:ser>
        <c:ser>
          <c:idx val="2"/>
          <c:order val="2"/>
          <c:tx>
            <c:strRef>
              <c:f>'Pivot Tables for Analysis'!$D$3:$D$4</c:f>
              <c:strCache>
                <c:ptCount val="1"/>
                <c:pt idx="0">
                  <c:v>Groceries</c:v>
                </c:pt>
              </c:strCache>
            </c:strRef>
          </c:tx>
          <c:spPr>
            <a:solidFill>
              <a:schemeClr val="accent3"/>
            </a:solidFill>
            <a:ln>
              <a:noFill/>
            </a:ln>
            <a:effectLst/>
          </c:spPr>
          <c:invertIfNegative val="0"/>
          <c:cat>
            <c:strRef>
              <c:f>'Pivot Tables for Analysis'!$A$5:$A$8</c:f>
              <c:strCache>
                <c:ptCount val="3"/>
                <c:pt idx="0">
                  <c:v>Middle Age</c:v>
                </c:pt>
                <c:pt idx="1">
                  <c:v>Adult</c:v>
                </c:pt>
                <c:pt idx="2">
                  <c:v>Adolescent</c:v>
                </c:pt>
              </c:strCache>
            </c:strRef>
          </c:cat>
          <c:val>
            <c:numRef>
              <c:f>'Pivot Tables for Analysis'!$D$5:$D$8</c:f>
              <c:numCache>
                <c:formatCode>0</c:formatCode>
                <c:ptCount val="3"/>
                <c:pt idx="0">
                  <c:v>54.481012658227847</c:v>
                </c:pt>
                <c:pt idx="1">
                  <c:v>50.306666666666665</c:v>
                </c:pt>
                <c:pt idx="2">
                  <c:v>47.177777777777777</c:v>
                </c:pt>
              </c:numCache>
            </c:numRef>
          </c:val>
          <c:extLst>
            <c:ext xmlns:c16="http://schemas.microsoft.com/office/drawing/2014/chart" uri="{C3380CC4-5D6E-409C-BE32-E72D297353CC}">
              <c16:uniqueId val="{00000002-7BCA-490A-B00F-20A90940D5B3}"/>
            </c:ext>
          </c:extLst>
        </c:ser>
        <c:ser>
          <c:idx val="3"/>
          <c:order val="3"/>
          <c:tx>
            <c:strRef>
              <c:f>'Pivot Tables for Analysis'!$E$3:$E$4</c:f>
              <c:strCache>
                <c:ptCount val="1"/>
                <c:pt idx="0">
                  <c:v>Home &amp; Garden</c:v>
                </c:pt>
              </c:strCache>
            </c:strRef>
          </c:tx>
          <c:spPr>
            <a:solidFill>
              <a:schemeClr val="accent4"/>
            </a:solidFill>
            <a:ln>
              <a:noFill/>
            </a:ln>
            <a:effectLst/>
          </c:spPr>
          <c:invertIfNegative val="0"/>
          <c:cat>
            <c:strRef>
              <c:f>'Pivot Tables for Analysis'!$A$5:$A$8</c:f>
              <c:strCache>
                <c:ptCount val="3"/>
                <c:pt idx="0">
                  <c:v>Middle Age</c:v>
                </c:pt>
                <c:pt idx="1">
                  <c:v>Adult</c:v>
                </c:pt>
                <c:pt idx="2">
                  <c:v>Adolescent</c:v>
                </c:pt>
              </c:strCache>
            </c:strRef>
          </c:cat>
          <c:val>
            <c:numRef>
              <c:f>'Pivot Tables for Analysis'!$E$5:$E$8</c:f>
              <c:numCache>
                <c:formatCode>0</c:formatCode>
                <c:ptCount val="3"/>
                <c:pt idx="0">
                  <c:v>51.61904761904762</c:v>
                </c:pt>
                <c:pt idx="1">
                  <c:v>47.026315789473685</c:v>
                </c:pt>
                <c:pt idx="2">
                  <c:v>48.086956521739133</c:v>
                </c:pt>
              </c:numCache>
            </c:numRef>
          </c:val>
          <c:extLst>
            <c:ext xmlns:c16="http://schemas.microsoft.com/office/drawing/2014/chart" uri="{C3380CC4-5D6E-409C-BE32-E72D297353CC}">
              <c16:uniqueId val="{00000003-7BCA-490A-B00F-20A90940D5B3}"/>
            </c:ext>
          </c:extLst>
        </c:ser>
        <c:ser>
          <c:idx val="4"/>
          <c:order val="4"/>
          <c:tx>
            <c:strRef>
              <c:f>'Pivot Tables for Analysis'!$F$3:$F$4</c:f>
              <c:strCache>
                <c:ptCount val="1"/>
                <c:pt idx="0">
                  <c:v>Sports</c:v>
                </c:pt>
              </c:strCache>
            </c:strRef>
          </c:tx>
          <c:spPr>
            <a:solidFill>
              <a:schemeClr val="accent5"/>
            </a:solidFill>
            <a:ln>
              <a:noFill/>
            </a:ln>
            <a:effectLst/>
          </c:spPr>
          <c:invertIfNegative val="0"/>
          <c:cat>
            <c:strRef>
              <c:f>'Pivot Tables for Analysis'!$A$5:$A$8</c:f>
              <c:strCache>
                <c:ptCount val="3"/>
                <c:pt idx="0">
                  <c:v>Middle Age</c:v>
                </c:pt>
                <c:pt idx="1">
                  <c:v>Adult</c:v>
                </c:pt>
                <c:pt idx="2">
                  <c:v>Adolescent</c:v>
                </c:pt>
              </c:strCache>
            </c:strRef>
          </c:cat>
          <c:val>
            <c:numRef>
              <c:f>'Pivot Tables for Analysis'!$F$5:$F$8</c:f>
              <c:numCache>
                <c:formatCode>0</c:formatCode>
                <c:ptCount val="3"/>
                <c:pt idx="0">
                  <c:v>52.768292682926827</c:v>
                </c:pt>
                <c:pt idx="1">
                  <c:v>52.082352941176474</c:v>
                </c:pt>
                <c:pt idx="2">
                  <c:v>45.558139534883722</c:v>
                </c:pt>
              </c:numCache>
            </c:numRef>
          </c:val>
          <c:extLst>
            <c:ext xmlns:c16="http://schemas.microsoft.com/office/drawing/2014/chart" uri="{C3380CC4-5D6E-409C-BE32-E72D297353CC}">
              <c16:uniqueId val="{00000004-7BCA-490A-B00F-20A90940D5B3}"/>
            </c:ext>
          </c:extLst>
        </c:ser>
        <c:dLbls>
          <c:showLegendKey val="0"/>
          <c:showVal val="0"/>
          <c:showCatName val="0"/>
          <c:showSerName val="0"/>
          <c:showPercent val="0"/>
          <c:showBubbleSize val="0"/>
        </c:dLbls>
        <c:gapWidth val="219"/>
        <c:overlap val="-27"/>
        <c:axId val="733685712"/>
        <c:axId val="733683216"/>
      </c:barChart>
      <c:catAx>
        <c:axId val="73368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683216"/>
        <c:crosses val="autoZero"/>
        <c:auto val="1"/>
        <c:lblAlgn val="ctr"/>
        <c:lblOffset val="100"/>
        <c:noMultiLvlLbl val="0"/>
      </c:catAx>
      <c:valAx>
        <c:axId val="7336832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685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Segmentation Analysis_Dashboard.xlsx]Pivot Tables for Analysis!Total Sales Per Customer Preference</c:name>
    <c:fmtId val="18"/>
  </c:pivotSource>
  <c:chart>
    <c:title>
      <c:tx>
        <c:rich>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r>
              <a:rPr lang="en-US" sz="1200" b="1"/>
              <a:t>Total Sales Per Customer Preference</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38100" cap="rnd">
            <a:solidFill>
              <a:schemeClr val="accent1"/>
            </a:solidFill>
            <a:round/>
          </a:ln>
          <a:effectLst>
            <a:outerShdw blurRad="63500" sx="102000" sy="102000" algn="ctr" rotWithShape="0">
              <a:schemeClr val="bg1">
                <a:lumMod val="75000"/>
                <a:alpha val="40000"/>
              </a:schemeClr>
            </a:outerShdw>
          </a:effectLst>
        </c:spPr>
        <c:marker>
          <c:symbol val="circle"/>
          <c:size val="10"/>
          <c:spPr>
            <a:solidFill>
              <a:schemeClr val="bg1"/>
            </a:solidFill>
            <a:ln w="25400">
              <a:solidFill>
                <a:schemeClr val="accent1"/>
              </a:solidFill>
            </a:ln>
            <a:effectLst>
              <a:outerShdw blurRad="63500" sx="102000" sy="102000" algn="ctr" rotWithShape="0">
                <a:schemeClr val="bg1">
                  <a:lumMod val="75000"/>
                  <a:alpha val="40000"/>
                </a:scheme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38100" cap="rnd">
            <a:solidFill>
              <a:schemeClr val="accent1"/>
            </a:solidFill>
            <a:round/>
          </a:ln>
          <a:effectLst>
            <a:outerShdw blurRad="63500" sx="102000" sy="102000" algn="ctr" rotWithShape="0">
              <a:schemeClr val="bg1">
                <a:lumMod val="75000"/>
                <a:alpha val="40000"/>
              </a:schemeClr>
            </a:outerShdw>
          </a:effectLst>
        </c:spPr>
        <c:marker>
          <c:symbol val="circle"/>
          <c:size val="10"/>
          <c:spPr>
            <a:solidFill>
              <a:schemeClr val="bg1"/>
            </a:solidFill>
            <a:ln w="25400">
              <a:solidFill>
                <a:schemeClr val="accent1"/>
              </a:solidFill>
            </a:ln>
            <a:effectLst>
              <a:outerShdw blurRad="63500" sx="102000" sy="102000" algn="ctr" rotWithShape="0">
                <a:schemeClr val="bg1">
                  <a:lumMod val="75000"/>
                  <a:alpha val="40000"/>
                </a:scheme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bg1"/>
            </a:solidFill>
          </a:ln>
          <a:effectLst>
            <a:outerShdw blurRad="63500" sx="102000" sy="102000" algn="ctr" rotWithShape="0">
              <a:schemeClr val="bg1">
                <a:lumMod val="75000"/>
                <a:alpha val="4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for Analysis'!$B$48</c:f>
              <c:strCache>
                <c:ptCount val="1"/>
                <c:pt idx="0">
                  <c:v>Total</c:v>
                </c:pt>
              </c:strCache>
            </c:strRef>
          </c:tx>
          <c:spPr>
            <a:solidFill>
              <a:schemeClr val="accent1"/>
            </a:solidFill>
            <a:ln w="25400">
              <a:solidFill>
                <a:schemeClr val="bg1"/>
              </a:solidFill>
            </a:ln>
            <a:effectLst>
              <a:outerShdw blurRad="63500" sx="102000" sy="102000" algn="ctr" rotWithShape="0">
                <a:schemeClr val="bg1">
                  <a:lumMod val="75000"/>
                  <a:alpha val="40000"/>
                </a:scheme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for Analysis'!$A$49:$A$54</c:f>
              <c:strCache>
                <c:ptCount val="5"/>
                <c:pt idx="0">
                  <c:v>Electronics</c:v>
                </c:pt>
                <c:pt idx="1">
                  <c:v>Home &amp; Garden</c:v>
                </c:pt>
                <c:pt idx="2">
                  <c:v>Sports</c:v>
                </c:pt>
                <c:pt idx="3">
                  <c:v>Groceries</c:v>
                </c:pt>
                <c:pt idx="4">
                  <c:v>Clothing</c:v>
                </c:pt>
              </c:strCache>
            </c:strRef>
          </c:cat>
          <c:val>
            <c:numRef>
              <c:f>'Pivot Tables for Analysis'!$B$49:$B$54</c:f>
              <c:numCache>
                <c:formatCode>"$"#,##0</c:formatCode>
                <c:ptCount val="5"/>
                <c:pt idx="0">
                  <c:v>106775.94</c:v>
                </c:pt>
                <c:pt idx="1">
                  <c:v>104153.73</c:v>
                </c:pt>
                <c:pt idx="2">
                  <c:v>101210.17</c:v>
                </c:pt>
                <c:pt idx="3">
                  <c:v>96968.6</c:v>
                </c:pt>
                <c:pt idx="4">
                  <c:v>83240.23</c:v>
                </c:pt>
              </c:numCache>
            </c:numRef>
          </c:val>
          <c:extLst>
            <c:ext xmlns:c16="http://schemas.microsoft.com/office/drawing/2014/chart" uri="{C3380CC4-5D6E-409C-BE32-E72D297353CC}">
              <c16:uniqueId val="{00000000-9BB6-40E0-9AF2-0D7226684BF8}"/>
            </c:ext>
          </c:extLst>
        </c:ser>
        <c:dLbls>
          <c:dLblPos val="inEnd"/>
          <c:showLegendKey val="0"/>
          <c:showVal val="1"/>
          <c:showCatName val="0"/>
          <c:showSerName val="0"/>
          <c:showPercent val="0"/>
          <c:showBubbleSize val="0"/>
        </c:dLbls>
        <c:gapWidth val="25"/>
        <c:axId val="1908430671"/>
        <c:axId val="1908434415"/>
      </c:barChart>
      <c:catAx>
        <c:axId val="1908430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08434415"/>
        <c:crosses val="autoZero"/>
        <c:auto val="1"/>
        <c:lblAlgn val="ctr"/>
        <c:lblOffset val="100"/>
        <c:noMultiLvlLbl val="0"/>
      </c:catAx>
      <c:valAx>
        <c:axId val="1908434415"/>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08430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noFill/>
      <a:round/>
    </a:ln>
    <a:effectLst>
      <a:outerShdw blurRad="63500" algn="ctr" rotWithShape="0">
        <a:srgbClr val="002060">
          <a:alpha val="50000"/>
        </a:srgbClr>
      </a:outerShdw>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Segmentation Analysis_Dashboard.xlsx]Pivot Tables for Analysis!Total Sales Per Purchase Frequency</c:name>
    <c:fmtId val="20"/>
  </c:pivotSource>
  <c:chart>
    <c:title>
      <c:tx>
        <c:rich>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r>
              <a:rPr lang="en-US" sz="1200" b="1"/>
              <a:t>Total Sales Per Purchase Frequency</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bg1"/>
            </a:solidFill>
          </a:ln>
          <a:effectLst>
            <a:outerShdw blurRad="63500" sx="105000" sy="105000" algn="ctr" rotWithShape="0">
              <a:schemeClr val="bg1">
                <a:lumMod val="75000"/>
                <a:alpha val="40000"/>
              </a:scheme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bg1"/>
            </a:solidFill>
          </a:ln>
          <a:effectLst>
            <a:outerShdw blurRad="63500" sx="105000" sy="105000" algn="ctr" rotWithShape="0">
              <a:schemeClr val="bg1">
                <a:lumMod val="75000"/>
                <a:alpha val="4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2060"/>
          </a:solidFill>
          <a:ln w="25400">
            <a:solidFill>
              <a:schemeClr val="bg1"/>
            </a:solidFill>
          </a:ln>
          <a:effectLst>
            <a:outerShdw blurRad="63500" sx="105000" sy="105000" algn="ctr" rotWithShape="0">
              <a:schemeClr val="bg1">
                <a:lumMod val="75000"/>
                <a:alpha val="40000"/>
              </a:schemeClr>
            </a:outerShdw>
          </a:effectLst>
        </c:spPr>
        <c:marker>
          <c:symbol val="none"/>
        </c:marker>
        <c:dLbl>
          <c:idx val="0"/>
          <c:spPr>
            <a:noFill/>
            <a:ln>
              <a:noFill/>
            </a:ln>
            <a:effectLst/>
          </c:spPr>
          <c:txPr>
            <a:bodyPr rot="0" spcFirstLastPara="1" vertOverflow="overflow" horzOverflow="overflow" vert="horz" wrap="square" lIns="0" tIns="0" rIns="0" bIns="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8"/>
        <c:spPr>
          <a:solidFill>
            <a:srgbClr val="002060"/>
          </a:solidFill>
          <a:ln w="25400">
            <a:solidFill>
              <a:schemeClr val="bg1"/>
            </a:solidFill>
          </a:ln>
          <a:effectLst>
            <a:outerShdw blurRad="63500" sx="105000" sy="105000" algn="ctr" rotWithShape="0">
              <a:schemeClr val="bg1">
                <a:lumMod val="75000"/>
                <a:alpha val="40000"/>
              </a:schemeClr>
            </a:outerShdw>
          </a:effectLst>
        </c:spPr>
      </c:pivotFmt>
      <c:pivotFmt>
        <c:idx val="9"/>
        <c:spPr>
          <a:solidFill>
            <a:srgbClr val="002060"/>
          </a:solidFill>
          <a:ln w="25400">
            <a:solidFill>
              <a:schemeClr val="bg1"/>
            </a:solidFill>
          </a:ln>
          <a:effectLst>
            <a:outerShdw blurRad="63500" sx="105000" sy="105000" algn="ctr" rotWithShape="0">
              <a:schemeClr val="bg1">
                <a:lumMod val="75000"/>
                <a:alpha val="40000"/>
              </a:schemeClr>
            </a:outerShdw>
          </a:effectLst>
        </c:spPr>
      </c:pivotFmt>
      <c:pivotFmt>
        <c:idx val="10"/>
        <c:spPr>
          <a:solidFill>
            <a:srgbClr val="002060"/>
          </a:solidFill>
          <a:ln w="25400">
            <a:solidFill>
              <a:schemeClr val="bg1"/>
            </a:solidFill>
          </a:ln>
          <a:effectLst>
            <a:outerShdw blurRad="63500" sx="105000" sy="105000" algn="ctr" rotWithShape="0">
              <a:schemeClr val="bg1">
                <a:lumMod val="75000"/>
                <a:alpha val="40000"/>
              </a:schemeClr>
            </a:outerShdw>
          </a:effectLst>
        </c:spPr>
      </c:pivotFmt>
    </c:pivotFmts>
    <c:plotArea>
      <c:layout/>
      <c:barChart>
        <c:barDir val="col"/>
        <c:grouping val="clustered"/>
        <c:varyColors val="0"/>
        <c:ser>
          <c:idx val="0"/>
          <c:order val="0"/>
          <c:tx>
            <c:strRef>
              <c:f>'Pivot Tables for Analysis'!$B$61</c:f>
              <c:strCache>
                <c:ptCount val="1"/>
                <c:pt idx="0">
                  <c:v>Total</c:v>
                </c:pt>
              </c:strCache>
            </c:strRef>
          </c:tx>
          <c:spPr>
            <a:solidFill>
              <a:srgbClr val="002060"/>
            </a:solidFill>
            <a:ln w="25400">
              <a:solidFill>
                <a:schemeClr val="bg1"/>
              </a:solidFill>
            </a:ln>
            <a:effectLst>
              <a:outerShdw blurRad="63500" sx="105000" sy="105000" algn="ctr" rotWithShape="0">
                <a:schemeClr val="bg1">
                  <a:lumMod val="75000"/>
                  <a:alpha val="40000"/>
                </a:schemeClr>
              </a:outerShdw>
            </a:effectLst>
          </c:spPr>
          <c:invertIfNegative val="0"/>
          <c:dLbls>
            <c:spPr>
              <a:noFill/>
              <a:ln>
                <a:noFill/>
              </a:ln>
              <a:effectLst/>
            </c:spPr>
            <c:txPr>
              <a:bodyPr rot="0" spcFirstLastPara="1" vertOverflow="overflow" horzOverflow="overflow" vert="horz" wrap="square" lIns="0" tIns="0" rIns="0" bIns="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 Tables for Analysis'!$A$62:$A$65</c:f>
              <c:strCache>
                <c:ptCount val="3"/>
                <c:pt idx="0">
                  <c:v>Medium Frequency</c:v>
                </c:pt>
                <c:pt idx="1">
                  <c:v>High Frequency</c:v>
                </c:pt>
                <c:pt idx="2">
                  <c:v>Low Frequency</c:v>
                </c:pt>
              </c:strCache>
            </c:strRef>
          </c:cat>
          <c:val>
            <c:numRef>
              <c:f>'Pivot Tables for Analysis'!$B$62:$B$65</c:f>
              <c:numCache>
                <c:formatCode>"$"#,##0</c:formatCode>
                <c:ptCount val="3"/>
                <c:pt idx="0">
                  <c:v>211385.69</c:v>
                </c:pt>
                <c:pt idx="1">
                  <c:v>155290.28</c:v>
                </c:pt>
                <c:pt idx="2">
                  <c:v>125672.7</c:v>
                </c:pt>
              </c:numCache>
            </c:numRef>
          </c:val>
          <c:extLst>
            <c:ext xmlns:c16="http://schemas.microsoft.com/office/drawing/2014/chart" uri="{C3380CC4-5D6E-409C-BE32-E72D297353CC}">
              <c16:uniqueId val="{00000000-CB42-4198-8A16-B0E283D9047C}"/>
            </c:ext>
          </c:extLst>
        </c:ser>
        <c:dLbls>
          <c:showLegendKey val="0"/>
          <c:showVal val="1"/>
          <c:showCatName val="0"/>
          <c:showSerName val="0"/>
          <c:showPercent val="0"/>
          <c:showBubbleSize val="0"/>
        </c:dLbls>
        <c:gapWidth val="25"/>
        <c:overlap val="-27"/>
        <c:axId val="1917807759"/>
        <c:axId val="1917809839"/>
      </c:barChart>
      <c:catAx>
        <c:axId val="1917807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17809839"/>
        <c:crosses val="autoZero"/>
        <c:auto val="1"/>
        <c:lblAlgn val="ctr"/>
        <c:lblOffset val="100"/>
        <c:noMultiLvlLbl val="0"/>
      </c:catAx>
      <c:valAx>
        <c:axId val="1917809839"/>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17807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noFill/>
      <a:round/>
    </a:ln>
    <a:effectLst>
      <a:outerShdw blurRad="63500" algn="ctr" rotWithShape="0">
        <a:srgbClr val="002060">
          <a:alpha val="50000"/>
        </a:srgbClr>
      </a:outerShdw>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Segmentation Analysis_Dashboard.xlsx]Pivot Tables for Analysis!Customer Distribution By Spending Behavior</c:name>
    <c:fmtId val="17"/>
  </c:pivotSource>
  <c:chart>
    <c:title>
      <c:tx>
        <c:rich>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r>
              <a:rPr lang="en-US" sz="1200" b="1"/>
              <a:t>Customer Distribution By Spending Behavior</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bg1"/>
            </a:solidFill>
          </a:ln>
          <a:effectLst>
            <a:outerShdw blurRad="63500" sx="102000" sy="102000" algn="ctr" rotWithShape="0">
              <a:schemeClr val="bg1">
                <a:lumMod val="75000"/>
                <a:alpha val="40000"/>
              </a:scheme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bg1"/>
            </a:solidFill>
          </a:ln>
          <a:effectLst>
            <a:outerShdw blurRad="63500" sx="102000" sy="102000" algn="ctr" rotWithShape="0">
              <a:schemeClr val="bg1">
                <a:lumMod val="75000"/>
                <a:alpha val="4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lumMod val="50000"/>
            </a:schemeClr>
          </a:solidFill>
          <a:ln w="25400">
            <a:solidFill>
              <a:schemeClr val="bg1"/>
            </a:solidFill>
          </a:ln>
          <a:effectLst>
            <a:outerShdw blurRad="63500" sx="102000" sy="102000" algn="ctr" rotWithShape="0">
              <a:schemeClr val="bg1">
                <a:lumMod val="75000"/>
                <a:alpha val="4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 for Analysis'!$B$32</c:f>
              <c:strCache>
                <c:ptCount val="1"/>
                <c:pt idx="0">
                  <c:v>Total</c:v>
                </c:pt>
              </c:strCache>
            </c:strRef>
          </c:tx>
          <c:spPr>
            <a:solidFill>
              <a:schemeClr val="accent5">
                <a:lumMod val="50000"/>
              </a:schemeClr>
            </a:solidFill>
            <a:ln w="25400">
              <a:solidFill>
                <a:schemeClr val="bg1"/>
              </a:solidFill>
            </a:ln>
            <a:effectLst>
              <a:outerShdw blurRad="63500" sx="102000" sy="102000" algn="ctr" rotWithShape="0">
                <a:schemeClr val="bg1">
                  <a:lumMod val="75000"/>
                  <a:alpha val="40000"/>
                </a:scheme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for Analysis'!$A$33:$A$36</c:f>
              <c:strCache>
                <c:ptCount val="3"/>
                <c:pt idx="0">
                  <c:v>Low Spending</c:v>
                </c:pt>
                <c:pt idx="1">
                  <c:v>High Spending</c:v>
                </c:pt>
                <c:pt idx="2">
                  <c:v>Medium Spending</c:v>
                </c:pt>
              </c:strCache>
            </c:strRef>
          </c:cat>
          <c:val>
            <c:numRef>
              <c:f>'Pivot Tables for Analysis'!$B$33:$B$36</c:f>
              <c:numCache>
                <c:formatCode>General</c:formatCode>
                <c:ptCount val="3"/>
                <c:pt idx="0">
                  <c:v>392</c:v>
                </c:pt>
                <c:pt idx="1">
                  <c:v>328</c:v>
                </c:pt>
                <c:pt idx="2">
                  <c:v>280</c:v>
                </c:pt>
              </c:numCache>
            </c:numRef>
          </c:val>
          <c:extLst>
            <c:ext xmlns:c16="http://schemas.microsoft.com/office/drawing/2014/chart" uri="{C3380CC4-5D6E-409C-BE32-E72D297353CC}">
              <c16:uniqueId val="{00000000-F4D9-4538-AECD-0228A19852E6}"/>
            </c:ext>
          </c:extLst>
        </c:ser>
        <c:dLbls>
          <c:dLblPos val="outEnd"/>
          <c:showLegendKey val="0"/>
          <c:showVal val="1"/>
          <c:showCatName val="0"/>
          <c:showSerName val="0"/>
          <c:showPercent val="0"/>
          <c:showBubbleSize val="0"/>
        </c:dLbls>
        <c:gapWidth val="25"/>
        <c:axId val="647413088"/>
        <c:axId val="647414752"/>
      </c:barChart>
      <c:catAx>
        <c:axId val="647413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47414752"/>
        <c:crosses val="autoZero"/>
        <c:auto val="1"/>
        <c:lblAlgn val="ctr"/>
        <c:lblOffset val="100"/>
        <c:noMultiLvlLbl val="0"/>
      </c:catAx>
      <c:valAx>
        <c:axId val="6474147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47413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noFill/>
      <a:round/>
    </a:ln>
    <a:effectLst>
      <a:outerShdw blurRad="63500" algn="ctr" rotWithShape="0">
        <a:srgbClr val="002060">
          <a:alpha val="50000"/>
        </a:srgbClr>
      </a:outerShdw>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Segmentation Analysis_Dashboard.xlsx]Pivot Tables for Analysis!Customer Distribution By Income Level</c:name>
    <c:fmtId val="11"/>
  </c:pivotSource>
  <c:chart>
    <c:title>
      <c:tx>
        <c:rich>
          <a:bodyPr rot="0" spcFirstLastPara="1" vertOverflow="ellipsis" vert="horz" wrap="square" anchor="ctr" anchorCtr="1"/>
          <a:lstStyle/>
          <a:p>
            <a:pPr algn="ctr">
              <a:defRPr sz="1200" b="1" i="0" u="none" strike="noStrike" kern="1200" spc="0" baseline="0">
                <a:solidFill>
                  <a:schemeClr val="tx1"/>
                </a:solidFill>
                <a:latin typeface="+mn-lt"/>
                <a:ea typeface="+mn-ea"/>
                <a:cs typeface="+mn-cs"/>
              </a:defRPr>
            </a:pPr>
            <a:r>
              <a:rPr lang="en-US" sz="1200" b="1"/>
              <a:t>Customer Distribution By Income Level</a:t>
            </a:r>
          </a:p>
        </c:rich>
      </c:tx>
      <c:overlay val="1"/>
      <c:spPr>
        <a:noFill/>
        <a:ln>
          <a:noFill/>
        </a:ln>
        <a:effectLst/>
      </c:spPr>
      <c:txPr>
        <a:bodyPr rot="0" spcFirstLastPara="1" vertOverflow="ellipsis" vert="horz" wrap="square" anchor="ctr" anchorCtr="1"/>
        <a:lstStyle/>
        <a:p>
          <a:pPr algn="ctr">
            <a:defRPr sz="12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bg1"/>
            </a:solidFill>
          </a:ln>
          <a:effectLst>
            <a:outerShdw blurRad="63500" sx="105000" sy="105000" algn="ctr" rotWithShape="0">
              <a:schemeClr val="bg1">
                <a:lumMod val="75000"/>
                <a:alpha val="40000"/>
              </a:schemeClr>
            </a:outerShdw>
          </a:effectLst>
        </c:spPr>
      </c:pivotFmt>
      <c:pivotFmt>
        <c:idx val="10"/>
        <c:spPr>
          <a:solidFill>
            <a:schemeClr val="accent2"/>
          </a:solidFill>
          <a:ln w="25400">
            <a:solidFill>
              <a:schemeClr val="bg1"/>
            </a:solidFill>
          </a:ln>
          <a:effectLst>
            <a:outerShdw blurRad="63500" sx="105000" sy="105000" algn="ctr" rotWithShape="0">
              <a:schemeClr val="bg1">
                <a:lumMod val="75000"/>
                <a:alpha val="40000"/>
              </a:schemeClr>
            </a:outerShdw>
          </a:effectLst>
        </c:spPr>
      </c:pivotFmt>
      <c:pivotFmt>
        <c:idx val="11"/>
        <c:spPr>
          <a:solidFill>
            <a:schemeClr val="accent3"/>
          </a:solidFill>
          <a:ln w="25400">
            <a:solidFill>
              <a:schemeClr val="bg1"/>
            </a:solidFill>
          </a:ln>
          <a:effectLst>
            <a:outerShdw blurRad="63500" sx="105000" sy="105000" algn="ctr" rotWithShape="0">
              <a:schemeClr val="bg1">
                <a:lumMod val="75000"/>
                <a:alpha val="40000"/>
              </a:schemeClr>
            </a:outerShdw>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3"/>
        <c:spPr>
          <a:solidFill>
            <a:schemeClr val="accent1"/>
          </a:solidFill>
          <a:ln w="25400">
            <a:solidFill>
              <a:schemeClr val="bg1"/>
            </a:solidFill>
          </a:ln>
          <a:effectLst>
            <a:outerShdw blurRad="63500" sx="105000" sy="105000" algn="ctr" rotWithShape="0">
              <a:schemeClr val="bg1">
                <a:lumMod val="75000"/>
                <a:alpha val="40000"/>
              </a:schemeClr>
            </a:outerShdw>
          </a:effectLst>
        </c:spPr>
      </c:pivotFmt>
      <c:pivotFmt>
        <c:idx val="14"/>
        <c:spPr>
          <a:solidFill>
            <a:schemeClr val="accent1"/>
          </a:solidFill>
          <a:ln w="25400">
            <a:solidFill>
              <a:schemeClr val="bg1"/>
            </a:solidFill>
          </a:ln>
          <a:effectLst>
            <a:outerShdw blurRad="63500" sx="105000" sy="105000" algn="ctr" rotWithShape="0">
              <a:schemeClr val="bg1">
                <a:lumMod val="75000"/>
                <a:alpha val="40000"/>
              </a:schemeClr>
            </a:outerShdw>
          </a:effectLst>
        </c:spPr>
      </c:pivotFmt>
      <c:pivotFmt>
        <c:idx val="15"/>
        <c:spPr>
          <a:solidFill>
            <a:schemeClr val="accent1"/>
          </a:solidFill>
          <a:ln w="25400">
            <a:solidFill>
              <a:schemeClr val="bg1"/>
            </a:solidFill>
          </a:ln>
          <a:effectLst>
            <a:outerShdw blurRad="63500" sx="105000" sy="105000" algn="ctr" rotWithShape="0">
              <a:schemeClr val="bg1">
                <a:lumMod val="75000"/>
                <a:alpha val="40000"/>
              </a:schemeClr>
            </a:outerShdw>
          </a:effectLst>
        </c:spPr>
      </c:pivotFmt>
      <c:pivotFmt>
        <c:idx val="16"/>
        <c:spPr>
          <a:solidFill>
            <a:schemeClr val="accent1"/>
          </a:solidFill>
          <a:ln w="19050">
            <a:solidFill>
              <a:schemeClr val="lt1"/>
            </a:solidFill>
          </a:ln>
          <a:effectLst/>
        </c:spPr>
        <c:marker>
          <c:symbol val="none"/>
        </c:marker>
        <c:dLbl>
          <c:idx val="0"/>
          <c:numFmt formatCode="General"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25400">
            <a:solidFill>
              <a:schemeClr val="bg1"/>
            </a:solidFill>
          </a:ln>
          <a:effectLst>
            <a:outerShdw blurRad="63500" sx="105000" sy="105000" algn="ctr" rotWithShape="0">
              <a:schemeClr val="bg1">
                <a:lumMod val="75000"/>
                <a:alpha val="40000"/>
              </a:schemeClr>
            </a:outerShdw>
          </a:effectLst>
        </c:spPr>
      </c:pivotFmt>
      <c:pivotFmt>
        <c:idx val="18"/>
        <c:spPr>
          <a:solidFill>
            <a:schemeClr val="accent1"/>
          </a:solidFill>
          <a:ln w="25400">
            <a:solidFill>
              <a:schemeClr val="bg1"/>
            </a:solidFill>
          </a:ln>
          <a:effectLst>
            <a:outerShdw blurRad="63500" sx="105000" sy="105000" algn="ctr" rotWithShape="0">
              <a:schemeClr val="bg1">
                <a:lumMod val="75000"/>
                <a:alpha val="40000"/>
              </a:schemeClr>
            </a:outerShdw>
          </a:effectLst>
        </c:spPr>
      </c:pivotFmt>
      <c:pivotFmt>
        <c:idx val="19"/>
        <c:spPr>
          <a:solidFill>
            <a:srgbClr val="002060"/>
          </a:solidFill>
          <a:ln w="25400">
            <a:solidFill>
              <a:schemeClr val="bg1"/>
            </a:solidFill>
          </a:ln>
          <a:effectLst>
            <a:outerShdw blurRad="63500" sx="105000" sy="105000" algn="ctr" rotWithShape="0">
              <a:schemeClr val="bg1">
                <a:lumMod val="75000"/>
                <a:alpha val="40000"/>
              </a:schemeClr>
            </a:outerShdw>
          </a:effectLst>
        </c:spPr>
      </c:pivotFmt>
      <c:pivotFmt>
        <c:idx val="20"/>
        <c:spPr>
          <a:solidFill>
            <a:schemeClr val="accent1"/>
          </a:solidFill>
          <a:ln w="19050">
            <a:solidFill>
              <a:schemeClr val="lt1"/>
            </a:solidFill>
          </a:ln>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31151246867278926"/>
          <c:y val="0.18662658076831304"/>
          <c:w val="0.33156880725164217"/>
          <c:h val="0.77700978286805056"/>
        </c:manualLayout>
      </c:layout>
      <c:pieChart>
        <c:varyColors val="1"/>
        <c:ser>
          <c:idx val="0"/>
          <c:order val="0"/>
          <c:tx>
            <c:strRef>
              <c:f>'Pivot Tables for Analysis'!$B$22</c:f>
              <c:strCache>
                <c:ptCount val="1"/>
                <c:pt idx="0">
                  <c:v>Total</c:v>
                </c:pt>
              </c:strCache>
            </c:strRef>
          </c:tx>
          <c:dPt>
            <c:idx val="0"/>
            <c:bubble3D val="0"/>
            <c:spPr>
              <a:solidFill>
                <a:schemeClr val="accent1"/>
              </a:solidFill>
              <a:ln w="25400">
                <a:solidFill>
                  <a:schemeClr val="bg1"/>
                </a:solidFill>
              </a:ln>
              <a:effectLst>
                <a:outerShdw blurRad="63500" sx="105000" sy="105000" algn="ctr" rotWithShape="0">
                  <a:schemeClr val="bg1">
                    <a:lumMod val="75000"/>
                    <a:alpha val="40000"/>
                  </a:schemeClr>
                </a:outerShdw>
              </a:effectLst>
            </c:spPr>
            <c:extLst>
              <c:ext xmlns:c16="http://schemas.microsoft.com/office/drawing/2014/chart" uri="{C3380CC4-5D6E-409C-BE32-E72D297353CC}">
                <c16:uniqueId val="{00000001-A98A-4273-AB97-C39EDED7CF33}"/>
              </c:ext>
            </c:extLst>
          </c:dPt>
          <c:dPt>
            <c:idx val="1"/>
            <c:bubble3D val="0"/>
            <c:spPr>
              <a:solidFill>
                <a:schemeClr val="accent2"/>
              </a:solidFill>
              <a:ln w="25400">
                <a:solidFill>
                  <a:schemeClr val="bg1"/>
                </a:solidFill>
              </a:ln>
              <a:effectLst>
                <a:outerShdw blurRad="63500" sx="105000" sy="105000" algn="ctr" rotWithShape="0">
                  <a:schemeClr val="bg1">
                    <a:lumMod val="75000"/>
                    <a:alpha val="40000"/>
                  </a:schemeClr>
                </a:outerShdw>
              </a:effectLst>
            </c:spPr>
            <c:extLst>
              <c:ext xmlns:c16="http://schemas.microsoft.com/office/drawing/2014/chart" uri="{C3380CC4-5D6E-409C-BE32-E72D297353CC}">
                <c16:uniqueId val="{00000003-A98A-4273-AB97-C39EDED7CF33}"/>
              </c:ext>
            </c:extLst>
          </c:dPt>
          <c:dPt>
            <c:idx val="2"/>
            <c:bubble3D val="0"/>
            <c:spPr>
              <a:solidFill>
                <a:srgbClr val="002060"/>
              </a:solidFill>
              <a:ln w="25400">
                <a:solidFill>
                  <a:schemeClr val="bg1"/>
                </a:solidFill>
              </a:ln>
              <a:effectLst>
                <a:outerShdw blurRad="63500" sx="105000" sy="105000" algn="ctr" rotWithShape="0">
                  <a:schemeClr val="bg1">
                    <a:lumMod val="75000"/>
                    <a:alpha val="40000"/>
                  </a:schemeClr>
                </a:outerShdw>
              </a:effectLst>
            </c:spPr>
            <c:extLst>
              <c:ext xmlns:c16="http://schemas.microsoft.com/office/drawing/2014/chart" uri="{C3380CC4-5D6E-409C-BE32-E72D297353CC}">
                <c16:uniqueId val="{00000005-A98A-4273-AB97-C39EDED7CF33}"/>
              </c:ext>
            </c:extLst>
          </c:dPt>
          <c:dLbls>
            <c:numFmt formatCode="General"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 for Analysis'!$A$23:$A$26</c:f>
              <c:strCache>
                <c:ptCount val="3"/>
                <c:pt idx="0">
                  <c:v>Low Income</c:v>
                </c:pt>
                <c:pt idx="1">
                  <c:v>Middle Income</c:v>
                </c:pt>
                <c:pt idx="2">
                  <c:v>High Income</c:v>
                </c:pt>
              </c:strCache>
            </c:strRef>
          </c:cat>
          <c:val>
            <c:numRef>
              <c:f>'Pivot Tables for Analysis'!$B$23:$B$26</c:f>
              <c:numCache>
                <c:formatCode>General</c:formatCode>
                <c:ptCount val="3"/>
                <c:pt idx="0">
                  <c:v>261</c:v>
                </c:pt>
                <c:pt idx="1">
                  <c:v>247</c:v>
                </c:pt>
                <c:pt idx="2">
                  <c:v>492</c:v>
                </c:pt>
              </c:numCache>
            </c:numRef>
          </c:val>
          <c:extLst>
            <c:ext xmlns:c16="http://schemas.microsoft.com/office/drawing/2014/chart" uri="{C3380CC4-5D6E-409C-BE32-E72D297353CC}">
              <c16:uniqueId val="{00000006-A98A-4273-AB97-C39EDED7CF33}"/>
            </c:ext>
          </c:extLst>
        </c:ser>
        <c:dLbls>
          <c:dLblPos val="bestFit"/>
          <c:showLegendKey val="0"/>
          <c:showVal val="0"/>
          <c:showCatName val="0"/>
          <c:showSerName val="0"/>
          <c:showPercent val="0"/>
          <c:showBubbleSize val="0"/>
          <c:showLeaderLines val="0"/>
        </c:dLbls>
        <c:firstSliceAng val="18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noFill/>
      <a:round/>
    </a:ln>
    <a:effectLst>
      <a:outerShdw blurRad="63500" algn="ctr" rotWithShape="0">
        <a:srgbClr val="002060">
          <a:alpha val="50000"/>
        </a:srgbClr>
      </a:outerShdw>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Segmentation Analysis_Dashboard.xlsx]Pivot Tables for Analysis!Customer Segments by Spending and Preferred Category</c:name>
    <c:fmtId val="6"/>
  </c:pivotSource>
  <c:chart>
    <c:title>
      <c:tx>
        <c:rich>
          <a:bodyPr rot="0" spcFirstLastPara="1" vertOverflow="ellipsis" vert="horz" wrap="square" anchor="ctr" anchorCtr="1"/>
          <a:lstStyle/>
          <a:p>
            <a:pPr>
              <a:defRPr lang="en-US" sz="1200" b="1" i="0" u="none" strike="noStrike" kern="1200" spc="0" baseline="0">
                <a:solidFill>
                  <a:schemeClr val="tx1"/>
                </a:solidFill>
                <a:latin typeface="+mn-lt"/>
                <a:ea typeface="+mn-ea"/>
                <a:cs typeface="+mn-cs"/>
              </a:defRPr>
            </a:pPr>
            <a:r>
              <a:rPr lang="en-US" sz="1200" b="1">
                <a:solidFill>
                  <a:schemeClr val="tx1"/>
                </a:solidFill>
              </a:rPr>
              <a:t>Customer Average Spending By Preferred Category</a:t>
            </a:r>
          </a:p>
        </c:rich>
      </c:tx>
      <c:overlay val="0"/>
      <c:spPr>
        <a:noFill/>
        <a:ln>
          <a:noFill/>
        </a:ln>
        <a:effectLst/>
      </c:spPr>
      <c:txPr>
        <a:bodyPr rot="0" spcFirstLastPara="1" vertOverflow="ellipsis" vert="horz" wrap="square" anchor="ctr" anchorCtr="1"/>
        <a:lstStyle/>
        <a:p>
          <a:pPr>
            <a:defRPr lang="en-US" sz="12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w="25400">
            <a:solidFill>
              <a:schemeClr val="bg1"/>
            </a:solidFill>
          </a:ln>
          <a:effectLst>
            <a:outerShdw blurRad="63500" sx="105000" sy="105000" algn="ctr" rotWithShape="0">
              <a:schemeClr val="bg1">
                <a:lumMod val="75000"/>
                <a:alpha val="40000"/>
              </a:schemeClr>
            </a:outerShdw>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5"/>
          </a:solidFill>
          <a:ln w="25400">
            <a:solidFill>
              <a:schemeClr val="bg1"/>
            </a:solidFill>
          </a:ln>
          <a:effectLst>
            <a:outerShdw blurRad="63500" sx="105000" sy="105000" algn="ctr" rotWithShape="0">
              <a:schemeClr val="bg1">
                <a:lumMod val="75000"/>
                <a:alpha val="40000"/>
              </a:schemeClr>
            </a:outerShdw>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4"/>
          </a:solidFill>
          <a:ln w="25400">
            <a:solidFill>
              <a:schemeClr val="bg1"/>
            </a:solidFill>
          </a:ln>
          <a:effectLst>
            <a:outerShdw blurRad="63500" sx="105000" sy="105000" algn="ctr" rotWithShape="0">
              <a:schemeClr val="bg1">
                <a:lumMod val="75000"/>
                <a:alpha val="40000"/>
              </a:schemeClr>
            </a:outerShdw>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lumMod val="50000"/>
            </a:schemeClr>
          </a:solidFill>
          <a:ln w="25400">
            <a:solidFill>
              <a:schemeClr val="bg1"/>
            </a:solidFill>
          </a:ln>
          <a:effectLst>
            <a:outerShdw blurRad="63500" sx="105000" sy="105000" algn="ctr" rotWithShape="0">
              <a:schemeClr val="bg1">
                <a:lumMod val="75000"/>
                <a:alpha val="40000"/>
              </a:schemeClr>
            </a:outerShdw>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5">
              <a:lumMod val="50000"/>
            </a:schemeClr>
          </a:solidFill>
          <a:ln w="25400">
            <a:solidFill>
              <a:schemeClr val="bg1"/>
            </a:solidFill>
          </a:ln>
          <a:effectLst>
            <a:outerShdw blurRad="63500" sx="105000" sy="105000" algn="ctr" rotWithShape="0">
              <a:schemeClr val="bg1">
                <a:lumMod val="75000"/>
                <a:alpha val="40000"/>
              </a:schemeClr>
            </a:outerShdw>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w="25400">
            <a:solidFill>
              <a:schemeClr val="bg1"/>
            </a:solidFill>
          </a:ln>
          <a:effectLst>
            <a:outerShdw blurRad="63500" sx="105000" sy="105000" algn="ctr" rotWithShape="0">
              <a:schemeClr val="bg1">
                <a:lumMod val="75000"/>
                <a:alpha val="4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solidFill>
          <a:ln w="25400">
            <a:solidFill>
              <a:schemeClr val="bg1"/>
            </a:solidFill>
          </a:ln>
          <a:effectLst>
            <a:outerShdw blurRad="63500" sx="105000" sy="105000" algn="ctr" rotWithShape="0">
              <a:schemeClr val="bg1">
                <a:lumMod val="75000"/>
                <a:alpha val="4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6"/>
          </a:solidFill>
          <a:ln w="25400">
            <a:solidFill>
              <a:schemeClr val="bg1"/>
            </a:solidFill>
          </a:ln>
          <a:effectLst>
            <a:outerShdw blurRad="63500" sx="105000" sy="105000" algn="ctr" rotWithShape="0">
              <a:schemeClr val="bg1">
                <a:lumMod val="75000"/>
                <a:alpha val="4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lumMod val="50000"/>
            </a:schemeClr>
          </a:solidFill>
          <a:ln w="25400">
            <a:solidFill>
              <a:schemeClr val="bg1"/>
            </a:solidFill>
          </a:ln>
          <a:effectLst>
            <a:outerShdw blurRad="63500" sx="105000" sy="105000" algn="ctr" rotWithShape="0">
              <a:schemeClr val="bg1">
                <a:lumMod val="75000"/>
                <a:alpha val="4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5">
              <a:lumMod val="50000"/>
            </a:schemeClr>
          </a:solidFill>
          <a:ln w="25400">
            <a:solidFill>
              <a:schemeClr val="bg1"/>
            </a:solidFill>
          </a:ln>
          <a:effectLst>
            <a:outerShdw blurRad="63500" sx="105000" sy="105000" algn="ctr" rotWithShape="0">
              <a:schemeClr val="bg1">
                <a:lumMod val="75000"/>
                <a:alpha val="4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rgbClr val="C00000"/>
          </a:solidFill>
          <a:ln w="12700">
            <a:solidFill>
              <a:schemeClr val="bg1"/>
            </a:solidFill>
          </a:ln>
          <a:effectLst>
            <a:outerShdw blurRad="63500" sx="105000" sy="105000" algn="ctr" rotWithShape="0">
              <a:schemeClr val="bg1">
                <a:lumMod val="75000"/>
                <a:alpha val="4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5">
              <a:lumMod val="50000"/>
            </a:schemeClr>
          </a:solidFill>
          <a:ln w="12700">
            <a:solidFill>
              <a:schemeClr val="bg1"/>
            </a:solidFill>
          </a:ln>
          <a:effectLst>
            <a:outerShdw blurRad="63500" sx="105000" sy="105000" algn="ctr" rotWithShape="0">
              <a:schemeClr val="bg1">
                <a:lumMod val="75000"/>
                <a:alpha val="4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2"/>
          </a:solidFill>
          <a:ln w="12700">
            <a:solidFill>
              <a:schemeClr val="bg1"/>
            </a:solidFill>
          </a:ln>
          <a:effectLst>
            <a:outerShdw blurRad="63500" sx="105000" sy="105000" algn="ctr" rotWithShape="0">
              <a:schemeClr val="bg1">
                <a:lumMod val="75000"/>
                <a:alpha val="4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6">
              <a:lumMod val="75000"/>
            </a:schemeClr>
          </a:solidFill>
          <a:ln w="12700">
            <a:solidFill>
              <a:schemeClr val="bg1"/>
            </a:solidFill>
          </a:ln>
          <a:effectLst>
            <a:outerShdw blurRad="63500" sx="105000" sy="105000" algn="ctr" rotWithShape="0">
              <a:schemeClr val="bg1">
                <a:lumMod val="75000"/>
                <a:alpha val="4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rgbClr val="002060"/>
          </a:solidFill>
          <a:ln w="12700">
            <a:solidFill>
              <a:schemeClr val="bg1"/>
            </a:solidFill>
          </a:ln>
          <a:effectLst>
            <a:outerShdw blurRad="63500" sx="105000" sy="105000" algn="ctr" rotWithShape="0">
              <a:schemeClr val="bg1">
                <a:lumMod val="75000"/>
                <a:alpha val="4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for Analysis'!$B$3:$B$4</c:f>
              <c:strCache>
                <c:ptCount val="1"/>
                <c:pt idx="0">
                  <c:v>Clothing</c:v>
                </c:pt>
              </c:strCache>
            </c:strRef>
          </c:tx>
          <c:spPr>
            <a:solidFill>
              <a:srgbClr val="C00000"/>
            </a:solidFill>
            <a:ln w="12700">
              <a:solidFill>
                <a:schemeClr val="bg1"/>
              </a:solidFill>
            </a:ln>
            <a:effectLst>
              <a:outerShdw blurRad="63500" sx="105000" sy="105000" algn="ctr" rotWithShape="0">
                <a:schemeClr val="bg1">
                  <a:lumMod val="75000"/>
                  <a:alpha val="40000"/>
                </a:scheme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for Analysis'!$A$5:$A$8</c:f>
              <c:strCache>
                <c:ptCount val="3"/>
                <c:pt idx="0">
                  <c:v>Middle Age</c:v>
                </c:pt>
                <c:pt idx="1">
                  <c:v>Adult</c:v>
                </c:pt>
                <c:pt idx="2">
                  <c:v>Adolescent</c:v>
                </c:pt>
              </c:strCache>
            </c:strRef>
          </c:cat>
          <c:val>
            <c:numRef>
              <c:f>'Pivot Tables for Analysis'!$B$5:$B$8</c:f>
              <c:numCache>
                <c:formatCode>0</c:formatCode>
                <c:ptCount val="3"/>
                <c:pt idx="0">
                  <c:v>51.216666666666669</c:v>
                </c:pt>
                <c:pt idx="1">
                  <c:v>51.555555555555557</c:v>
                </c:pt>
                <c:pt idx="2">
                  <c:v>53.973684210526315</c:v>
                </c:pt>
              </c:numCache>
            </c:numRef>
          </c:val>
          <c:extLst>
            <c:ext xmlns:c16="http://schemas.microsoft.com/office/drawing/2014/chart" uri="{C3380CC4-5D6E-409C-BE32-E72D297353CC}">
              <c16:uniqueId val="{00000000-21A1-475E-9503-999A02F6CA48}"/>
            </c:ext>
          </c:extLst>
        </c:ser>
        <c:ser>
          <c:idx val="1"/>
          <c:order val="1"/>
          <c:tx>
            <c:strRef>
              <c:f>'Pivot Tables for Analysis'!$C$3:$C$4</c:f>
              <c:strCache>
                <c:ptCount val="1"/>
                <c:pt idx="0">
                  <c:v>Electronics</c:v>
                </c:pt>
              </c:strCache>
            </c:strRef>
          </c:tx>
          <c:spPr>
            <a:solidFill>
              <a:schemeClr val="accent5">
                <a:lumMod val="50000"/>
              </a:schemeClr>
            </a:solidFill>
            <a:ln w="12700">
              <a:solidFill>
                <a:schemeClr val="bg1"/>
              </a:solidFill>
            </a:ln>
            <a:effectLst>
              <a:outerShdw blurRad="63500" sx="105000" sy="105000" algn="ctr" rotWithShape="0">
                <a:schemeClr val="bg1">
                  <a:lumMod val="75000"/>
                  <a:alpha val="40000"/>
                </a:scheme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for Analysis'!$A$5:$A$8</c:f>
              <c:strCache>
                <c:ptCount val="3"/>
                <c:pt idx="0">
                  <c:v>Middle Age</c:v>
                </c:pt>
                <c:pt idx="1">
                  <c:v>Adult</c:v>
                </c:pt>
                <c:pt idx="2">
                  <c:v>Adolescent</c:v>
                </c:pt>
              </c:strCache>
            </c:strRef>
          </c:cat>
          <c:val>
            <c:numRef>
              <c:f>'Pivot Tables for Analysis'!$C$5:$C$8</c:f>
              <c:numCache>
                <c:formatCode>0</c:formatCode>
                <c:ptCount val="3"/>
                <c:pt idx="0">
                  <c:v>50.407407407407405</c:v>
                </c:pt>
                <c:pt idx="1">
                  <c:v>51.634146341463413</c:v>
                </c:pt>
                <c:pt idx="2">
                  <c:v>48.019230769230766</c:v>
                </c:pt>
              </c:numCache>
            </c:numRef>
          </c:val>
          <c:extLst>
            <c:ext xmlns:c16="http://schemas.microsoft.com/office/drawing/2014/chart" uri="{C3380CC4-5D6E-409C-BE32-E72D297353CC}">
              <c16:uniqueId val="{00000001-21A1-475E-9503-999A02F6CA48}"/>
            </c:ext>
          </c:extLst>
        </c:ser>
        <c:ser>
          <c:idx val="2"/>
          <c:order val="2"/>
          <c:tx>
            <c:strRef>
              <c:f>'Pivot Tables for Analysis'!$D$3:$D$4</c:f>
              <c:strCache>
                <c:ptCount val="1"/>
                <c:pt idx="0">
                  <c:v>Groceries</c:v>
                </c:pt>
              </c:strCache>
            </c:strRef>
          </c:tx>
          <c:spPr>
            <a:solidFill>
              <a:schemeClr val="accent2"/>
            </a:solidFill>
            <a:ln w="12700">
              <a:solidFill>
                <a:schemeClr val="bg1"/>
              </a:solidFill>
            </a:ln>
            <a:effectLst>
              <a:outerShdw blurRad="63500" sx="105000" sy="105000" algn="ctr" rotWithShape="0">
                <a:schemeClr val="bg1">
                  <a:lumMod val="75000"/>
                  <a:alpha val="40000"/>
                </a:scheme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for Analysis'!$A$5:$A$8</c:f>
              <c:strCache>
                <c:ptCount val="3"/>
                <c:pt idx="0">
                  <c:v>Middle Age</c:v>
                </c:pt>
                <c:pt idx="1">
                  <c:v>Adult</c:v>
                </c:pt>
                <c:pt idx="2">
                  <c:v>Adolescent</c:v>
                </c:pt>
              </c:strCache>
            </c:strRef>
          </c:cat>
          <c:val>
            <c:numRef>
              <c:f>'Pivot Tables for Analysis'!$D$5:$D$8</c:f>
              <c:numCache>
                <c:formatCode>0</c:formatCode>
                <c:ptCount val="3"/>
                <c:pt idx="0">
                  <c:v>54.481012658227847</c:v>
                </c:pt>
                <c:pt idx="1">
                  <c:v>50.306666666666665</c:v>
                </c:pt>
                <c:pt idx="2">
                  <c:v>47.177777777777777</c:v>
                </c:pt>
              </c:numCache>
            </c:numRef>
          </c:val>
          <c:extLst>
            <c:ext xmlns:c16="http://schemas.microsoft.com/office/drawing/2014/chart" uri="{C3380CC4-5D6E-409C-BE32-E72D297353CC}">
              <c16:uniqueId val="{00000002-21A1-475E-9503-999A02F6CA48}"/>
            </c:ext>
          </c:extLst>
        </c:ser>
        <c:ser>
          <c:idx val="3"/>
          <c:order val="3"/>
          <c:tx>
            <c:strRef>
              <c:f>'Pivot Tables for Analysis'!$E$3:$E$4</c:f>
              <c:strCache>
                <c:ptCount val="1"/>
                <c:pt idx="0">
                  <c:v>Home &amp; Garden</c:v>
                </c:pt>
              </c:strCache>
            </c:strRef>
          </c:tx>
          <c:spPr>
            <a:solidFill>
              <a:schemeClr val="accent6">
                <a:lumMod val="75000"/>
              </a:schemeClr>
            </a:solidFill>
            <a:ln w="12700">
              <a:solidFill>
                <a:schemeClr val="bg1"/>
              </a:solidFill>
            </a:ln>
            <a:effectLst>
              <a:outerShdw blurRad="63500" sx="105000" sy="105000" algn="ctr" rotWithShape="0">
                <a:schemeClr val="bg1">
                  <a:lumMod val="75000"/>
                  <a:alpha val="40000"/>
                </a:scheme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for Analysis'!$A$5:$A$8</c:f>
              <c:strCache>
                <c:ptCount val="3"/>
                <c:pt idx="0">
                  <c:v>Middle Age</c:v>
                </c:pt>
                <c:pt idx="1">
                  <c:v>Adult</c:v>
                </c:pt>
                <c:pt idx="2">
                  <c:v>Adolescent</c:v>
                </c:pt>
              </c:strCache>
            </c:strRef>
          </c:cat>
          <c:val>
            <c:numRef>
              <c:f>'Pivot Tables for Analysis'!$E$5:$E$8</c:f>
              <c:numCache>
                <c:formatCode>0</c:formatCode>
                <c:ptCount val="3"/>
                <c:pt idx="0">
                  <c:v>51.61904761904762</c:v>
                </c:pt>
                <c:pt idx="1">
                  <c:v>47.026315789473685</c:v>
                </c:pt>
                <c:pt idx="2">
                  <c:v>48.086956521739133</c:v>
                </c:pt>
              </c:numCache>
            </c:numRef>
          </c:val>
          <c:extLst>
            <c:ext xmlns:c16="http://schemas.microsoft.com/office/drawing/2014/chart" uri="{C3380CC4-5D6E-409C-BE32-E72D297353CC}">
              <c16:uniqueId val="{00000003-21A1-475E-9503-999A02F6CA48}"/>
            </c:ext>
          </c:extLst>
        </c:ser>
        <c:ser>
          <c:idx val="4"/>
          <c:order val="4"/>
          <c:tx>
            <c:strRef>
              <c:f>'Pivot Tables for Analysis'!$F$3:$F$4</c:f>
              <c:strCache>
                <c:ptCount val="1"/>
                <c:pt idx="0">
                  <c:v>Sports</c:v>
                </c:pt>
              </c:strCache>
            </c:strRef>
          </c:tx>
          <c:spPr>
            <a:solidFill>
              <a:srgbClr val="002060"/>
            </a:solidFill>
            <a:ln w="12700">
              <a:solidFill>
                <a:schemeClr val="bg1"/>
              </a:solidFill>
            </a:ln>
            <a:effectLst>
              <a:outerShdw blurRad="63500" sx="105000" sy="105000" algn="ctr" rotWithShape="0">
                <a:schemeClr val="bg1">
                  <a:lumMod val="75000"/>
                  <a:alpha val="40000"/>
                </a:scheme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for Analysis'!$A$5:$A$8</c:f>
              <c:strCache>
                <c:ptCount val="3"/>
                <c:pt idx="0">
                  <c:v>Middle Age</c:v>
                </c:pt>
                <c:pt idx="1">
                  <c:v>Adult</c:v>
                </c:pt>
                <c:pt idx="2">
                  <c:v>Adolescent</c:v>
                </c:pt>
              </c:strCache>
            </c:strRef>
          </c:cat>
          <c:val>
            <c:numRef>
              <c:f>'Pivot Tables for Analysis'!$F$5:$F$8</c:f>
              <c:numCache>
                <c:formatCode>0</c:formatCode>
                <c:ptCount val="3"/>
                <c:pt idx="0">
                  <c:v>52.768292682926827</c:v>
                </c:pt>
                <c:pt idx="1">
                  <c:v>52.082352941176474</c:v>
                </c:pt>
                <c:pt idx="2">
                  <c:v>45.558139534883722</c:v>
                </c:pt>
              </c:numCache>
            </c:numRef>
          </c:val>
          <c:extLst>
            <c:ext xmlns:c16="http://schemas.microsoft.com/office/drawing/2014/chart" uri="{C3380CC4-5D6E-409C-BE32-E72D297353CC}">
              <c16:uniqueId val="{00000004-21A1-475E-9503-999A02F6CA48}"/>
            </c:ext>
          </c:extLst>
        </c:ser>
        <c:dLbls>
          <c:dLblPos val="inEnd"/>
          <c:showLegendKey val="0"/>
          <c:showVal val="1"/>
          <c:showCatName val="0"/>
          <c:showSerName val="0"/>
          <c:showPercent val="0"/>
          <c:showBubbleSize val="0"/>
        </c:dLbls>
        <c:gapWidth val="100"/>
        <c:overlap val="-27"/>
        <c:axId val="733685712"/>
        <c:axId val="733683216"/>
      </c:barChart>
      <c:catAx>
        <c:axId val="73368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733683216"/>
        <c:crosses val="autoZero"/>
        <c:auto val="1"/>
        <c:lblAlgn val="ctr"/>
        <c:lblOffset val="100"/>
        <c:noMultiLvlLbl val="0"/>
      </c:catAx>
      <c:valAx>
        <c:axId val="73368321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733685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25400" cap="flat" cmpd="sng" algn="ctr">
      <a:noFill/>
      <a:round/>
    </a:ln>
    <a:effectLst>
      <a:outerShdw blurRad="63500" algn="ctr" rotWithShape="0">
        <a:srgbClr val="002060">
          <a:alpha val="50000"/>
        </a:srgbClr>
      </a:outerShdw>
    </a:effectLst>
    <a:scene3d>
      <a:camera prst="orthographicFront"/>
      <a:lightRig rig="threePt" dir="t"/>
    </a:scene3d>
    <a:sp3d/>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Segmentation Analysis_Dashboard.xlsx]Pivot Tables for Analysis!Customer Distribution By Income Level</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Distribution By Income Levels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Tables for Analysis'!$B$22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8C9-45DE-A872-DDF9426A178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8C9-45DE-A872-DDF9426A178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8C9-45DE-A872-DDF9426A1784}"/>
              </c:ext>
            </c:extLst>
          </c:dPt>
          <c:cat>
            <c:strRef>
              <c:f>'Pivot Tables for Analysis'!$A$23:$A$26</c:f>
              <c:strCache>
                <c:ptCount val="3"/>
                <c:pt idx="0">
                  <c:v>Low Income</c:v>
                </c:pt>
                <c:pt idx="1">
                  <c:v>Middle Income</c:v>
                </c:pt>
                <c:pt idx="2">
                  <c:v>High Income</c:v>
                </c:pt>
              </c:strCache>
            </c:strRef>
          </c:cat>
          <c:val>
            <c:numRef>
              <c:f>'Pivot Tables for Analysis'!$B$23:$B$26</c:f>
              <c:numCache>
                <c:formatCode>General</c:formatCode>
                <c:ptCount val="3"/>
                <c:pt idx="0">
                  <c:v>261</c:v>
                </c:pt>
                <c:pt idx="1">
                  <c:v>247</c:v>
                </c:pt>
                <c:pt idx="2">
                  <c:v>492</c:v>
                </c:pt>
              </c:numCache>
            </c:numRef>
          </c:val>
          <c:extLst>
            <c:ext xmlns:c16="http://schemas.microsoft.com/office/drawing/2014/chart" uri="{C3380CC4-5D6E-409C-BE32-E72D297353CC}">
              <c16:uniqueId val="{00000000-4B1A-4064-9E06-84C3429CC88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Segmentation Analysis_Dashboard.xlsx]Pivot Tables for Analysis!Customer Distribution By Spending Behavior</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Distribution By Spending Behavior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 for Analysis'!$B$32</c:f>
              <c:strCache>
                <c:ptCount val="1"/>
                <c:pt idx="0">
                  <c:v>Total</c:v>
                </c:pt>
              </c:strCache>
            </c:strRef>
          </c:tx>
          <c:spPr>
            <a:solidFill>
              <a:schemeClr val="accent1"/>
            </a:solidFill>
            <a:ln>
              <a:noFill/>
            </a:ln>
            <a:effectLst/>
          </c:spPr>
          <c:invertIfNegative val="0"/>
          <c:cat>
            <c:strRef>
              <c:f>'Pivot Tables for Analysis'!$A$33:$A$36</c:f>
              <c:strCache>
                <c:ptCount val="3"/>
                <c:pt idx="0">
                  <c:v>Low Spending</c:v>
                </c:pt>
                <c:pt idx="1">
                  <c:v>High Spending</c:v>
                </c:pt>
                <c:pt idx="2">
                  <c:v>Medium Spending</c:v>
                </c:pt>
              </c:strCache>
            </c:strRef>
          </c:cat>
          <c:val>
            <c:numRef>
              <c:f>'Pivot Tables for Analysis'!$B$33:$B$36</c:f>
              <c:numCache>
                <c:formatCode>General</c:formatCode>
                <c:ptCount val="3"/>
                <c:pt idx="0">
                  <c:v>392</c:v>
                </c:pt>
                <c:pt idx="1">
                  <c:v>328</c:v>
                </c:pt>
                <c:pt idx="2">
                  <c:v>280</c:v>
                </c:pt>
              </c:numCache>
            </c:numRef>
          </c:val>
          <c:extLst>
            <c:ext xmlns:c16="http://schemas.microsoft.com/office/drawing/2014/chart" uri="{C3380CC4-5D6E-409C-BE32-E72D297353CC}">
              <c16:uniqueId val="{00000000-EE89-447B-A2B5-7C3B0D15EBCA}"/>
            </c:ext>
          </c:extLst>
        </c:ser>
        <c:dLbls>
          <c:showLegendKey val="0"/>
          <c:showVal val="0"/>
          <c:showCatName val="0"/>
          <c:showSerName val="0"/>
          <c:showPercent val="0"/>
          <c:showBubbleSize val="0"/>
        </c:dLbls>
        <c:gapWidth val="219"/>
        <c:axId val="647413088"/>
        <c:axId val="647414752"/>
      </c:barChart>
      <c:catAx>
        <c:axId val="647413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414752"/>
        <c:crosses val="autoZero"/>
        <c:auto val="1"/>
        <c:lblAlgn val="ctr"/>
        <c:lblOffset val="100"/>
        <c:noMultiLvlLbl val="0"/>
      </c:catAx>
      <c:valAx>
        <c:axId val="6474147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413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Segmentation Analysis_Dashboard.xlsx]Pivot Tables for Analysis!Total Sales Per Customer Preference</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Total Sales Per Customer Preference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for Analysis'!$B$48</c:f>
              <c:strCache>
                <c:ptCount val="1"/>
                <c:pt idx="0">
                  <c:v>Total</c:v>
                </c:pt>
              </c:strCache>
            </c:strRef>
          </c:tx>
          <c:spPr>
            <a:solidFill>
              <a:schemeClr val="accent1"/>
            </a:solidFill>
            <a:ln>
              <a:noFill/>
            </a:ln>
            <a:effectLst/>
          </c:spPr>
          <c:invertIfNegative val="0"/>
          <c:cat>
            <c:strRef>
              <c:f>'Pivot Tables for Analysis'!$A$49:$A$54</c:f>
              <c:strCache>
                <c:ptCount val="5"/>
                <c:pt idx="0">
                  <c:v>Electronics</c:v>
                </c:pt>
                <c:pt idx="1">
                  <c:v>Home &amp; Garden</c:v>
                </c:pt>
                <c:pt idx="2">
                  <c:v>Sports</c:v>
                </c:pt>
                <c:pt idx="3">
                  <c:v>Groceries</c:v>
                </c:pt>
                <c:pt idx="4">
                  <c:v>Clothing</c:v>
                </c:pt>
              </c:strCache>
            </c:strRef>
          </c:cat>
          <c:val>
            <c:numRef>
              <c:f>'Pivot Tables for Analysis'!$B$49:$B$54</c:f>
              <c:numCache>
                <c:formatCode>"$"#,##0</c:formatCode>
                <c:ptCount val="5"/>
                <c:pt idx="0">
                  <c:v>106775.94</c:v>
                </c:pt>
                <c:pt idx="1">
                  <c:v>104153.73</c:v>
                </c:pt>
                <c:pt idx="2">
                  <c:v>101210.17</c:v>
                </c:pt>
                <c:pt idx="3">
                  <c:v>96968.6</c:v>
                </c:pt>
                <c:pt idx="4">
                  <c:v>83240.23</c:v>
                </c:pt>
              </c:numCache>
            </c:numRef>
          </c:val>
          <c:extLst>
            <c:ext xmlns:c16="http://schemas.microsoft.com/office/drawing/2014/chart" uri="{C3380CC4-5D6E-409C-BE32-E72D297353CC}">
              <c16:uniqueId val="{00000000-923C-442E-957B-4F0E4D29860F}"/>
            </c:ext>
          </c:extLst>
        </c:ser>
        <c:dLbls>
          <c:showLegendKey val="0"/>
          <c:showVal val="0"/>
          <c:showCatName val="0"/>
          <c:showSerName val="0"/>
          <c:showPercent val="0"/>
          <c:showBubbleSize val="0"/>
        </c:dLbls>
        <c:gapWidth val="150"/>
        <c:axId val="1908430671"/>
        <c:axId val="1908434415"/>
      </c:barChart>
      <c:catAx>
        <c:axId val="1908430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434415"/>
        <c:crosses val="autoZero"/>
        <c:auto val="1"/>
        <c:lblAlgn val="ctr"/>
        <c:lblOffset val="100"/>
        <c:noMultiLvlLbl val="0"/>
      </c:catAx>
      <c:valAx>
        <c:axId val="190843441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430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Segmentation Analysis_Dashboard.xlsx]Pivot Tables for Analysis!Total Sales Per Purchase Frequency</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Total Sales Per Purchase Frequency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for Analysis'!$B$61</c:f>
              <c:strCache>
                <c:ptCount val="1"/>
                <c:pt idx="0">
                  <c:v>Total</c:v>
                </c:pt>
              </c:strCache>
            </c:strRef>
          </c:tx>
          <c:spPr>
            <a:solidFill>
              <a:schemeClr val="accent1"/>
            </a:solidFill>
            <a:ln>
              <a:noFill/>
            </a:ln>
            <a:effectLst/>
          </c:spPr>
          <c:invertIfNegative val="0"/>
          <c:cat>
            <c:strRef>
              <c:f>'Pivot Tables for Analysis'!$A$62:$A$65</c:f>
              <c:strCache>
                <c:ptCount val="3"/>
                <c:pt idx="0">
                  <c:v>Medium Frequency</c:v>
                </c:pt>
                <c:pt idx="1">
                  <c:v>High Frequency</c:v>
                </c:pt>
                <c:pt idx="2">
                  <c:v>Low Frequency</c:v>
                </c:pt>
              </c:strCache>
            </c:strRef>
          </c:cat>
          <c:val>
            <c:numRef>
              <c:f>'Pivot Tables for Analysis'!$B$62:$B$65</c:f>
              <c:numCache>
                <c:formatCode>"$"#,##0</c:formatCode>
                <c:ptCount val="3"/>
                <c:pt idx="0">
                  <c:v>211385.69</c:v>
                </c:pt>
                <c:pt idx="1">
                  <c:v>155290.28</c:v>
                </c:pt>
                <c:pt idx="2">
                  <c:v>125672.7</c:v>
                </c:pt>
              </c:numCache>
            </c:numRef>
          </c:val>
          <c:extLst>
            <c:ext xmlns:c16="http://schemas.microsoft.com/office/drawing/2014/chart" uri="{C3380CC4-5D6E-409C-BE32-E72D297353CC}">
              <c16:uniqueId val="{00000000-6FE2-42AD-A44E-BD7DEDB3AD2C}"/>
            </c:ext>
          </c:extLst>
        </c:ser>
        <c:dLbls>
          <c:showLegendKey val="0"/>
          <c:showVal val="0"/>
          <c:showCatName val="0"/>
          <c:showSerName val="0"/>
          <c:showPercent val="0"/>
          <c:showBubbleSize val="0"/>
        </c:dLbls>
        <c:gapWidth val="219"/>
        <c:overlap val="-27"/>
        <c:axId val="1917807759"/>
        <c:axId val="1917809839"/>
      </c:barChart>
      <c:catAx>
        <c:axId val="1917807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809839"/>
        <c:crosses val="autoZero"/>
        <c:auto val="1"/>
        <c:lblAlgn val="ctr"/>
        <c:lblOffset val="100"/>
        <c:noMultiLvlLbl val="0"/>
      </c:catAx>
      <c:valAx>
        <c:axId val="191780983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807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Forecast</a:t>
            </a:r>
            <a:r>
              <a:rPr lang="en-US" baseline="0"/>
              <a:t> for Customer Last Purchase And Membership Years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'Forecast Last Purchase'!$B$1</c:f>
              <c:strCache>
                <c:ptCount val="1"/>
                <c:pt idx="0">
                  <c:v>last_purchase_amount</c:v>
                </c:pt>
              </c:strCache>
            </c:strRef>
          </c:tx>
          <c:spPr>
            <a:ln w="28575" cap="rnd">
              <a:solidFill>
                <a:schemeClr val="accent1"/>
              </a:solidFill>
              <a:round/>
            </a:ln>
            <a:effectLst/>
          </c:spPr>
          <c:marker>
            <c:symbol val="none"/>
          </c:marker>
          <c:val>
            <c:numRef>
              <c:f>'Forecast Last Purchase'!$B$2:$B$14</c:f>
              <c:numCache>
                <c:formatCode>"$"#,##0.00</c:formatCode>
                <c:ptCount val="13"/>
                <c:pt idx="0">
                  <c:v>488.33673684210538</c:v>
                </c:pt>
                <c:pt idx="1">
                  <c:v>536.66669724770645</c:v>
                </c:pt>
                <c:pt idx="2">
                  <c:v>491.46305263157899</c:v>
                </c:pt>
                <c:pt idx="3">
                  <c:v>482.14170212765947</c:v>
                </c:pt>
                <c:pt idx="4">
                  <c:v>490.25976000000014</c:v>
                </c:pt>
                <c:pt idx="5">
                  <c:v>462.09375000000006</c:v>
                </c:pt>
                <c:pt idx="6">
                  <c:v>483.97957446808527</c:v>
                </c:pt>
                <c:pt idx="7">
                  <c:v>474.51647727272706</c:v>
                </c:pt>
                <c:pt idx="8">
                  <c:v>506.0387962962966</c:v>
                </c:pt>
                <c:pt idx="9">
                  <c:v>498.98447916666674</c:v>
                </c:pt>
              </c:numCache>
            </c:numRef>
          </c:val>
          <c:smooth val="0"/>
          <c:extLst>
            <c:ext xmlns:c16="http://schemas.microsoft.com/office/drawing/2014/chart" uri="{C3380CC4-5D6E-409C-BE32-E72D297353CC}">
              <c16:uniqueId val="{00000000-71D7-4592-AC40-E17FA31EE51C}"/>
            </c:ext>
          </c:extLst>
        </c:ser>
        <c:ser>
          <c:idx val="1"/>
          <c:order val="1"/>
          <c:tx>
            <c:strRef>
              <c:f>'Forecast Last Purchase'!$C$1</c:f>
              <c:strCache>
                <c:ptCount val="1"/>
                <c:pt idx="0">
                  <c:v>Forecast(last_purchase_amount)</c:v>
                </c:pt>
              </c:strCache>
            </c:strRef>
          </c:tx>
          <c:spPr>
            <a:ln w="25400" cap="rnd">
              <a:solidFill>
                <a:schemeClr val="accent2"/>
              </a:solidFill>
              <a:round/>
            </a:ln>
            <a:effectLst/>
          </c:spPr>
          <c:marker>
            <c:symbol val="none"/>
          </c:marker>
          <c:cat>
            <c:numRef>
              <c:f>'Forecast Last Purchase'!$A$2:$A$14</c:f>
              <c:numCache>
                <c:formatCode>General</c:formatCode>
                <c:ptCount val="13"/>
                <c:pt idx="0">
                  <c:v>1</c:v>
                </c:pt>
                <c:pt idx="1">
                  <c:v>2</c:v>
                </c:pt>
                <c:pt idx="2">
                  <c:v>3</c:v>
                </c:pt>
                <c:pt idx="3">
                  <c:v>4</c:v>
                </c:pt>
                <c:pt idx="4">
                  <c:v>5</c:v>
                </c:pt>
                <c:pt idx="5">
                  <c:v>6</c:v>
                </c:pt>
                <c:pt idx="6">
                  <c:v>7</c:v>
                </c:pt>
                <c:pt idx="7">
                  <c:v>8</c:v>
                </c:pt>
                <c:pt idx="8">
                  <c:v>9</c:v>
                </c:pt>
                <c:pt idx="9">
                  <c:v>10</c:v>
                </c:pt>
                <c:pt idx="10">
                  <c:v>11</c:v>
                </c:pt>
                <c:pt idx="11">
                  <c:v>12</c:v>
                </c:pt>
                <c:pt idx="12">
                  <c:v>13</c:v>
                </c:pt>
              </c:numCache>
            </c:numRef>
          </c:cat>
          <c:val>
            <c:numRef>
              <c:f>'Forecast Last Purchase'!$C$2:$C$14</c:f>
              <c:numCache>
                <c:formatCode>General</c:formatCode>
                <c:ptCount val="13"/>
                <c:pt idx="9" formatCode="&quot;$&quot;#,##0.00">
                  <c:v>498.98447916666674</c:v>
                </c:pt>
                <c:pt idx="10" formatCode="&quot;$&quot;#,##0.00">
                  <c:v>481.17262538225503</c:v>
                </c:pt>
                <c:pt idx="11" formatCode="&quot;$&quot;#,##0.00">
                  <c:v>479.86495449306028</c:v>
                </c:pt>
                <c:pt idx="12" formatCode="&quot;$&quot;#,##0.00">
                  <c:v>478.55728360386553</c:v>
                </c:pt>
              </c:numCache>
            </c:numRef>
          </c:val>
          <c:smooth val="0"/>
          <c:extLst>
            <c:ext xmlns:c16="http://schemas.microsoft.com/office/drawing/2014/chart" uri="{C3380CC4-5D6E-409C-BE32-E72D297353CC}">
              <c16:uniqueId val="{00000001-71D7-4592-AC40-E17FA31EE51C}"/>
            </c:ext>
          </c:extLst>
        </c:ser>
        <c:ser>
          <c:idx val="2"/>
          <c:order val="2"/>
          <c:tx>
            <c:strRef>
              <c:f>'Forecast Last Purchase'!$D$1</c:f>
              <c:strCache>
                <c:ptCount val="1"/>
                <c:pt idx="0">
                  <c:v>Lower Confidence Bound(last_purchase_amount)</c:v>
                </c:pt>
              </c:strCache>
            </c:strRef>
          </c:tx>
          <c:spPr>
            <a:ln w="12700" cap="rnd">
              <a:solidFill>
                <a:srgbClr val="ED7D31"/>
              </a:solidFill>
              <a:prstDash val="solid"/>
              <a:round/>
            </a:ln>
            <a:effectLst/>
          </c:spPr>
          <c:marker>
            <c:symbol val="none"/>
          </c:marker>
          <c:cat>
            <c:numRef>
              <c:f>'Forecast Last Purchase'!$A$2:$A$14</c:f>
              <c:numCache>
                <c:formatCode>General</c:formatCode>
                <c:ptCount val="13"/>
                <c:pt idx="0">
                  <c:v>1</c:v>
                </c:pt>
                <c:pt idx="1">
                  <c:v>2</c:v>
                </c:pt>
                <c:pt idx="2">
                  <c:v>3</c:v>
                </c:pt>
                <c:pt idx="3">
                  <c:v>4</c:v>
                </c:pt>
                <c:pt idx="4">
                  <c:v>5</c:v>
                </c:pt>
                <c:pt idx="5">
                  <c:v>6</c:v>
                </c:pt>
                <c:pt idx="6">
                  <c:v>7</c:v>
                </c:pt>
                <c:pt idx="7">
                  <c:v>8</c:v>
                </c:pt>
                <c:pt idx="8">
                  <c:v>9</c:v>
                </c:pt>
                <c:pt idx="9">
                  <c:v>10</c:v>
                </c:pt>
                <c:pt idx="10">
                  <c:v>11</c:v>
                </c:pt>
                <c:pt idx="11">
                  <c:v>12</c:v>
                </c:pt>
                <c:pt idx="12">
                  <c:v>13</c:v>
                </c:pt>
              </c:numCache>
            </c:numRef>
          </c:cat>
          <c:val>
            <c:numRef>
              <c:f>'Forecast Last Purchase'!$D$2:$D$14</c:f>
              <c:numCache>
                <c:formatCode>General</c:formatCode>
                <c:ptCount val="13"/>
                <c:pt idx="9" formatCode="&quot;$&quot;#,##0.00">
                  <c:v>498.98447916666674</c:v>
                </c:pt>
                <c:pt idx="10" formatCode="&quot;$&quot;#,##0.00">
                  <c:v>440.92081404808079</c:v>
                </c:pt>
                <c:pt idx="11" formatCode="&quot;$&quot;#,##0.00">
                  <c:v>439.40835971902834</c:v>
                </c:pt>
                <c:pt idx="12" formatCode="&quot;$&quot;#,##0.00">
                  <c:v>437.89289244862277</c:v>
                </c:pt>
              </c:numCache>
            </c:numRef>
          </c:val>
          <c:smooth val="0"/>
          <c:extLst>
            <c:ext xmlns:c16="http://schemas.microsoft.com/office/drawing/2014/chart" uri="{C3380CC4-5D6E-409C-BE32-E72D297353CC}">
              <c16:uniqueId val="{00000002-71D7-4592-AC40-E17FA31EE51C}"/>
            </c:ext>
          </c:extLst>
        </c:ser>
        <c:ser>
          <c:idx val="3"/>
          <c:order val="3"/>
          <c:tx>
            <c:strRef>
              <c:f>'Forecast Last Purchase'!$E$1</c:f>
              <c:strCache>
                <c:ptCount val="1"/>
                <c:pt idx="0">
                  <c:v>Upper Confidence Bound(last_purchase_amount)</c:v>
                </c:pt>
              </c:strCache>
            </c:strRef>
          </c:tx>
          <c:spPr>
            <a:ln w="12700" cap="rnd">
              <a:solidFill>
                <a:srgbClr val="ED7D31"/>
              </a:solidFill>
              <a:prstDash val="solid"/>
              <a:round/>
            </a:ln>
            <a:effectLst/>
          </c:spPr>
          <c:marker>
            <c:symbol val="none"/>
          </c:marker>
          <c:cat>
            <c:numRef>
              <c:f>'Forecast Last Purchase'!$A$2:$A$14</c:f>
              <c:numCache>
                <c:formatCode>General</c:formatCode>
                <c:ptCount val="13"/>
                <c:pt idx="0">
                  <c:v>1</c:v>
                </c:pt>
                <c:pt idx="1">
                  <c:v>2</c:v>
                </c:pt>
                <c:pt idx="2">
                  <c:v>3</c:v>
                </c:pt>
                <c:pt idx="3">
                  <c:v>4</c:v>
                </c:pt>
                <c:pt idx="4">
                  <c:v>5</c:v>
                </c:pt>
                <c:pt idx="5">
                  <c:v>6</c:v>
                </c:pt>
                <c:pt idx="6">
                  <c:v>7</c:v>
                </c:pt>
                <c:pt idx="7">
                  <c:v>8</c:v>
                </c:pt>
                <c:pt idx="8">
                  <c:v>9</c:v>
                </c:pt>
                <c:pt idx="9">
                  <c:v>10</c:v>
                </c:pt>
                <c:pt idx="10">
                  <c:v>11</c:v>
                </c:pt>
                <c:pt idx="11">
                  <c:v>12</c:v>
                </c:pt>
                <c:pt idx="12">
                  <c:v>13</c:v>
                </c:pt>
              </c:numCache>
            </c:numRef>
          </c:cat>
          <c:val>
            <c:numRef>
              <c:f>'Forecast Last Purchase'!$E$2:$E$14</c:f>
              <c:numCache>
                <c:formatCode>General</c:formatCode>
                <c:ptCount val="13"/>
                <c:pt idx="9" formatCode="&quot;$&quot;#,##0.00">
                  <c:v>498.98447916666674</c:v>
                </c:pt>
                <c:pt idx="10" formatCode="&quot;$&quot;#,##0.00">
                  <c:v>521.42443671642923</c:v>
                </c:pt>
                <c:pt idx="11" formatCode="&quot;$&quot;#,##0.00">
                  <c:v>520.32154926709222</c:v>
                </c:pt>
                <c:pt idx="12" formatCode="&quot;$&quot;#,##0.00">
                  <c:v>519.22167475910828</c:v>
                </c:pt>
              </c:numCache>
            </c:numRef>
          </c:val>
          <c:smooth val="0"/>
          <c:extLst>
            <c:ext xmlns:c16="http://schemas.microsoft.com/office/drawing/2014/chart" uri="{C3380CC4-5D6E-409C-BE32-E72D297353CC}">
              <c16:uniqueId val="{00000003-71D7-4592-AC40-E17FA31EE51C}"/>
            </c:ext>
          </c:extLst>
        </c:ser>
        <c:dLbls>
          <c:showLegendKey val="0"/>
          <c:showVal val="0"/>
          <c:showCatName val="0"/>
          <c:showSerName val="0"/>
          <c:showPercent val="0"/>
          <c:showBubbleSize val="0"/>
        </c:dLbls>
        <c:smooth val="0"/>
        <c:axId val="556925615"/>
        <c:axId val="556930191"/>
      </c:lineChart>
      <c:catAx>
        <c:axId val="556925615"/>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930191"/>
        <c:crosses val="autoZero"/>
        <c:auto val="1"/>
        <c:lblAlgn val="ctr"/>
        <c:lblOffset val="100"/>
        <c:noMultiLvlLbl val="0"/>
      </c:catAx>
      <c:valAx>
        <c:axId val="55693019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9256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Forecast</a:t>
            </a:r>
            <a:r>
              <a:rPr lang="en-US" baseline="0"/>
              <a:t> For Customer Spending Behavior And Membership Years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'Forecast Spending Behavior'!$B$1</c:f>
              <c:strCache>
                <c:ptCount val="1"/>
                <c:pt idx="0">
                  <c:v>spending_score</c:v>
                </c:pt>
              </c:strCache>
            </c:strRef>
          </c:tx>
          <c:spPr>
            <a:ln w="28575" cap="rnd">
              <a:solidFill>
                <a:schemeClr val="accent1"/>
              </a:solidFill>
              <a:round/>
            </a:ln>
            <a:effectLst/>
          </c:spPr>
          <c:marker>
            <c:symbol val="none"/>
          </c:marker>
          <c:val>
            <c:numRef>
              <c:f>'Forecast Spending Behavior'!$B$2:$B$14</c:f>
              <c:numCache>
                <c:formatCode>General</c:formatCode>
                <c:ptCount val="13"/>
                <c:pt idx="0">
                  <c:v>49.926315789473684</c:v>
                </c:pt>
                <c:pt idx="1">
                  <c:v>49.669724770642205</c:v>
                </c:pt>
                <c:pt idx="2">
                  <c:v>51.431578947368422</c:v>
                </c:pt>
                <c:pt idx="3">
                  <c:v>50.095744680851062</c:v>
                </c:pt>
                <c:pt idx="4">
                  <c:v>50.167999999999999</c:v>
                </c:pt>
                <c:pt idx="5">
                  <c:v>47.260416666666664</c:v>
                </c:pt>
                <c:pt idx="6">
                  <c:v>49.148936170212764</c:v>
                </c:pt>
                <c:pt idx="7">
                  <c:v>55.886363636363633</c:v>
                </c:pt>
                <c:pt idx="8">
                  <c:v>53.629629629629626</c:v>
                </c:pt>
                <c:pt idx="9">
                  <c:v>49.947916666666664</c:v>
                </c:pt>
              </c:numCache>
            </c:numRef>
          </c:val>
          <c:smooth val="0"/>
          <c:extLst>
            <c:ext xmlns:c16="http://schemas.microsoft.com/office/drawing/2014/chart" uri="{C3380CC4-5D6E-409C-BE32-E72D297353CC}">
              <c16:uniqueId val="{00000000-215B-48D7-B70D-F51CB0328ADB}"/>
            </c:ext>
          </c:extLst>
        </c:ser>
        <c:ser>
          <c:idx val="1"/>
          <c:order val="1"/>
          <c:tx>
            <c:strRef>
              <c:f>'Forecast Spending Behavior'!$C$1</c:f>
              <c:strCache>
                <c:ptCount val="1"/>
                <c:pt idx="0">
                  <c:v>Forecast(spending_score)</c:v>
                </c:pt>
              </c:strCache>
            </c:strRef>
          </c:tx>
          <c:spPr>
            <a:ln w="25400" cap="rnd">
              <a:solidFill>
                <a:schemeClr val="accent2"/>
              </a:solidFill>
              <a:round/>
            </a:ln>
            <a:effectLst/>
          </c:spPr>
          <c:marker>
            <c:symbol val="none"/>
          </c:marker>
          <c:cat>
            <c:numRef>
              <c:f>'Forecast Spending Behavior'!$A$2:$A$14</c:f>
              <c:numCache>
                <c:formatCode>General</c:formatCode>
                <c:ptCount val="13"/>
                <c:pt idx="0">
                  <c:v>1</c:v>
                </c:pt>
                <c:pt idx="1">
                  <c:v>2</c:v>
                </c:pt>
                <c:pt idx="2">
                  <c:v>3</c:v>
                </c:pt>
                <c:pt idx="3">
                  <c:v>4</c:v>
                </c:pt>
                <c:pt idx="4">
                  <c:v>5</c:v>
                </c:pt>
                <c:pt idx="5">
                  <c:v>6</c:v>
                </c:pt>
                <c:pt idx="6">
                  <c:v>7</c:v>
                </c:pt>
                <c:pt idx="7">
                  <c:v>8</c:v>
                </c:pt>
                <c:pt idx="8">
                  <c:v>9</c:v>
                </c:pt>
                <c:pt idx="9">
                  <c:v>10</c:v>
                </c:pt>
                <c:pt idx="10">
                  <c:v>11</c:v>
                </c:pt>
                <c:pt idx="11">
                  <c:v>12</c:v>
                </c:pt>
                <c:pt idx="12">
                  <c:v>13</c:v>
                </c:pt>
              </c:numCache>
            </c:numRef>
          </c:cat>
          <c:val>
            <c:numRef>
              <c:f>'Forecast Spending Behavior'!$C$2:$C$14</c:f>
              <c:numCache>
                <c:formatCode>General</c:formatCode>
                <c:ptCount val="13"/>
                <c:pt idx="9">
                  <c:v>49.947916666666664</c:v>
                </c:pt>
                <c:pt idx="10">
                  <c:v>52.588431107370631</c:v>
                </c:pt>
                <c:pt idx="11">
                  <c:v>52.853639827106235</c:v>
                </c:pt>
                <c:pt idx="12">
                  <c:v>53.118848546841839</c:v>
                </c:pt>
              </c:numCache>
            </c:numRef>
          </c:val>
          <c:smooth val="0"/>
          <c:extLst>
            <c:ext xmlns:c16="http://schemas.microsoft.com/office/drawing/2014/chart" uri="{C3380CC4-5D6E-409C-BE32-E72D297353CC}">
              <c16:uniqueId val="{00000001-215B-48D7-B70D-F51CB0328ADB}"/>
            </c:ext>
          </c:extLst>
        </c:ser>
        <c:ser>
          <c:idx val="2"/>
          <c:order val="2"/>
          <c:tx>
            <c:strRef>
              <c:f>'Forecast Spending Behavior'!$D$1</c:f>
              <c:strCache>
                <c:ptCount val="1"/>
                <c:pt idx="0">
                  <c:v>Lower Confidence Bound(spending_score)</c:v>
                </c:pt>
              </c:strCache>
            </c:strRef>
          </c:tx>
          <c:spPr>
            <a:ln w="12700" cap="rnd">
              <a:solidFill>
                <a:srgbClr val="ED7D31"/>
              </a:solidFill>
              <a:prstDash val="solid"/>
              <a:round/>
            </a:ln>
            <a:effectLst/>
          </c:spPr>
          <c:marker>
            <c:symbol val="none"/>
          </c:marker>
          <c:cat>
            <c:numRef>
              <c:f>'Forecast Spending Behavior'!$A$2:$A$14</c:f>
              <c:numCache>
                <c:formatCode>General</c:formatCode>
                <c:ptCount val="13"/>
                <c:pt idx="0">
                  <c:v>1</c:v>
                </c:pt>
                <c:pt idx="1">
                  <c:v>2</c:v>
                </c:pt>
                <c:pt idx="2">
                  <c:v>3</c:v>
                </c:pt>
                <c:pt idx="3">
                  <c:v>4</c:v>
                </c:pt>
                <c:pt idx="4">
                  <c:v>5</c:v>
                </c:pt>
                <c:pt idx="5">
                  <c:v>6</c:v>
                </c:pt>
                <c:pt idx="6">
                  <c:v>7</c:v>
                </c:pt>
                <c:pt idx="7">
                  <c:v>8</c:v>
                </c:pt>
                <c:pt idx="8">
                  <c:v>9</c:v>
                </c:pt>
                <c:pt idx="9">
                  <c:v>10</c:v>
                </c:pt>
                <c:pt idx="10">
                  <c:v>11</c:v>
                </c:pt>
                <c:pt idx="11">
                  <c:v>12</c:v>
                </c:pt>
                <c:pt idx="12">
                  <c:v>13</c:v>
                </c:pt>
              </c:numCache>
            </c:numRef>
          </c:cat>
          <c:val>
            <c:numRef>
              <c:f>'Forecast Spending Behavior'!$D$2:$D$14</c:f>
              <c:numCache>
                <c:formatCode>General</c:formatCode>
                <c:ptCount val="13"/>
                <c:pt idx="9" formatCode="0.00">
                  <c:v>49.947916666666664</c:v>
                </c:pt>
                <c:pt idx="10" formatCode="0.00">
                  <c:v>48.249082129483838</c:v>
                </c:pt>
                <c:pt idx="11" formatCode="0.00">
                  <c:v>48.514271322192982</c:v>
                </c:pt>
                <c:pt idx="12" formatCode="0.00">
                  <c:v>48.77944532743183</c:v>
                </c:pt>
              </c:numCache>
            </c:numRef>
          </c:val>
          <c:smooth val="0"/>
          <c:extLst>
            <c:ext xmlns:c16="http://schemas.microsoft.com/office/drawing/2014/chart" uri="{C3380CC4-5D6E-409C-BE32-E72D297353CC}">
              <c16:uniqueId val="{00000002-215B-48D7-B70D-F51CB0328ADB}"/>
            </c:ext>
          </c:extLst>
        </c:ser>
        <c:ser>
          <c:idx val="3"/>
          <c:order val="3"/>
          <c:tx>
            <c:strRef>
              <c:f>'Forecast Spending Behavior'!$E$1</c:f>
              <c:strCache>
                <c:ptCount val="1"/>
                <c:pt idx="0">
                  <c:v>Upper Confidence Bound(spending_score)</c:v>
                </c:pt>
              </c:strCache>
            </c:strRef>
          </c:tx>
          <c:spPr>
            <a:ln w="12700" cap="rnd">
              <a:solidFill>
                <a:srgbClr val="ED7D31"/>
              </a:solidFill>
              <a:prstDash val="solid"/>
              <a:round/>
            </a:ln>
            <a:effectLst/>
          </c:spPr>
          <c:marker>
            <c:symbol val="none"/>
          </c:marker>
          <c:cat>
            <c:numRef>
              <c:f>'Forecast Spending Behavior'!$A$2:$A$14</c:f>
              <c:numCache>
                <c:formatCode>General</c:formatCode>
                <c:ptCount val="13"/>
                <c:pt idx="0">
                  <c:v>1</c:v>
                </c:pt>
                <c:pt idx="1">
                  <c:v>2</c:v>
                </c:pt>
                <c:pt idx="2">
                  <c:v>3</c:v>
                </c:pt>
                <c:pt idx="3">
                  <c:v>4</c:v>
                </c:pt>
                <c:pt idx="4">
                  <c:v>5</c:v>
                </c:pt>
                <c:pt idx="5">
                  <c:v>6</c:v>
                </c:pt>
                <c:pt idx="6">
                  <c:v>7</c:v>
                </c:pt>
                <c:pt idx="7">
                  <c:v>8</c:v>
                </c:pt>
                <c:pt idx="8">
                  <c:v>9</c:v>
                </c:pt>
                <c:pt idx="9">
                  <c:v>10</c:v>
                </c:pt>
                <c:pt idx="10">
                  <c:v>11</c:v>
                </c:pt>
                <c:pt idx="11">
                  <c:v>12</c:v>
                </c:pt>
                <c:pt idx="12">
                  <c:v>13</c:v>
                </c:pt>
              </c:numCache>
            </c:numRef>
          </c:cat>
          <c:val>
            <c:numRef>
              <c:f>'Forecast Spending Behavior'!$E$2:$E$14</c:f>
              <c:numCache>
                <c:formatCode>General</c:formatCode>
                <c:ptCount val="13"/>
                <c:pt idx="9" formatCode="0.00">
                  <c:v>49.947916666666664</c:v>
                </c:pt>
                <c:pt idx="10" formatCode="0.00">
                  <c:v>56.927780085257425</c:v>
                </c:pt>
                <c:pt idx="11" formatCode="0.00">
                  <c:v>57.193008332019488</c:v>
                </c:pt>
                <c:pt idx="12" formatCode="0.00">
                  <c:v>57.458251766251848</c:v>
                </c:pt>
              </c:numCache>
            </c:numRef>
          </c:val>
          <c:smooth val="0"/>
          <c:extLst>
            <c:ext xmlns:c16="http://schemas.microsoft.com/office/drawing/2014/chart" uri="{C3380CC4-5D6E-409C-BE32-E72D297353CC}">
              <c16:uniqueId val="{00000003-215B-48D7-B70D-F51CB0328ADB}"/>
            </c:ext>
          </c:extLst>
        </c:ser>
        <c:dLbls>
          <c:showLegendKey val="0"/>
          <c:showVal val="0"/>
          <c:showCatName val="0"/>
          <c:showSerName val="0"/>
          <c:showPercent val="0"/>
          <c:showBubbleSize val="0"/>
        </c:dLbls>
        <c:smooth val="0"/>
        <c:axId val="556936847"/>
        <c:axId val="556939759"/>
      </c:lineChart>
      <c:catAx>
        <c:axId val="556936847"/>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939759"/>
        <c:crosses val="autoZero"/>
        <c:auto val="1"/>
        <c:lblAlgn val="ctr"/>
        <c:lblOffset val="100"/>
        <c:noMultiLvlLbl val="0"/>
      </c:catAx>
      <c:valAx>
        <c:axId val="556939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9368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r>
              <a:rPr lang="en-US" sz="1200" b="1"/>
              <a:t>Forecast:</a:t>
            </a:r>
            <a:r>
              <a:rPr lang="en-US" sz="1200" b="1" baseline="0"/>
              <a:t> </a:t>
            </a:r>
            <a:r>
              <a:rPr lang="en-US" sz="1200" b="1"/>
              <a:t>Customer</a:t>
            </a:r>
            <a:r>
              <a:rPr lang="en-US" sz="1200" b="1" baseline="0"/>
              <a:t> </a:t>
            </a:r>
            <a:r>
              <a:rPr lang="en-US" sz="1200" b="1"/>
              <a:t>Purchase And Membership Years</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endParaRPr lang="en-US"/>
        </a:p>
      </c:txPr>
    </c:title>
    <c:autoTitleDeleted val="0"/>
    <c:plotArea>
      <c:layout/>
      <c:lineChart>
        <c:grouping val="standard"/>
        <c:varyColors val="0"/>
        <c:ser>
          <c:idx val="0"/>
          <c:order val="0"/>
          <c:tx>
            <c:strRef>
              <c:f>'Forecast Last Purchase'!$B$1</c:f>
              <c:strCache>
                <c:ptCount val="1"/>
                <c:pt idx="0">
                  <c:v>last_purchase_amount</c:v>
                </c:pt>
              </c:strCache>
            </c:strRef>
          </c:tx>
          <c:spPr>
            <a:ln w="38100" cap="rnd">
              <a:solidFill>
                <a:srgbClr val="002060"/>
              </a:solidFill>
              <a:round/>
            </a:ln>
            <a:effectLst>
              <a:outerShdw blurRad="63500" sx="102000" sy="102000" algn="ctr" rotWithShape="0">
                <a:schemeClr val="bg1">
                  <a:lumMod val="75000"/>
                  <a:alpha val="40000"/>
                </a:schemeClr>
              </a:outerShdw>
            </a:effectLst>
          </c:spPr>
          <c:marker>
            <c:symbol val="circle"/>
            <c:size val="10"/>
            <c:spPr>
              <a:solidFill>
                <a:schemeClr val="bg1"/>
              </a:solidFill>
              <a:ln w="25400">
                <a:solidFill>
                  <a:srgbClr val="002060"/>
                </a:solidFill>
              </a:ln>
              <a:effectLst>
                <a:outerShdw blurRad="63500" sx="102000" sy="102000" algn="ctr" rotWithShape="0">
                  <a:schemeClr val="bg1">
                    <a:lumMod val="75000"/>
                    <a:alpha val="40000"/>
                  </a:schemeClr>
                </a:outerShdw>
              </a:effectLst>
            </c:spPr>
          </c:marker>
          <c:val>
            <c:numRef>
              <c:f>'Forecast Last Purchase'!$B$2:$B$14</c:f>
              <c:numCache>
                <c:formatCode>"$"#,##0.00</c:formatCode>
                <c:ptCount val="13"/>
                <c:pt idx="0">
                  <c:v>488.33673684210538</c:v>
                </c:pt>
                <c:pt idx="1">
                  <c:v>536.66669724770645</c:v>
                </c:pt>
                <c:pt idx="2">
                  <c:v>491.46305263157899</c:v>
                </c:pt>
                <c:pt idx="3">
                  <c:v>482.14170212765947</c:v>
                </c:pt>
                <c:pt idx="4">
                  <c:v>490.25976000000014</c:v>
                </c:pt>
                <c:pt idx="5">
                  <c:v>462.09375000000006</c:v>
                </c:pt>
                <c:pt idx="6">
                  <c:v>483.97957446808527</c:v>
                </c:pt>
                <c:pt idx="7">
                  <c:v>474.51647727272706</c:v>
                </c:pt>
                <c:pt idx="8">
                  <c:v>506.0387962962966</c:v>
                </c:pt>
                <c:pt idx="9">
                  <c:v>498.98447916666674</c:v>
                </c:pt>
              </c:numCache>
            </c:numRef>
          </c:val>
          <c:smooth val="0"/>
          <c:extLst>
            <c:ext xmlns:c16="http://schemas.microsoft.com/office/drawing/2014/chart" uri="{C3380CC4-5D6E-409C-BE32-E72D297353CC}">
              <c16:uniqueId val="{00000000-41F2-4B1E-B8D6-5C62A1884441}"/>
            </c:ext>
          </c:extLst>
        </c:ser>
        <c:ser>
          <c:idx val="1"/>
          <c:order val="1"/>
          <c:tx>
            <c:strRef>
              <c:f>'Forecast Last Purchase'!$C$1</c:f>
              <c:strCache>
                <c:ptCount val="1"/>
                <c:pt idx="0">
                  <c:v>Forecast(last_purchase_amount)</c:v>
                </c:pt>
              </c:strCache>
            </c:strRef>
          </c:tx>
          <c:spPr>
            <a:ln w="38100" cap="rnd">
              <a:solidFill>
                <a:srgbClr val="C00000"/>
              </a:solidFill>
              <a:round/>
            </a:ln>
            <a:effectLst>
              <a:outerShdw blurRad="63500" sx="102000" sy="102000" algn="ctr" rotWithShape="0">
                <a:schemeClr val="bg1">
                  <a:lumMod val="75000"/>
                  <a:alpha val="40000"/>
                </a:schemeClr>
              </a:outerShdw>
            </a:effectLst>
          </c:spPr>
          <c:marker>
            <c:symbol val="circle"/>
            <c:size val="10"/>
            <c:spPr>
              <a:solidFill>
                <a:schemeClr val="bg1"/>
              </a:solidFill>
              <a:ln w="25400">
                <a:solidFill>
                  <a:srgbClr val="C00000"/>
                </a:solidFill>
              </a:ln>
              <a:effectLst>
                <a:outerShdw blurRad="63500" sx="102000" sy="102000" algn="ctr" rotWithShape="0">
                  <a:schemeClr val="bg1">
                    <a:lumMod val="75000"/>
                    <a:alpha val="40000"/>
                  </a:schemeClr>
                </a:outerShdw>
              </a:effectLst>
            </c:spPr>
          </c:marker>
          <c:cat>
            <c:numRef>
              <c:f>'Forecast Last Purchase'!$A$2:$A$14</c:f>
              <c:numCache>
                <c:formatCode>General</c:formatCode>
                <c:ptCount val="13"/>
                <c:pt idx="0">
                  <c:v>1</c:v>
                </c:pt>
                <c:pt idx="1">
                  <c:v>2</c:v>
                </c:pt>
                <c:pt idx="2">
                  <c:v>3</c:v>
                </c:pt>
                <c:pt idx="3">
                  <c:v>4</c:v>
                </c:pt>
                <c:pt idx="4">
                  <c:v>5</c:v>
                </c:pt>
                <c:pt idx="5">
                  <c:v>6</c:v>
                </c:pt>
                <c:pt idx="6">
                  <c:v>7</c:v>
                </c:pt>
                <c:pt idx="7">
                  <c:v>8</c:v>
                </c:pt>
                <c:pt idx="8">
                  <c:v>9</c:v>
                </c:pt>
                <c:pt idx="9">
                  <c:v>10</c:v>
                </c:pt>
                <c:pt idx="10">
                  <c:v>11</c:v>
                </c:pt>
                <c:pt idx="11">
                  <c:v>12</c:v>
                </c:pt>
                <c:pt idx="12">
                  <c:v>13</c:v>
                </c:pt>
              </c:numCache>
            </c:numRef>
          </c:cat>
          <c:val>
            <c:numRef>
              <c:f>'Forecast Last Purchase'!$C$2:$C$14</c:f>
              <c:numCache>
                <c:formatCode>General</c:formatCode>
                <c:ptCount val="13"/>
                <c:pt idx="9" formatCode="&quot;$&quot;#,##0.00">
                  <c:v>498.98447916666674</c:v>
                </c:pt>
                <c:pt idx="10" formatCode="&quot;$&quot;#,##0.00">
                  <c:v>481.17262538225503</c:v>
                </c:pt>
                <c:pt idx="11" formatCode="&quot;$&quot;#,##0.00">
                  <c:v>479.86495449306028</c:v>
                </c:pt>
                <c:pt idx="12" formatCode="&quot;$&quot;#,##0.00">
                  <c:v>478.55728360386553</c:v>
                </c:pt>
              </c:numCache>
            </c:numRef>
          </c:val>
          <c:smooth val="0"/>
          <c:extLst>
            <c:ext xmlns:c16="http://schemas.microsoft.com/office/drawing/2014/chart" uri="{C3380CC4-5D6E-409C-BE32-E72D297353CC}">
              <c16:uniqueId val="{00000001-41F2-4B1E-B8D6-5C62A1884441}"/>
            </c:ext>
          </c:extLst>
        </c:ser>
        <c:ser>
          <c:idx val="2"/>
          <c:order val="2"/>
          <c:tx>
            <c:strRef>
              <c:f>'Forecast Last Purchase'!$D$1</c:f>
              <c:strCache>
                <c:ptCount val="1"/>
                <c:pt idx="0">
                  <c:v>Lower Confidence Bound(last_purchase_amount)</c:v>
                </c:pt>
              </c:strCache>
            </c:strRef>
          </c:tx>
          <c:spPr>
            <a:ln w="12700" cap="rnd">
              <a:solidFill>
                <a:srgbClr val="ED7D31"/>
              </a:solidFill>
              <a:prstDash val="solid"/>
              <a:round/>
            </a:ln>
            <a:effectLst/>
          </c:spPr>
          <c:marker>
            <c:symbol val="none"/>
          </c:marker>
          <c:cat>
            <c:numRef>
              <c:f>'Forecast Last Purchase'!$A$2:$A$14</c:f>
              <c:numCache>
                <c:formatCode>General</c:formatCode>
                <c:ptCount val="13"/>
                <c:pt idx="0">
                  <c:v>1</c:v>
                </c:pt>
                <c:pt idx="1">
                  <c:v>2</c:v>
                </c:pt>
                <c:pt idx="2">
                  <c:v>3</c:v>
                </c:pt>
                <c:pt idx="3">
                  <c:v>4</c:v>
                </c:pt>
                <c:pt idx="4">
                  <c:v>5</c:v>
                </c:pt>
                <c:pt idx="5">
                  <c:v>6</c:v>
                </c:pt>
                <c:pt idx="6">
                  <c:v>7</c:v>
                </c:pt>
                <c:pt idx="7">
                  <c:v>8</c:v>
                </c:pt>
                <c:pt idx="8">
                  <c:v>9</c:v>
                </c:pt>
                <c:pt idx="9">
                  <c:v>10</c:v>
                </c:pt>
                <c:pt idx="10">
                  <c:v>11</c:v>
                </c:pt>
                <c:pt idx="11">
                  <c:v>12</c:v>
                </c:pt>
                <c:pt idx="12">
                  <c:v>13</c:v>
                </c:pt>
              </c:numCache>
            </c:numRef>
          </c:cat>
          <c:val>
            <c:numRef>
              <c:f>'Forecast Last Purchase'!$D$2:$D$14</c:f>
              <c:numCache>
                <c:formatCode>General</c:formatCode>
                <c:ptCount val="13"/>
                <c:pt idx="9" formatCode="&quot;$&quot;#,##0.00">
                  <c:v>498.98447916666674</c:v>
                </c:pt>
                <c:pt idx="10" formatCode="&quot;$&quot;#,##0.00">
                  <c:v>440.92081404808079</c:v>
                </c:pt>
                <c:pt idx="11" formatCode="&quot;$&quot;#,##0.00">
                  <c:v>439.40835971902834</c:v>
                </c:pt>
                <c:pt idx="12" formatCode="&quot;$&quot;#,##0.00">
                  <c:v>437.89289244862277</c:v>
                </c:pt>
              </c:numCache>
            </c:numRef>
          </c:val>
          <c:smooth val="0"/>
          <c:extLst>
            <c:ext xmlns:c16="http://schemas.microsoft.com/office/drawing/2014/chart" uri="{C3380CC4-5D6E-409C-BE32-E72D297353CC}">
              <c16:uniqueId val="{00000002-41F2-4B1E-B8D6-5C62A1884441}"/>
            </c:ext>
          </c:extLst>
        </c:ser>
        <c:ser>
          <c:idx val="3"/>
          <c:order val="3"/>
          <c:tx>
            <c:strRef>
              <c:f>'Forecast Last Purchase'!$E$1</c:f>
              <c:strCache>
                <c:ptCount val="1"/>
                <c:pt idx="0">
                  <c:v>Upper Confidence Bound(last_purchase_amount)</c:v>
                </c:pt>
              </c:strCache>
            </c:strRef>
          </c:tx>
          <c:spPr>
            <a:ln w="12700" cap="rnd">
              <a:solidFill>
                <a:srgbClr val="ED7D31"/>
              </a:solidFill>
              <a:prstDash val="solid"/>
              <a:round/>
            </a:ln>
            <a:effectLst/>
          </c:spPr>
          <c:marker>
            <c:symbol val="none"/>
          </c:marker>
          <c:cat>
            <c:numRef>
              <c:f>'Forecast Last Purchase'!$A$2:$A$14</c:f>
              <c:numCache>
                <c:formatCode>General</c:formatCode>
                <c:ptCount val="13"/>
                <c:pt idx="0">
                  <c:v>1</c:v>
                </c:pt>
                <c:pt idx="1">
                  <c:v>2</c:v>
                </c:pt>
                <c:pt idx="2">
                  <c:v>3</c:v>
                </c:pt>
                <c:pt idx="3">
                  <c:v>4</c:v>
                </c:pt>
                <c:pt idx="4">
                  <c:v>5</c:v>
                </c:pt>
                <c:pt idx="5">
                  <c:v>6</c:v>
                </c:pt>
                <c:pt idx="6">
                  <c:v>7</c:v>
                </c:pt>
                <c:pt idx="7">
                  <c:v>8</c:v>
                </c:pt>
                <c:pt idx="8">
                  <c:v>9</c:v>
                </c:pt>
                <c:pt idx="9">
                  <c:v>10</c:v>
                </c:pt>
                <c:pt idx="10">
                  <c:v>11</c:v>
                </c:pt>
                <c:pt idx="11">
                  <c:v>12</c:v>
                </c:pt>
                <c:pt idx="12">
                  <c:v>13</c:v>
                </c:pt>
              </c:numCache>
            </c:numRef>
          </c:cat>
          <c:val>
            <c:numRef>
              <c:f>'Forecast Last Purchase'!$E$2:$E$14</c:f>
              <c:numCache>
                <c:formatCode>General</c:formatCode>
                <c:ptCount val="13"/>
                <c:pt idx="9" formatCode="&quot;$&quot;#,##0.00">
                  <c:v>498.98447916666674</c:v>
                </c:pt>
                <c:pt idx="10" formatCode="&quot;$&quot;#,##0.00">
                  <c:v>521.42443671642923</c:v>
                </c:pt>
                <c:pt idx="11" formatCode="&quot;$&quot;#,##0.00">
                  <c:v>520.32154926709222</c:v>
                </c:pt>
                <c:pt idx="12" formatCode="&quot;$&quot;#,##0.00">
                  <c:v>519.22167475910828</c:v>
                </c:pt>
              </c:numCache>
            </c:numRef>
          </c:val>
          <c:smooth val="0"/>
          <c:extLst>
            <c:ext xmlns:c16="http://schemas.microsoft.com/office/drawing/2014/chart" uri="{C3380CC4-5D6E-409C-BE32-E72D297353CC}">
              <c16:uniqueId val="{00000003-41F2-4B1E-B8D6-5C62A1884441}"/>
            </c:ext>
          </c:extLst>
        </c:ser>
        <c:dLbls>
          <c:showLegendKey val="0"/>
          <c:showVal val="0"/>
          <c:showCatName val="0"/>
          <c:showSerName val="0"/>
          <c:showPercent val="0"/>
          <c:showBubbleSize val="0"/>
        </c:dLbls>
        <c:marker val="1"/>
        <c:smooth val="0"/>
        <c:axId val="556925615"/>
        <c:axId val="556930191"/>
      </c:lineChart>
      <c:catAx>
        <c:axId val="556925615"/>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56930191"/>
        <c:crosses val="autoZero"/>
        <c:auto val="1"/>
        <c:lblAlgn val="ctr"/>
        <c:lblOffset val="100"/>
        <c:noMultiLvlLbl val="0"/>
      </c:catAx>
      <c:valAx>
        <c:axId val="556930191"/>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56925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noFill/>
      <a:round/>
    </a:ln>
    <a:effectLst>
      <a:outerShdw blurRad="63500" algn="ctr" rotWithShape="0">
        <a:srgbClr val="002060">
          <a:alpha val="50000"/>
        </a:srgbClr>
      </a:outerShdw>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r>
              <a:rPr lang="en-US" sz="1200" b="1"/>
              <a:t>Forecast: Customer Spending Behavior And Membership Years</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endParaRPr lang="en-US"/>
        </a:p>
      </c:txPr>
    </c:title>
    <c:autoTitleDeleted val="0"/>
    <c:plotArea>
      <c:layout/>
      <c:lineChart>
        <c:grouping val="standard"/>
        <c:varyColors val="0"/>
        <c:ser>
          <c:idx val="0"/>
          <c:order val="0"/>
          <c:tx>
            <c:strRef>
              <c:f>'Forecast Spending Behavior'!$B$1</c:f>
              <c:strCache>
                <c:ptCount val="1"/>
                <c:pt idx="0">
                  <c:v>spending_score</c:v>
                </c:pt>
              </c:strCache>
            </c:strRef>
          </c:tx>
          <c:spPr>
            <a:ln w="38100" cap="rnd">
              <a:solidFill>
                <a:srgbClr val="002060"/>
              </a:solidFill>
              <a:round/>
            </a:ln>
            <a:effectLst>
              <a:outerShdw blurRad="63500" sx="102000" sy="102000" algn="ctr" rotWithShape="0">
                <a:schemeClr val="bg1">
                  <a:lumMod val="75000"/>
                  <a:alpha val="40000"/>
                </a:schemeClr>
              </a:outerShdw>
            </a:effectLst>
          </c:spPr>
          <c:marker>
            <c:symbol val="circle"/>
            <c:size val="10"/>
            <c:spPr>
              <a:solidFill>
                <a:schemeClr val="bg1"/>
              </a:solidFill>
              <a:ln w="25400">
                <a:solidFill>
                  <a:srgbClr val="002060"/>
                </a:solidFill>
              </a:ln>
              <a:effectLst>
                <a:outerShdw blurRad="63500" sx="102000" sy="102000" algn="ctr" rotWithShape="0">
                  <a:schemeClr val="bg1">
                    <a:lumMod val="75000"/>
                    <a:alpha val="40000"/>
                  </a:schemeClr>
                </a:outerShdw>
              </a:effectLst>
            </c:spPr>
          </c:marker>
          <c:val>
            <c:numRef>
              <c:f>'Forecast Spending Behavior'!$B$2:$B$14</c:f>
              <c:numCache>
                <c:formatCode>General</c:formatCode>
                <c:ptCount val="13"/>
                <c:pt idx="0">
                  <c:v>49.926315789473684</c:v>
                </c:pt>
                <c:pt idx="1">
                  <c:v>49.669724770642205</c:v>
                </c:pt>
                <c:pt idx="2">
                  <c:v>51.431578947368422</c:v>
                </c:pt>
                <c:pt idx="3">
                  <c:v>50.095744680851062</c:v>
                </c:pt>
                <c:pt idx="4">
                  <c:v>50.167999999999999</c:v>
                </c:pt>
                <c:pt idx="5">
                  <c:v>47.260416666666664</c:v>
                </c:pt>
                <c:pt idx="6">
                  <c:v>49.148936170212764</c:v>
                </c:pt>
                <c:pt idx="7">
                  <c:v>55.886363636363633</c:v>
                </c:pt>
                <c:pt idx="8">
                  <c:v>53.629629629629626</c:v>
                </c:pt>
                <c:pt idx="9">
                  <c:v>49.947916666666664</c:v>
                </c:pt>
              </c:numCache>
            </c:numRef>
          </c:val>
          <c:smooth val="0"/>
          <c:extLst>
            <c:ext xmlns:c16="http://schemas.microsoft.com/office/drawing/2014/chart" uri="{C3380CC4-5D6E-409C-BE32-E72D297353CC}">
              <c16:uniqueId val="{00000000-56E1-412C-8E74-E2F614616567}"/>
            </c:ext>
          </c:extLst>
        </c:ser>
        <c:ser>
          <c:idx val="1"/>
          <c:order val="1"/>
          <c:tx>
            <c:strRef>
              <c:f>'Forecast Spending Behavior'!$C$1</c:f>
              <c:strCache>
                <c:ptCount val="1"/>
                <c:pt idx="0">
                  <c:v>Forecast(spending_score)</c:v>
                </c:pt>
              </c:strCache>
            </c:strRef>
          </c:tx>
          <c:spPr>
            <a:ln w="38100" cap="rnd">
              <a:solidFill>
                <a:srgbClr val="C00000"/>
              </a:solidFill>
              <a:round/>
            </a:ln>
            <a:effectLst>
              <a:outerShdw blurRad="63500" sx="102000" sy="102000" algn="ctr" rotWithShape="0">
                <a:schemeClr val="bg1">
                  <a:lumMod val="75000"/>
                  <a:alpha val="40000"/>
                </a:schemeClr>
              </a:outerShdw>
            </a:effectLst>
          </c:spPr>
          <c:marker>
            <c:symbol val="circle"/>
            <c:size val="10"/>
            <c:spPr>
              <a:solidFill>
                <a:schemeClr val="bg1"/>
              </a:solidFill>
              <a:ln w="25400">
                <a:solidFill>
                  <a:srgbClr val="C00000"/>
                </a:solidFill>
              </a:ln>
              <a:effectLst>
                <a:outerShdw blurRad="63500" sx="102000" sy="102000" algn="ctr" rotWithShape="0">
                  <a:schemeClr val="bg1">
                    <a:lumMod val="75000"/>
                    <a:alpha val="40000"/>
                  </a:schemeClr>
                </a:outerShdw>
              </a:effectLst>
            </c:spPr>
          </c:marker>
          <c:cat>
            <c:numRef>
              <c:f>'Forecast Spending Behavior'!$A$2:$A$14</c:f>
              <c:numCache>
                <c:formatCode>General</c:formatCode>
                <c:ptCount val="13"/>
                <c:pt idx="0">
                  <c:v>1</c:v>
                </c:pt>
                <c:pt idx="1">
                  <c:v>2</c:v>
                </c:pt>
                <c:pt idx="2">
                  <c:v>3</c:v>
                </c:pt>
                <c:pt idx="3">
                  <c:v>4</c:v>
                </c:pt>
                <c:pt idx="4">
                  <c:v>5</c:v>
                </c:pt>
                <c:pt idx="5">
                  <c:v>6</c:v>
                </c:pt>
                <c:pt idx="6">
                  <c:v>7</c:v>
                </c:pt>
                <c:pt idx="7">
                  <c:v>8</c:v>
                </c:pt>
                <c:pt idx="8">
                  <c:v>9</c:v>
                </c:pt>
                <c:pt idx="9">
                  <c:v>10</c:v>
                </c:pt>
                <c:pt idx="10">
                  <c:v>11</c:v>
                </c:pt>
                <c:pt idx="11">
                  <c:v>12</c:v>
                </c:pt>
                <c:pt idx="12">
                  <c:v>13</c:v>
                </c:pt>
              </c:numCache>
            </c:numRef>
          </c:cat>
          <c:val>
            <c:numRef>
              <c:f>'Forecast Spending Behavior'!$C$2:$C$14</c:f>
              <c:numCache>
                <c:formatCode>General</c:formatCode>
                <c:ptCount val="13"/>
                <c:pt idx="9">
                  <c:v>49.947916666666664</c:v>
                </c:pt>
                <c:pt idx="10">
                  <c:v>52.588431107370631</c:v>
                </c:pt>
                <c:pt idx="11">
                  <c:v>52.853639827106235</c:v>
                </c:pt>
                <c:pt idx="12">
                  <c:v>53.118848546841839</c:v>
                </c:pt>
              </c:numCache>
            </c:numRef>
          </c:val>
          <c:smooth val="0"/>
          <c:extLst>
            <c:ext xmlns:c16="http://schemas.microsoft.com/office/drawing/2014/chart" uri="{C3380CC4-5D6E-409C-BE32-E72D297353CC}">
              <c16:uniqueId val="{00000001-56E1-412C-8E74-E2F614616567}"/>
            </c:ext>
          </c:extLst>
        </c:ser>
        <c:ser>
          <c:idx val="2"/>
          <c:order val="2"/>
          <c:tx>
            <c:strRef>
              <c:f>'Forecast Spending Behavior'!$D$1</c:f>
              <c:strCache>
                <c:ptCount val="1"/>
                <c:pt idx="0">
                  <c:v>Lower Confidence Bound(spending_score)</c:v>
                </c:pt>
              </c:strCache>
            </c:strRef>
          </c:tx>
          <c:spPr>
            <a:ln w="12700" cap="rnd">
              <a:solidFill>
                <a:srgbClr val="ED7D31"/>
              </a:solidFill>
              <a:prstDash val="solid"/>
              <a:round/>
            </a:ln>
            <a:effectLst/>
          </c:spPr>
          <c:marker>
            <c:symbol val="none"/>
          </c:marker>
          <c:cat>
            <c:numRef>
              <c:f>'Forecast Spending Behavior'!$A$2:$A$14</c:f>
              <c:numCache>
                <c:formatCode>General</c:formatCode>
                <c:ptCount val="13"/>
                <c:pt idx="0">
                  <c:v>1</c:v>
                </c:pt>
                <c:pt idx="1">
                  <c:v>2</c:v>
                </c:pt>
                <c:pt idx="2">
                  <c:v>3</c:v>
                </c:pt>
                <c:pt idx="3">
                  <c:v>4</c:v>
                </c:pt>
                <c:pt idx="4">
                  <c:v>5</c:v>
                </c:pt>
                <c:pt idx="5">
                  <c:v>6</c:v>
                </c:pt>
                <c:pt idx="6">
                  <c:v>7</c:v>
                </c:pt>
                <c:pt idx="7">
                  <c:v>8</c:v>
                </c:pt>
                <c:pt idx="8">
                  <c:v>9</c:v>
                </c:pt>
                <c:pt idx="9">
                  <c:v>10</c:v>
                </c:pt>
                <c:pt idx="10">
                  <c:v>11</c:v>
                </c:pt>
                <c:pt idx="11">
                  <c:v>12</c:v>
                </c:pt>
                <c:pt idx="12">
                  <c:v>13</c:v>
                </c:pt>
              </c:numCache>
            </c:numRef>
          </c:cat>
          <c:val>
            <c:numRef>
              <c:f>'Forecast Spending Behavior'!$D$2:$D$14</c:f>
              <c:numCache>
                <c:formatCode>General</c:formatCode>
                <c:ptCount val="13"/>
                <c:pt idx="9" formatCode="0.00">
                  <c:v>49.947916666666664</c:v>
                </c:pt>
                <c:pt idx="10" formatCode="0.00">
                  <c:v>48.249082129483838</c:v>
                </c:pt>
                <c:pt idx="11" formatCode="0.00">
                  <c:v>48.514271322192982</c:v>
                </c:pt>
                <c:pt idx="12" formatCode="0.00">
                  <c:v>48.77944532743183</c:v>
                </c:pt>
              </c:numCache>
            </c:numRef>
          </c:val>
          <c:smooth val="0"/>
          <c:extLst>
            <c:ext xmlns:c16="http://schemas.microsoft.com/office/drawing/2014/chart" uri="{C3380CC4-5D6E-409C-BE32-E72D297353CC}">
              <c16:uniqueId val="{00000002-56E1-412C-8E74-E2F614616567}"/>
            </c:ext>
          </c:extLst>
        </c:ser>
        <c:ser>
          <c:idx val="3"/>
          <c:order val="3"/>
          <c:tx>
            <c:strRef>
              <c:f>'Forecast Spending Behavior'!$E$1</c:f>
              <c:strCache>
                <c:ptCount val="1"/>
                <c:pt idx="0">
                  <c:v>Upper Confidence Bound(spending_score)</c:v>
                </c:pt>
              </c:strCache>
            </c:strRef>
          </c:tx>
          <c:spPr>
            <a:ln w="12700" cap="rnd">
              <a:solidFill>
                <a:srgbClr val="ED7D31"/>
              </a:solidFill>
              <a:prstDash val="solid"/>
              <a:round/>
            </a:ln>
            <a:effectLst/>
          </c:spPr>
          <c:marker>
            <c:symbol val="none"/>
          </c:marker>
          <c:cat>
            <c:numRef>
              <c:f>'Forecast Spending Behavior'!$A$2:$A$14</c:f>
              <c:numCache>
                <c:formatCode>General</c:formatCode>
                <c:ptCount val="13"/>
                <c:pt idx="0">
                  <c:v>1</c:v>
                </c:pt>
                <c:pt idx="1">
                  <c:v>2</c:v>
                </c:pt>
                <c:pt idx="2">
                  <c:v>3</c:v>
                </c:pt>
                <c:pt idx="3">
                  <c:v>4</c:v>
                </c:pt>
                <c:pt idx="4">
                  <c:v>5</c:v>
                </c:pt>
                <c:pt idx="5">
                  <c:v>6</c:v>
                </c:pt>
                <c:pt idx="6">
                  <c:v>7</c:v>
                </c:pt>
                <c:pt idx="7">
                  <c:v>8</c:v>
                </c:pt>
                <c:pt idx="8">
                  <c:v>9</c:v>
                </c:pt>
                <c:pt idx="9">
                  <c:v>10</c:v>
                </c:pt>
                <c:pt idx="10">
                  <c:v>11</c:v>
                </c:pt>
                <c:pt idx="11">
                  <c:v>12</c:v>
                </c:pt>
                <c:pt idx="12">
                  <c:v>13</c:v>
                </c:pt>
              </c:numCache>
            </c:numRef>
          </c:cat>
          <c:val>
            <c:numRef>
              <c:f>'Forecast Spending Behavior'!$E$2:$E$14</c:f>
              <c:numCache>
                <c:formatCode>General</c:formatCode>
                <c:ptCount val="13"/>
                <c:pt idx="9" formatCode="0.00">
                  <c:v>49.947916666666664</c:v>
                </c:pt>
                <c:pt idx="10" formatCode="0.00">
                  <c:v>56.927780085257425</c:v>
                </c:pt>
                <c:pt idx="11" formatCode="0.00">
                  <c:v>57.193008332019488</c:v>
                </c:pt>
                <c:pt idx="12" formatCode="0.00">
                  <c:v>57.458251766251848</c:v>
                </c:pt>
              </c:numCache>
            </c:numRef>
          </c:val>
          <c:smooth val="0"/>
          <c:extLst>
            <c:ext xmlns:c16="http://schemas.microsoft.com/office/drawing/2014/chart" uri="{C3380CC4-5D6E-409C-BE32-E72D297353CC}">
              <c16:uniqueId val="{00000003-56E1-412C-8E74-E2F614616567}"/>
            </c:ext>
          </c:extLst>
        </c:ser>
        <c:dLbls>
          <c:showLegendKey val="0"/>
          <c:showVal val="0"/>
          <c:showCatName val="0"/>
          <c:showSerName val="0"/>
          <c:showPercent val="0"/>
          <c:showBubbleSize val="0"/>
        </c:dLbls>
        <c:marker val="1"/>
        <c:smooth val="0"/>
        <c:axId val="556936847"/>
        <c:axId val="556939759"/>
      </c:lineChart>
      <c:catAx>
        <c:axId val="556936847"/>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56939759"/>
        <c:crosses val="autoZero"/>
        <c:auto val="1"/>
        <c:lblAlgn val="ctr"/>
        <c:lblOffset val="100"/>
        <c:noMultiLvlLbl val="0"/>
      </c:catAx>
      <c:valAx>
        <c:axId val="5569397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56936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noFill/>
      <a:round/>
    </a:ln>
    <a:effectLst>
      <a:outerShdw blurRad="63500" algn="ctr" rotWithShape="0">
        <a:srgbClr val="002060">
          <a:alpha val="50000"/>
        </a:srgbClr>
      </a:outerShdw>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editAs="oneCell">
    <xdr:from>
      <xdr:col>0</xdr:col>
      <xdr:colOff>47625</xdr:colOff>
      <xdr:row>10</xdr:row>
      <xdr:rowOff>0</xdr:rowOff>
    </xdr:from>
    <xdr:to>
      <xdr:col>1</xdr:col>
      <xdr:colOff>349250</xdr:colOff>
      <xdr:row>16</xdr:row>
      <xdr:rowOff>171450</xdr:rowOff>
    </xdr:to>
    <mc:AlternateContent xmlns:mc="http://schemas.openxmlformats.org/markup-compatibility/2006" xmlns:a14="http://schemas.microsoft.com/office/drawing/2010/main">
      <mc:Choice Requires="a14">
        <xdr:graphicFrame macro="">
          <xdr:nvGraphicFramePr>
            <xdr:cNvPr id="2" name="Income Segment">
              <a:extLst>
                <a:ext uri="{FF2B5EF4-FFF2-40B4-BE49-F238E27FC236}">
                  <a16:creationId xmlns:a16="http://schemas.microsoft.com/office/drawing/2014/main" id="{C10728B1-BC00-4427-949E-C309C1C4D9FC}"/>
                </a:ext>
              </a:extLst>
            </xdr:cNvPr>
            <xdr:cNvGraphicFramePr/>
          </xdr:nvGraphicFramePr>
          <xdr:xfrm>
            <a:off x="0" y="0"/>
            <a:ext cx="0" cy="0"/>
          </xdr:xfrm>
          <a:graphic>
            <a:graphicData uri="http://schemas.microsoft.com/office/drawing/2010/slicer">
              <sle:slicer xmlns:sle="http://schemas.microsoft.com/office/drawing/2010/slicer" name="Income Segment"/>
            </a:graphicData>
          </a:graphic>
        </xdr:graphicFrame>
      </mc:Choice>
      <mc:Fallback xmlns="">
        <xdr:sp macro="" textlink="">
          <xdr:nvSpPr>
            <xdr:cNvPr id="0" name=""/>
            <xdr:cNvSpPr>
              <a:spLocks noTextEdit="1"/>
            </xdr:cNvSpPr>
          </xdr:nvSpPr>
          <xdr:spPr>
            <a:xfrm>
              <a:off x="47625" y="1905000"/>
              <a:ext cx="1419225" cy="1314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190500</xdr:colOff>
      <xdr:row>0</xdr:row>
      <xdr:rowOff>180976</xdr:rowOff>
    </xdr:from>
    <xdr:to>
      <xdr:col>11</xdr:col>
      <xdr:colOff>1752600</xdr:colOff>
      <xdr:row>11</xdr:row>
      <xdr:rowOff>0</xdr:rowOff>
    </xdr:to>
    <xdr:graphicFrame macro="">
      <xdr:nvGraphicFramePr>
        <xdr:cNvPr id="4" name="Chart 3">
          <a:extLst>
            <a:ext uri="{FF2B5EF4-FFF2-40B4-BE49-F238E27FC236}">
              <a16:creationId xmlns:a16="http://schemas.microsoft.com/office/drawing/2014/main" id="{797E00A7-EA98-4451-BC76-591E273C74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409575</xdr:colOff>
      <xdr:row>10</xdr:row>
      <xdr:rowOff>1</xdr:rowOff>
    </xdr:from>
    <xdr:to>
      <xdr:col>3</xdr:col>
      <xdr:colOff>336550</xdr:colOff>
      <xdr:row>17</xdr:row>
      <xdr:rowOff>0</xdr:rowOff>
    </xdr:to>
    <mc:AlternateContent xmlns:mc="http://schemas.openxmlformats.org/markup-compatibility/2006" xmlns:a14="http://schemas.microsoft.com/office/drawing/2010/main">
      <mc:Choice Requires="a14">
        <xdr:graphicFrame macro="">
          <xdr:nvGraphicFramePr>
            <xdr:cNvPr id="7" name="gender 1">
              <a:extLst>
                <a:ext uri="{FF2B5EF4-FFF2-40B4-BE49-F238E27FC236}">
                  <a16:creationId xmlns:a16="http://schemas.microsoft.com/office/drawing/2014/main" id="{D904A43E-55FC-41E6-90A9-FE794CCF746A}"/>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2095500" y="1905001"/>
              <a:ext cx="1266825" cy="1333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152400</xdr:colOff>
      <xdr:row>10</xdr:row>
      <xdr:rowOff>19049</xdr:rowOff>
    </xdr:from>
    <xdr:to>
      <xdr:col>6</xdr:col>
      <xdr:colOff>609600</xdr:colOff>
      <xdr:row>16</xdr:row>
      <xdr:rowOff>180975</xdr:rowOff>
    </xdr:to>
    <mc:AlternateContent xmlns:mc="http://schemas.openxmlformats.org/markup-compatibility/2006" xmlns:a14="http://schemas.microsoft.com/office/drawing/2010/main">
      <mc:Choice Requires="a14">
        <xdr:graphicFrame macro="">
          <xdr:nvGraphicFramePr>
            <xdr:cNvPr id="8" name="Purchase Frequency Segment">
              <a:extLst>
                <a:ext uri="{FF2B5EF4-FFF2-40B4-BE49-F238E27FC236}">
                  <a16:creationId xmlns:a16="http://schemas.microsoft.com/office/drawing/2014/main" id="{20DC44BD-1A1C-4659-AD8E-19BC332F8B4D}"/>
                </a:ext>
              </a:extLst>
            </xdr:cNvPr>
            <xdr:cNvGraphicFramePr/>
          </xdr:nvGraphicFramePr>
          <xdr:xfrm>
            <a:off x="0" y="0"/>
            <a:ext cx="0" cy="0"/>
          </xdr:xfrm>
          <a:graphic>
            <a:graphicData uri="http://schemas.microsoft.com/office/drawing/2010/slicer">
              <sle:slicer xmlns:sle="http://schemas.microsoft.com/office/drawing/2010/slicer" name="Purchase Frequency Segment"/>
            </a:graphicData>
          </a:graphic>
        </xdr:graphicFrame>
      </mc:Choice>
      <mc:Fallback xmlns="">
        <xdr:sp macro="" textlink="">
          <xdr:nvSpPr>
            <xdr:cNvPr id="0" name=""/>
            <xdr:cNvSpPr>
              <a:spLocks noTextEdit="1"/>
            </xdr:cNvSpPr>
          </xdr:nvSpPr>
          <xdr:spPr>
            <a:xfrm>
              <a:off x="4267200" y="1924049"/>
              <a:ext cx="1828800" cy="13049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828675</xdr:colOff>
      <xdr:row>19</xdr:row>
      <xdr:rowOff>123825</xdr:rowOff>
    </xdr:from>
    <xdr:to>
      <xdr:col>7</xdr:col>
      <xdr:colOff>1028700</xdr:colOff>
      <xdr:row>28</xdr:row>
      <xdr:rowOff>15874</xdr:rowOff>
    </xdr:to>
    <xdr:graphicFrame macro="">
      <xdr:nvGraphicFramePr>
        <xdr:cNvPr id="12" name="Chart 11">
          <a:extLst>
            <a:ext uri="{FF2B5EF4-FFF2-40B4-BE49-F238E27FC236}">
              <a16:creationId xmlns:a16="http://schemas.microsoft.com/office/drawing/2014/main" id="{86DBE13C-8414-40E9-8AC8-39B80A2070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9525</xdr:colOff>
      <xdr:row>31</xdr:row>
      <xdr:rowOff>0</xdr:rowOff>
    </xdr:from>
    <xdr:to>
      <xdr:col>7</xdr:col>
      <xdr:colOff>695325</xdr:colOff>
      <xdr:row>41</xdr:row>
      <xdr:rowOff>9525</xdr:rowOff>
    </xdr:to>
    <xdr:graphicFrame macro="">
      <xdr:nvGraphicFramePr>
        <xdr:cNvPr id="16" name="Chart 15">
          <a:extLst>
            <a:ext uri="{FF2B5EF4-FFF2-40B4-BE49-F238E27FC236}">
              <a16:creationId xmlns:a16="http://schemas.microsoft.com/office/drawing/2014/main" id="{129F1D8A-6209-4236-8DDA-A357FDC1FF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9525</xdr:colOff>
      <xdr:row>44</xdr:row>
      <xdr:rowOff>180975</xdr:rowOff>
    </xdr:from>
    <xdr:to>
      <xdr:col>8</xdr:col>
      <xdr:colOff>333375</xdr:colOff>
      <xdr:row>56</xdr:row>
      <xdr:rowOff>71437</xdr:rowOff>
    </xdr:to>
    <xdr:graphicFrame macro="">
      <xdr:nvGraphicFramePr>
        <xdr:cNvPr id="3" name="Chart 2">
          <a:extLst>
            <a:ext uri="{FF2B5EF4-FFF2-40B4-BE49-F238E27FC236}">
              <a16:creationId xmlns:a16="http://schemas.microsoft.com/office/drawing/2014/main" id="{90FCC755-C5D6-4C9C-9856-C3AD97C689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609600</xdr:colOff>
      <xdr:row>59</xdr:row>
      <xdr:rowOff>190499</xdr:rowOff>
    </xdr:from>
    <xdr:to>
      <xdr:col>8</xdr:col>
      <xdr:colOff>295275</xdr:colOff>
      <xdr:row>70</xdr:row>
      <xdr:rowOff>19050</xdr:rowOff>
    </xdr:to>
    <xdr:graphicFrame macro="">
      <xdr:nvGraphicFramePr>
        <xdr:cNvPr id="9" name="Chart 8">
          <a:extLst>
            <a:ext uri="{FF2B5EF4-FFF2-40B4-BE49-F238E27FC236}">
              <a16:creationId xmlns:a16="http://schemas.microsoft.com/office/drawing/2014/main" id="{54B4996F-439F-4EEC-8BC9-D8199B422D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152400</xdr:colOff>
      <xdr:row>14</xdr:row>
      <xdr:rowOff>128587</xdr:rowOff>
    </xdr:from>
    <xdr:to>
      <xdr:col>3</xdr:col>
      <xdr:colOff>1266825</xdr:colOff>
      <xdr:row>30</xdr:row>
      <xdr:rowOff>14287</xdr:rowOff>
    </xdr:to>
    <xdr:graphicFrame macro="">
      <xdr:nvGraphicFramePr>
        <xdr:cNvPr id="2" name="Chart 1">
          <a:extLst>
            <a:ext uri="{FF2B5EF4-FFF2-40B4-BE49-F238E27FC236}">
              <a16:creationId xmlns:a16="http://schemas.microsoft.com/office/drawing/2014/main" id="{4F7AF43E-C260-4E38-BD75-EA9C242B35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80962</xdr:colOff>
      <xdr:row>14</xdr:row>
      <xdr:rowOff>166687</xdr:rowOff>
    </xdr:from>
    <xdr:to>
      <xdr:col>3</xdr:col>
      <xdr:colOff>2014537</xdr:colOff>
      <xdr:row>30</xdr:row>
      <xdr:rowOff>52387</xdr:rowOff>
    </xdr:to>
    <xdr:graphicFrame macro="">
      <xdr:nvGraphicFramePr>
        <xdr:cNvPr id="2" name="Chart 1">
          <a:extLst>
            <a:ext uri="{FF2B5EF4-FFF2-40B4-BE49-F238E27FC236}">
              <a16:creationId xmlns:a16="http://schemas.microsoft.com/office/drawing/2014/main" id="{3C75D830-3C20-4406-B485-C004FEE5CC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0</xdr:colOff>
      <xdr:row>8</xdr:row>
      <xdr:rowOff>7144</xdr:rowOff>
    </xdr:from>
    <xdr:to>
      <xdr:col>10</xdr:col>
      <xdr:colOff>357187</xdr:colOff>
      <xdr:row>20</xdr:row>
      <xdr:rowOff>0</xdr:rowOff>
    </xdr:to>
    <xdr:graphicFrame macro="">
      <xdr:nvGraphicFramePr>
        <xdr:cNvPr id="2" name="Chart 1">
          <a:extLst>
            <a:ext uri="{FF2B5EF4-FFF2-40B4-BE49-F238E27FC236}">
              <a16:creationId xmlns:a16="http://schemas.microsoft.com/office/drawing/2014/main" id="{51BAD99F-C2A1-46F2-898C-E67D5CFCCC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71436</xdr:colOff>
      <xdr:row>3</xdr:row>
      <xdr:rowOff>0</xdr:rowOff>
    </xdr:from>
    <xdr:to>
      <xdr:col>12</xdr:col>
      <xdr:colOff>595312</xdr:colOff>
      <xdr:row>7</xdr:row>
      <xdr:rowOff>0</xdr:rowOff>
    </xdr:to>
    <mc:AlternateContent xmlns:mc="http://schemas.openxmlformats.org/markup-compatibility/2006" xmlns:a14="http://schemas.microsoft.com/office/drawing/2010/main">
      <mc:Choice Requires="a14">
        <xdr:graphicFrame macro="">
          <xdr:nvGraphicFramePr>
            <xdr:cNvPr id="3" name="Income Segment 2">
              <a:extLst>
                <a:ext uri="{FF2B5EF4-FFF2-40B4-BE49-F238E27FC236}">
                  <a16:creationId xmlns:a16="http://schemas.microsoft.com/office/drawing/2014/main" id="{0B68DF3D-AB31-4F48-870C-C4283FA7B956}"/>
                </a:ext>
              </a:extLst>
            </xdr:cNvPr>
            <xdr:cNvGraphicFramePr/>
          </xdr:nvGraphicFramePr>
          <xdr:xfrm>
            <a:off x="0" y="0"/>
            <a:ext cx="0" cy="0"/>
          </xdr:xfrm>
          <a:graphic>
            <a:graphicData uri="http://schemas.microsoft.com/office/drawing/2010/slicer">
              <sle:slicer xmlns:sle="http://schemas.microsoft.com/office/drawing/2010/slicer" name="Income Segment 2"/>
            </a:graphicData>
          </a:graphic>
        </xdr:graphicFrame>
      </mc:Choice>
      <mc:Fallback xmlns="">
        <xdr:sp macro="" textlink="">
          <xdr:nvSpPr>
            <xdr:cNvPr id="0" name=""/>
            <xdr:cNvSpPr>
              <a:spLocks noTextEdit="1"/>
            </xdr:cNvSpPr>
          </xdr:nvSpPr>
          <xdr:spPr>
            <a:xfrm>
              <a:off x="2738436" y="571500"/>
              <a:ext cx="4167189" cy="76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21431</xdr:colOff>
      <xdr:row>3</xdr:row>
      <xdr:rowOff>21432</xdr:rowOff>
    </xdr:from>
    <xdr:to>
      <xdr:col>6</xdr:col>
      <xdr:colOff>14287</xdr:colOff>
      <xdr:row>7</xdr:row>
      <xdr:rowOff>0</xdr:rowOff>
    </xdr:to>
    <mc:AlternateContent xmlns:mc="http://schemas.openxmlformats.org/markup-compatibility/2006" xmlns:a14="http://schemas.microsoft.com/office/drawing/2010/main">
      <mc:Choice Requires="a14">
        <xdr:graphicFrame macro="">
          <xdr:nvGraphicFramePr>
            <xdr:cNvPr id="4" name="gender 3">
              <a:extLst>
                <a:ext uri="{FF2B5EF4-FFF2-40B4-BE49-F238E27FC236}">
                  <a16:creationId xmlns:a16="http://schemas.microsoft.com/office/drawing/2014/main" id="{AEB7A862-66FC-4E66-A8FA-5D419C942A1C}"/>
                </a:ext>
              </a:extLst>
            </xdr:cNvPr>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mlns="">
        <xdr:sp macro="" textlink="">
          <xdr:nvSpPr>
            <xdr:cNvPr id="0" name=""/>
            <xdr:cNvSpPr>
              <a:spLocks noTextEdit="1"/>
            </xdr:cNvSpPr>
          </xdr:nvSpPr>
          <xdr:spPr>
            <a:xfrm>
              <a:off x="259556" y="592932"/>
              <a:ext cx="2421731" cy="7405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35719</xdr:colOff>
      <xdr:row>3</xdr:row>
      <xdr:rowOff>0</xdr:rowOff>
    </xdr:from>
    <xdr:to>
      <xdr:col>22</xdr:col>
      <xdr:colOff>571501</xdr:colOff>
      <xdr:row>6</xdr:row>
      <xdr:rowOff>184149</xdr:rowOff>
    </xdr:to>
    <mc:AlternateContent xmlns:mc="http://schemas.openxmlformats.org/markup-compatibility/2006" xmlns:a14="http://schemas.microsoft.com/office/drawing/2010/main">
      <mc:Choice Requires="a14">
        <xdr:graphicFrame macro="">
          <xdr:nvGraphicFramePr>
            <xdr:cNvPr id="5" name="Purchase Frequency Segment 2">
              <a:extLst>
                <a:ext uri="{FF2B5EF4-FFF2-40B4-BE49-F238E27FC236}">
                  <a16:creationId xmlns:a16="http://schemas.microsoft.com/office/drawing/2014/main" id="{28116271-6954-4B22-973D-17A57E43D5FC}"/>
                </a:ext>
              </a:extLst>
            </xdr:cNvPr>
            <xdr:cNvGraphicFramePr/>
          </xdr:nvGraphicFramePr>
          <xdr:xfrm>
            <a:off x="0" y="0"/>
            <a:ext cx="0" cy="0"/>
          </xdr:xfrm>
          <a:graphic>
            <a:graphicData uri="http://schemas.microsoft.com/office/drawing/2010/slicer">
              <sle:slicer xmlns:sle="http://schemas.microsoft.com/office/drawing/2010/slicer" name="Purchase Frequency Segment 2"/>
            </a:graphicData>
          </a:graphic>
        </xdr:graphicFrame>
      </mc:Choice>
      <mc:Fallback xmlns="">
        <xdr:sp macro="" textlink="">
          <xdr:nvSpPr>
            <xdr:cNvPr id="0" name=""/>
            <xdr:cNvSpPr>
              <a:spLocks noTextEdit="1"/>
            </xdr:cNvSpPr>
          </xdr:nvSpPr>
          <xdr:spPr>
            <a:xfrm>
              <a:off x="6953250" y="571500"/>
              <a:ext cx="5953126" cy="761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452437</xdr:colOff>
      <xdr:row>8</xdr:row>
      <xdr:rowOff>7142</xdr:rowOff>
    </xdr:from>
    <xdr:to>
      <xdr:col>18</xdr:col>
      <xdr:colOff>535781</xdr:colOff>
      <xdr:row>19</xdr:row>
      <xdr:rowOff>190499</xdr:rowOff>
    </xdr:to>
    <xdr:graphicFrame macro="">
      <xdr:nvGraphicFramePr>
        <xdr:cNvPr id="6" name="Chart 5">
          <a:extLst>
            <a:ext uri="{FF2B5EF4-FFF2-40B4-BE49-F238E27FC236}">
              <a16:creationId xmlns:a16="http://schemas.microsoft.com/office/drawing/2014/main" id="{582049B6-35EF-4CF7-BFA1-E3F9A73E9A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0</xdr:colOff>
      <xdr:row>21</xdr:row>
      <xdr:rowOff>0</xdr:rowOff>
    </xdr:from>
    <xdr:to>
      <xdr:col>27</xdr:col>
      <xdr:colOff>0</xdr:colOff>
      <xdr:row>32</xdr:row>
      <xdr:rowOff>183357</xdr:rowOff>
    </xdr:to>
    <xdr:graphicFrame macro="">
      <xdr:nvGraphicFramePr>
        <xdr:cNvPr id="7" name="Chart 6">
          <a:extLst>
            <a:ext uri="{FF2B5EF4-FFF2-40B4-BE49-F238E27FC236}">
              <a16:creationId xmlns:a16="http://schemas.microsoft.com/office/drawing/2014/main" id="{FE339B20-2AE4-4DEF-9A9C-BB3FE28205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0</xdr:colOff>
      <xdr:row>3</xdr:row>
      <xdr:rowOff>9789</xdr:rowOff>
    </xdr:from>
    <xdr:to>
      <xdr:col>27</xdr:col>
      <xdr:colOff>23813</xdr:colOff>
      <xdr:row>20</xdr:row>
      <xdr:rowOff>0</xdr:rowOff>
    </xdr:to>
    <xdr:graphicFrame macro="">
      <xdr:nvGraphicFramePr>
        <xdr:cNvPr id="8" name="Chart 7">
          <a:extLst>
            <a:ext uri="{FF2B5EF4-FFF2-40B4-BE49-F238E27FC236}">
              <a16:creationId xmlns:a16="http://schemas.microsoft.com/office/drawing/2014/main" id="{2FD8B7B7-2379-4E1F-9D5B-A4F346F6AC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8</xdr:row>
      <xdr:rowOff>6878</xdr:rowOff>
    </xdr:from>
    <xdr:to>
      <xdr:col>22</xdr:col>
      <xdr:colOff>523875</xdr:colOff>
      <xdr:row>19</xdr:row>
      <xdr:rowOff>190499</xdr:rowOff>
    </xdr:to>
    <xdr:graphicFrame macro="">
      <xdr:nvGraphicFramePr>
        <xdr:cNvPr id="9" name="Chart 8">
          <a:extLst>
            <a:ext uri="{FF2B5EF4-FFF2-40B4-BE49-F238E27FC236}">
              <a16:creationId xmlns:a16="http://schemas.microsoft.com/office/drawing/2014/main" id="{24E56E24-B6CE-42DB-971D-0D2E570448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452437</xdr:colOff>
      <xdr:row>21</xdr:row>
      <xdr:rowOff>0</xdr:rowOff>
    </xdr:from>
    <xdr:to>
      <xdr:col>18</xdr:col>
      <xdr:colOff>523875</xdr:colOff>
      <xdr:row>33</xdr:row>
      <xdr:rowOff>7937</xdr:rowOff>
    </xdr:to>
    <xdr:graphicFrame macro="">
      <xdr:nvGraphicFramePr>
        <xdr:cNvPr id="10" name="Chart 9">
          <a:extLst>
            <a:ext uri="{FF2B5EF4-FFF2-40B4-BE49-F238E27FC236}">
              <a16:creationId xmlns:a16="http://schemas.microsoft.com/office/drawing/2014/main" id="{A410BDFE-6ABF-41FF-A9EB-CCB836B335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33073</xdr:colOff>
      <xdr:row>21</xdr:row>
      <xdr:rowOff>0</xdr:rowOff>
    </xdr:from>
    <xdr:to>
      <xdr:col>10</xdr:col>
      <xdr:colOff>321469</xdr:colOff>
      <xdr:row>32</xdr:row>
      <xdr:rowOff>173567</xdr:rowOff>
    </xdr:to>
    <xdr:graphicFrame macro="">
      <xdr:nvGraphicFramePr>
        <xdr:cNvPr id="11" name="Chart 10">
          <a:extLst>
            <a:ext uri="{FF2B5EF4-FFF2-40B4-BE49-F238E27FC236}">
              <a16:creationId xmlns:a16="http://schemas.microsoft.com/office/drawing/2014/main" id="{5BA69EF2-2988-49A2-A4DB-44D20D1282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 refreshedDate="45791.717494560187" backgroundQuery="1" createdVersion="7" refreshedVersion="7" minRefreshableVersion="3" recordCount="0" supportSubquery="1" supportAdvancedDrill="1" xr:uid="{94CA33F2-8291-4CE8-A967-CECB659079F2}">
  <cacheSource type="external" connectionId="2"/>
  <cacheFields count="5">
    <cacheField name="[customer_segmentation_data].[Age Segment].[Age Segment]" caption="Age Segment" numFmtId="0" hierarchy="9" level="1">
      <sharedItems count="3">
        <s v="Adolescent"/>
        <s v="Adult"/>
        <s v="Middle Age"/>
      </sharedItems>
    </cacheField>
    <cacheField name="[customer_segmentation_data].[gender].[gender]" caption="gender" numFmtId="0" hierarchy="2" level="1">
      <sharedItems containsNonDate="0" count="3">
        <s v="Female"/>
        <s v="Male"/>
        <s v="Other"/>
      </sharedItems>
    </cacheField>
    <cacheField name="[customer_segmentation_data].[Income Segment].[Income Segment]" caption="Income Segment" numFmtId="0" hierarchy="10" level="1">
      <sharedItems containsNonDate="0" count="1">
        <s v="High Income"/>
      </sharedItems>
    </cacheField>
    <cacheField name="[Measures].[Average of spending_score]" caption="Average of spending_score" numFmtId="0" hierarchy="17" level="32767"/>
    <cacheField name="[customer_segmentation_data].[preferred_category].[preferred_category]" caption="preferred_category" numFmtId="0" hierarchy="7" level="1">
      <sharedItems count="5">
        <s v="Clothing"/>
        <s v="Electronics"/>
        <s v="Groceries"/>
        <s v="Home &amp; Garden"/>
        <s v="Sports"/>
      </sharedItems>
    </cacheField>
  </cacheFields>
  <cacheHierarchies count="33">
    <cacheHierarchy uniqueName="[customer_segmentation_data].[id]" caption="id" attribute="1" defaultMemberUniqueName="[customer_segmentation_data].[id].[All]" allUniqueName="[customer_segmentation_data].[id].[All]" dimensionUniqueName="[customer_segmentation_data]" displayFolder="" count="0" memberValueDatatype="20" unbalanced="0"/>
    <cacheHierarchy uniqueName="[customer_segmentation_data].[age]" caption="age" attribute="1" defaultMemberUniqueName="[customer_segmentation_data].[age].[All]" allUniqueName="[customer_segmentation_data].[age].[All]" dimensionUniqueName="[customer_segmentation_data]" displayFolder="" count="0" memberValueDatatype="20" unbalanced="0"/>
    <cacheHierarchy uniqueName="[customer_segmentation_data].[gender]" caption="gender" attribute="1" defaultMemberUniqueName="[customer_segmentation_data].[gender].[All]" allUniqueName="[customer_segmentation_data].[gender].[All]" dimensionUniqueName="[customer_segmentation_data]" displayFolder="" count="2" memberValueDatatype="130" unbalanced="0">
      <fieldsUsage count="2">
        <fieldUsage x="-1"/>
        <fieldUsage x="1"/>
      </fieldsUsage>
    </cacheHierarchy>
    <cacheHierarchy uniqueName="[customer_segmentation_data].[income]" caption="income" attribute="1" defaultMemberUniqueName="[customer_segmentation_data].[income].[All]" allUniqueName="[customer_segmentation_data].[income].[All]" dimensionUniqueName="[customer_segmentation_data]" displayFolder="" count="0" memberValueDatatype="20" unbalanced="0"/>
    <cacheHierarchy uniqueName="[customer_segmentation_data].[spending_score]" caption="spending_score" attribute="1" defaultMemberUniqueName="[customer_segmentation_data].[spending_score].[All]" allUniqueName="[customer_segmentation_data].[spending_score].[All]" dimensionUniqueName="[customer_segmentation_data]" displayFolder="" count="0" memberValueDatatype="20" unbalanced="0"/>
    <cacheHierarchy uniqueName="[customer_segmentation_data].[membership_years]" caption="membership_years" attribute="1" defaultMemberUniqueName="[customer_segmentation_data].[membership_years].[All]" allUniqueName="[customer_segmentation_data].[membership_years].[All]" dimensionUniqueName="[customer_segmentation_data]" displayFolder="" count="0" memberValueDatatype="20" unbalanced="0"/>
    <cacheHierarchy uniqueName="[customer_segmentation_data].[purchase_frequency]" caption="purchase_frequency" attribute="1" defaultMemberUniqueName="[customer_segmentation_data].[purchase_frequency].[All]" allUniqueName="[customer_segmentation_data].[purchase_frequency].[All]" dimensionUniqueName="[customer_segmentation_data]" displayFolder="" count="0" memberValueDatatype="20" unbalanced="0"/>
    <cacheHierarchy uniqueName="[customer_segmentation_data].[preferred_category]" caption="preferred_category" attribute="1" defaultMemberUniqueName="[customer_segmentation_data].[preferred_category].[All]" allUniqueName="[customer_segmentation_data].[preferred_category].[All]" dimensionUniqueName="[customer_segmentation_data]" displayFolder="" count="2" memberValueDatatype="130" unbalanced="0">
      <fieldsUsage count="2">
        <fieldUsage x="-1"/>
        <fieldUsage x="4"/>
      </fieldsUsage>
    </cacheHierarchy>
    <cacheHierarchy uniqueName="[customer_segmentation_data].[last_purchase_amount]" caption="last_purchase_amount" attribute="1" defaultMemberUniqueName="[customer_segmentation_data].[last_purchase_amount].[All]" allUniqueName="[customer_segmentation_data].[last_purchase_amount].[All]" dimensionUniqueName="[customer_segmentation_data]" displayFolder="" count="0" memberValueDatatype="5" unbalanced="0"/>
    <cacheHierarchy uniqueName="[customer_segmentation_data].[Age Segment]" caption="Age Segment" attribute="1" defaultMemberUniqueName="[customer_segmentation_data].[Age Segment].[All]" allUniqueName="[customer_segmentation_data].[Age Segment].[All]" dimensionUniqueName="[customer_segmentation_data]" displayFolder="" count="2" memberValueDatatype="130" unbalanced="0">
      <fieldsUsage count="2">
        <fieldUsage x="-1"/>
        <fieldUsage x="0"/>
      </fieldsUsage>
    </cacheHierarchy>
    <cacheHierarchy uniqueName="[customer_segmentation_data].[Income Segment]" caption="Income Segment" attribute="1" defaultMemberUniqueName="[customer_segmentation_data].[Income Segment].[All]" allUniqueName="[customer_segmentation_data].[Income Segment].[All]" dimensionUniqueName="[customer_segmentation_data]" displayFolder="" count="2" memberValueDatatype="130" unbalanced="0">
      <fieldsUsage count="2">
        <fieldUsage x="-1"/>
        <fieldUsage x="2"/>
      </fieldsUsage>
    </cacheHierarchy>
    <cacheHierarchy uniqueName="[customer_segmentation_data].[Spending Score Segment]" caption="Spending Score Segment" attribute="1" defaultMemberUniqueName="[customer_segmentation_data].[Spending Score Segment].[All]" allUniqueName="[customer_segmentation_data].[Spending Score Segment].[All]" dimensionUniqueName="[customer_segmentation_data]" displayFolder="" count="0" memberValueDatatype="130" unbalanced="0"/>
    <cacheHierarchy uniqueName="[customer_segmentation_data].[Purchase Frequency Segment]" caption="Purchase Frequency Segment" attribute="1" defaultMemberUniqueName="[customer_segmentation_data].[Purchase Frequency Segment].[All]" allUniqueName="[customer_segmentation_data].[Purchase Frequency Segment].[All]" dimensionUniqueName="[customer_segmentation_data]" displayFolder="" count="2" memberValueDatatype="130" unbalanced="0"/>
    <cacheHierarchy uniqueName="[customer_segmentation_data].[Customer Lifetime Value]" caption="Customer Lifetime Value" attribute="1" defaultMemberUniqueName="[customer_segmentation_data].[Customer Lifetime Value].[All]" allUniqueName="[customer_segmentation_data].[Customer Lifetime Value].[All]" dimensionUniqueName="[customer_segmentation_data]" displayFolder="" count="0" memberValueDatatype="5" unbalanced="0"/>
    <cacheHierarchy uniqueName="[Measures].[__XL_Count customer_segmentation_data]" caption="__XL_Count customer_segmentation_data" measure="1" displayFolder="" measureGroup="customer_segmentation_data" count="0" hidden="1"/>
    <cacheHierarchy uniqueName="[Measures].[__No measures defined]" caption="__No measures defined" measure="1" displayFolder="" count="0" hidden="1"/>
    <cacheHierarchy uniqueName="[Measures].[Sum of spending_score]" caption="Sum of spending_score" measure="1" displayFolder="" measureGroup="customer_segmentation_data" count="0" hidden="1">
      <extLst>
        <ext xmlns:x15="http://schemas.microsoft.com/office/spreadsheetml/2010/11/main" uri="{B97F6D7D-B522-45F9-BDA1-12C45D357490}">
          <x15:cacheHierarchy aggregatedColumn="4"/>
        </ext>
      </extLst>
    </cacheHierarchy>
    <cacheHierarchy uniqueName="[Measures].[Average of spending_score]" caption="Average of spending_score" measure="1" displayFolder="" measureGroup="customer_segmentation_data" count="0" oneField="1" hidden="1">
      <fieldsUsage count="1">
        <fieldUsage x="3"/>
      </fieldsUsage>
      <extLst>
        <ext xmlns:x15="http://schemas.microsoft.com/office/spreadsheetml/2010/11/main" uri="{B97F6D7D-B522-45F9-BDA1-12C45D357490}">
          <x15:cacheHierarchy aggregatedColumn="4"/>
        </ext>
      </extLst>
    </cacheHierarchy>
    <cacheHierarchy uniqueName="[Measures].[Sum of income]" caption="Sum of income" measure="1" displayFolder="" measureGroup="customer_segmentation_data" count="0" hidden="1">
      <extLst>
        <ext xmlns:x15="http://schemas.microsoft.com/office/spreadsheetml/2010/11/main" uri="{B97F6D7D-B522-45F9-BDA1-12C45D357490}">
          <x15:cacheHierarchy aggregatedColumn="3"/>
        </ext>
      </extLst>
    </cacheHierarchy>
    <cacheHierarchy uniqueName="[Measures].[Sum of last_purchase_amount]" caption="Sum of last_purchase_amount" measure="1" displayFolder="" measureGroup="customer_segmentation_data" count="0" hidden="1">
      <extLst>
        <ext xmlns:x15="http://schemas.microsoft.com/office/spreadsheetml/2010/11/main" uri="{B97F6D7D-B522-45F9-BDA1-12C45D357490}">
          <x15:cacheHierarchy aggregatedColumn="8"/>
        </ext>
      </extLst>
    </cacheHierarchy>
    <cacheHierarchy uniqueName="[Measures].[Count of last_purchase_amount]" caption="Count of last_purchase_amount" measure="1" displayFolder="" measureGroup="customer_segmentation_data" count="0" hidden="1">
      <extLst>
        <ext xmlns:x15="http://schemas.microsoft.com/office/spreadsheetml/2010/11/main" uri="{B97F6D7D-B522-45F9-BDA1-12C45D357490}">
          <x15:cacheHierarchy aggregatedColumn="8"/>
        </ext>
      </extLst>
    </cacheHierarchy>
    <cacheHierarchy uniqueName="[Measures].[Count of Income Segment]" caption="Count of Income Segment" measure="1" displayFolder="" measureGroup="customer_segmentation_data" count="0" hidden="1">
      <extLst>
        <ext xmlns:x15="http://schemas.microsoft.com/office/spreadsheetml/2010/11/main" uri="{B97F6D7D-B522-45F9-BDA1-12C45D357490}">
          <x15:cacheHierarchy aggregatedColumn="10"/>
        </ext>
      </extLst>
    </cacheHierarchy>
    <cacheHierarchy uniqueName="[Measures].[Count of preferred_category]" caption="Count of preferred_category" measure="1" displayFolder="" measureGroup="customer_segmentation_data" count="0" hidden="1">
      <extLst>
        <ext xmlns:x15="http://schemas.microsoft.com/office/spreadsheetml/2010/11/main" uri="{B97F6D7D-B522-45F9-BDA1-12C45D357490}">
          <x15:cacheHierarchy aggregatedColumn="7"/>
        </ext>
      </extLst>
    </cacheHierarchy>
    <cacheHierarchy uniqueName="[Measures].[Sum of purchase_frequency]" caption="Sum of purchase_frequency" measure="1" displayFolder="" measureGroup="customer_segmentation_data" count="0" hidden="1">
      <extLst>
        <ext xmlns:x15="http://schemas.microsoft.com/office/spreadsheetml/2010/11/main" uri="{B97F6D7D-B522-45F9-BDA1-12C45D357490}">
          <x15:cacheHierarchy aggregatedColumn="6"/>
        </ext>
      </extLst>
    </cacheHierarchy>
    <cacheHierarchy uniqueName="[Measures].[Count of purchase_frequency]" caption="Count of purchase_frequency" measure="1" displayFolder="" measureGroup="customer_segmentation_data" count="0" hidden="1">
      <extLst>
        <ext xmlns:x15="http://schemas.microsoft.com/office/spreadsheetml/2010/11/main" uri="{B97F6D7D-B522-45F9-BDA1-12C45D357490}">
          <x15:cacheHierarchy aggregatedColumn="6"/>
        </ext>
      </extLst>
    </cacheHierarchy>
    <cacheHierarchy uniqueName="[Measures].[Sum of membership_years]" caption="Sum of membership_years" measure="1" displayFolder="" measureGroup="customer_segmentation_data" count="0" hidden="1">
      <extLst>
        <ext xmlns:x15="http://schemas.microsoft.com/office/spreadsheetml/2010/11/main" uri="{B97F6D7D-B522-45F9-BDA1-12C45D357490}">
          <x15:cacheHierarchy aggregatedColumn="5"/>
        </ext>
      </extLst>
    </cacheHierarchy>
    <cacheHierarchy uniqueName="[Measures].[Count of membership_years]" caption="Count of membership_years" measure="1" displayFolder="" measureGroup="customer_segmentation_data" count="0" hidden="1">
      <extLst>
        <ext xmlns:x15="http://schemas.microsoft.com/office/spreadsheetml/2010/11/main" uri="{B97F6D7D-B522-45F9-BDA1-12C45D357490}">
          <x15:cacheHierarchy aggregatedColumn="5"/>
        </ext>
      </extLst>
    </cacheHierarchy>
    <cacheHierarchy uniqueName="[Measures].[Average of purchase_frequency]" caption="Average of purchase_frequency" measure="1" displayFolder="" measureGroup="customer_segmentation_data" count="0" hidden="1">
      <extLst>
        <ext xmlns:x15="http://schemas.microsoft.com/office/spreadsheetml/2010/11/main" uri="{B97F6D7D-B522-45F9-BDA1-12C45D357490}">
          <x15:cacheHierarchy aggregatedColumn="6"/>
        </ext>
      </extLst>
    </cacheHierarchy>
    <cacheHierarchy uniqueName="[Measures].[Sum of id]" caption="Sum of id" measure="1" displayFolder="" measureGroup="customer_segmentation_data"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customer_segmentation_data" count="0" hidden="1">
      <extLst>
        <ext xmlns:x15="http://schemas.microsoft.com/office/spreadsheetml/2010/11/main" uri="{B97F6D7D-B522-45F9-BDA1-12C45D357490}">
          <x15:cacheHierarchy aggregatedColumn="0"/>
        </ext>
      </extLst>
    </cacheHierarchy>
    <cacheHierarchy uniqueName="[Measures].[Count of Purchase Frequency Segment]" caption="Count of Purchase Frequency Segment" measure="1" displayFolder="" measureGroup="customer_segmentation_data" count="0" hidden="1">
      <extLst>
        <ext xmlns:x15="http://schemas.microsoft.com/office/spreadsheetml/2010/11/main" uri="{B97F6D7D-B522-45F9-BDA1-12C45D357490}">
          <x15:cacheHierarchy aggregatedColumn="12"/>
        </ext>
      </extLst>
    </cacheHierarchy>
    <cacheHierarchy uniqueName="[Measures].[Average of membership_years]" caption="Average of membership_years" measure="1" displayFolder="" measureGroup="customer_segmentation_data" count="0" hidden="1">
      <extLst>
        <ext xmlns:x15="http://schemas.microsoft.com/office/spreadsheetml/2010/11/main" uri="{B97F6D7D-B522-45F9-BDA1-12C45D357490}">
          <x15:cacheHierarchy aggregatedColumn="5"/>
        </ext>
      </extLst>
    </cacheHierarchy>
    <cacheHierarchy uniqueName="[Measures].[Count of Spending Score Segment]" caption="Count of Spending Score Segment" measure="1" displayFolder="" measureGroup="customer_segmentation_data" count="0" hidden="1">
      <extLst>
        <ext xmlns:x15="http://schemas.microsoft.com/office/spreadsheetml/2010/11/main" uri="{B97F6D7D-B522-45F9-BDA1-12C45D357490}">
          <x15:cacheHierarchy aggregatedColumn="11"/>
        </ext>
      </extLst>
    </cacheHierarchy>
  </cacheHierarchies>
  <kpis count="0"/>
  <dimensions count="2">
    <dimension name="customer_segmentation_data" uniqueName="[customer_segmentation_data]" caption="customer_segmentation_data"/>
    <dimension measure="1" name="Measures" uniqueName="[Measures]" caption="Measures"/>
  </dimensions>
  <measureGroups count="1">
    <measureGroup name="customer_segmentation_data" caption="customer_segmentation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 refreshedDate="45791.717495023149" backgroundQuery="1" createdVersion="7" refreshedVersion="7" minRefreshableVersion="3" recordCount="0" supportSubquery="1" supportAdvancedDrill="1" xr:uid="{5377A998-CEE0-4840-98C0-E07B6EDB09A3}">
  <cacheSource type="external" connectionId="2"/>
  <cacheFields count="3">
    <cacheField name="[customer_segmentation_data].[preferred_category].[preferred_category]" caption="preferred_category" numFmtId="0" hierarchy="7" level="1">
      <sharedItems count="5">
        <s v="Clothing"/>
        <s v="Electronics"/>
        <s v="Groceries"/>
        <s v="Home &amp; Garden"/>
        <s v="Sports"/>
      </sharedItems>
    </cacheField>
    <cacheField name="[Measures].[Sum of last_purchase_amount]" caption="Sum of last_purchase_amount" numFmtId="0" hierarchy="19" level="32767"/>
    <cacheField name="[customer_segmentation_data].[Income Segment].[Income Segment]" caption="Income Segment" numFmtId="0" hierarchy="10" level="1">
      <sharedItems containsSemiMixedTypes="0" containsNonDate="0" containsString="0"/>
    </cacheField>
  </cacheFields>
  <cacheHierarchies count="33">
    <cacheHierarchy uniqueName="[customer_segmentation_data].[id]" caption="id" attribute="1" defaultMemberUniqueName="[customer_segmentation_data].[id].[All]" allUniqueName="[customer_segmentation_data].[id].[All]" dimensionUniqueName="[customer_segmentation_data]" displayFolder="" count="0" memberValueDatatype="20" unbalanced="0"/>
    <cacheHierarchy uniqueName="[customer_segmentation_data].[age]" caption="age" attribute="1" defaultMemberUniqueName="[customer_segmentation_data].[age].[All]" allUniqueName="[customer_segmentation_data].[age].[All]" dimensionUniqueName="[customer_segmentation_data]" displayFolder="" count="0" memberValueDatatype="20" unbalanced="0"/>
    <cacheHierarchy uniqueName="[customer_segmentation_data].[gender]" caption="gender" attribute="1" defaultMemberUniqueName="[customer_segmentation_data].[gender].[All]" allUniqueName="[customer_segmentation_data].[gender].[All]" dimensionUniqueName="[customer_segmentation_data]" displayFolder="" count="2" memberValueDatatype="130" unbalanced="0"/>
    <cacheHierarchy uniqueName="[customer_segmentation_data].[income]" caption="income" attribute="1" defaultMemberUniqueName="[customer_segmentation_data].[income].[All]" allUniqueName="[customer_segmentation_data].[income].[All]" dimensionUniqueName="[customer_segmentation_data]" displayFolder="" count="0" memberValueDatatype="20" unbalanced="0"/>
    <cacheHierarchy uniqueName="[customer_segmentation_data].[spending_score]" caption="spending_score" attribute="1" defaultMemberUniqueName="[customer_segmentation_data].[spending_score].[All]" allUniqueName="[customer_segmentation_data].[spending_score].[All]" dimensionUniqueName="[customer_segmentation_data]" displayFolder="" count="0" memberValueDatatype="20" unbalanced="0"/>
    <cacheHierarchy uniqueName="[customer_segmentation_data].[membership_years]" caption="membership_years" attribute="1" defaultMemberUniqueName="[customer_segmentation_data].[membership_years].[All]" allUniqueName="[customer_segmentation_data].[membership_years].[All]" dimensionUniqueName="[customer_segmentation_data]" displayFolder="" count="0" memberValueDatatype="20" unbalanced="0"/>
    <cacheHierarchy uniqueName="[customer_segmentation_data].[purchase_frequency]" caption="purchase_frequency" attribute="1" defaultMemberUniqueName="[customer_segmentation_data].[purchase_frequency].[All]" allUniqueName="[customer_segmentation_data].[purchase_frequency].[All]" dimensionUniqueName="[customer_segmentation_data]" displayFolder="" count="0" memberValueDatatype="20" unbalanced="0"/>
    <cacheHierarchy uniqueName="[customer_segmentation_data].[preferred_category]" caption="preferred_category" attribute="1" defaultMemberUniqueName="[customer_segmentation_data].[preferred_category].[All]" allUniqueName="[customer_segmentation_data].[preferred_category].[All]" dimensionUniqueName="[customer_segmentation_data]" displayFolder="" count="2" memberValueDatatype="130" unbalanced="0">
      <fieldsUsage count="2">
        <fieldUsage x="-1"/>
        <fieldUsage x="0"/>
      </fieldsUsage>
    </cacheHierarchy>
    <cacheHierarchy uniqueName="[customer_segmentation_data].[last_purchase_amount]" caption="last_purchase_amount" attribute="1" defaultMemberUniqueName="[customer_segmentation_data].[last_purchase_amount].[All]" allUniqueName="[customer_segmentation_data].[last_purchase_amount].[All]" dimensionUniqueName="[customer_segmentation_data]" displayFolder="" count="0" memberValueDatatype="5" unbalanced="0"/>
    <cacheHierarchy uniqueName="[customer_segmentation_data].[Age Segment]" caption="Age Segment" attribute="1" defaultMemberUniqueName="[customer_segmentation_data].[Age Segment].[All]" allUniqueName="[customer_segmentation_data].[Age Segment].[All]" dimensionUniqueName="[customer_segmentation_data]" displayFolder="" count="0" memberValueDatatype="130" unbalanced="0"/>
    <cacheHierarchy uniqueName="[customer_segmentation_data].[Income Segment]" caption="Income Segment" attribute="1" defaultMemberUniqueName="[customer_segmentation_data].[Income Segment].[All]" allUniqueName="[customer_segmentation_data].[Income Segment].[All]" dimensionUniqueName="[customer_segmentation_data]" displayFolder="" count="2" memberValueDatatype="130" unbalanced="0">
      <fieldsUsage count="2">
        <fieldUsage x="-1"/>
        <fieldUsage x="2"/>
      </fieldsUsage>
    </cacheHierarchy>
    <cacheHierarchy uniqueName="[customer_segmentation_data].[Spending Score Segment]" caption="Spending Score Segment" attribute="1" defaultMemberUniqueName="[customer_segmentation_data].[Spending Score Segment].[All]" allUniqueName="[customer_segmentation_data].[Spending Score Segment].[All]" dimensionUniqueName="[customer_segmentation_data]" displayFolder="" count="0" memberValueDatatype="130" unbalanced="0"/>
    <cacheHierarchy uniqueName="[customer_segmentation_data].[Purchase Frequency Segment]" caption="Purchase Frequency Segment" attribute="1" defaultMemberUniqueName="[customer_segmentation_data].[Purchase Frequency Segment].[All]" allUniqueName="[customer_segmentation_data].[Purchase Frequency Segment].[All]" dimensionUniqueName="[customer_segmentation_data]" displayFolder="" count="2" memberValueDatatype="130" unbalanced="0"/>
    <cacheHierarchy uniqueName="[customer_segmentation_data].[Customer Lifetime Value]" caption="Customer Lifetime Value" attribute="1" defaultMemberUniqueName="[customer_segmentation_data].[Customer Lifetime Value].[All]" allUniqueName="[customer_segmentation_data].[Customer Lifetime Value].[All]" dimensionUniqueName="[customer_segmentation_data]" displayFolder="" count="0" memberValueDatatype="5" unbalanced="0"/>
    <cacheHierarchy uniqueName="[Measures].[__XL_Count customer_segmentation_data]" caption="__XL_Count customer_segmentation_data" measure="1" displayFolder="" measureGroup="customer_segmentation_data" count="0" hidden="1"/>
    <cacheHierarchy uniqueName="[Measures].[__No measures defined]" caption="__No measures defined" measure="1" displayFolder="" count="0" hidden="1"/>
    <cacheHierarchy uniqueName="[Measures].[Sum of spending_score]" caption="Sum of spending_score" measure="1" displayFolder="" measureGroup="customer_segmentation_data" count="0" hidden="1">
      <extLst>
        <ext xmlns:x15="http://schemas.microsoft.com/office/spreadsheetml/2010/11/main" uri="{B97F6D7D-B522-45F9-BDA1-12C45D357490}">
          <x15:cacheHierarchy aggregatedColumn="4"/>
        </ext>
      </extLst>
    </cacheHierarchy>
    <cacheHierarchy uniqueName="[Measures].[Average of spending_score]" caption="Average of spending_score" measure="1" displayFolder="" measureGroup="customer_segmentation_data" count="0" hidden="1">
      <extLst>
        <ext xmlns:x15="http://schemas.microsoft.com/office/spreadsheetml/2010/11/main" uri="{B97F6D7D-B522-45F9-BDA1-12C45D357490}">
          <x15:cacheHierarchy aggregatedColumn="4"/>
        </ext>
      </extLst>
    </cacheHierarchy>
    <cacheHierarchy uniqueName="[Measures].[Sum of income]" caption="Sum of income" measure="1" displayFolder="" measureGroup="customer_segmentation_data" count="0" hidden="1">
      <extLst>
        <ext xmlns:x15="http://schemas.microsoft.com/office/spreadsheetml/2010/11/main" uri="{B97F6D7D-B522-45F9-BDA1-12C45D357490}">
          <x15:cacheHierarchy aggregatedColumn="3"/>
        </ext>
      </extLst>
    </cacheHierarchy>
    <cacheHierarchy uniqueName="[Measures].[Sum of last_purchase_amount]" caption="Sum of last_purchase_amount" measure="1" displayFolder="" measureGroup="customer_segmentation_data"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last_purchase_amount]" caption="Count of last_purchase_amount" measure="1" displayFolder="" measureGroup="customer_segmentation_data" count="0" hidden="1">
      <extLst>
        <ext xmlns:x15="http://schemas.microsoft.com/office/spreadsheetml/2010/11/main" uri="{B97F6D7D-B522-45F9-BDA1-12C45D357490}">
          <x15:cacheHierarchy aggregatedColumn="8"/>
        </ext>
      </extLst>
    </cacheHierarchy>
    <cacheHierarchy uniqueName="[Measures].[Count of Income Segment]" caption="Count of Income Segment" measure="1" displayFolder="" measureGroup="customer_segmentation_data" count="0" hidden="1">
      <extLst>
        <ext xmlns:x15="http://schemas.microsoft.com/office/spreadsheetml/2010/11/main" uri="{B97F6D7D-B522-45F9-BDA1-12C45D357490}">
          <x15:cacheHierarchy aggregatedColumn="10"/>
        </ext>
      </extLst>
    </cacheHierarchy>
    <cacheHierarchy uniqueName="[Measures].[Count of preferred_category]" caption="Count of preferred_category" measure="1" displayFolder="" measureGroup="customer_segmentation_data" count="0" hidden="1">
      <extLst>
        <ext xmlns:x15="http://schemas.microsoft.com/office/spreadsheetml/2010/11/main" uri="{B97F6D7D-B522-45F9-BDA1-12C45D357490}">
          <x15:cacheHierarchy aggregatedColumn="7"/>
        </ext>
      </extLst>
    </cacheHierarchy>
    <cacheHierarchy uniqueName="[Measures].[Sum of purchase_frequency]" caption="Sum of purchase_frequency" measure="1" displayFolder="" measureGroup="customer_segmentation_data" count="0" hidden="1">
      <extLst>
        <ext xmlns:x15="http://schemas.microsoft.com/office/spreadsheetml/2010/11/main" uri="{B97F6D7D-B522-45F9-BDA1-12C45D357490}">
          <x15:cacheHierarchy aggregatedColumn="6"/>
        </ext>
      </extLst>
    </cacheHierarchy>
    <cacheHierarchy uniqueName="[Measures].[Count of purchase_frequency]" caption="Count of purchase_frequency" measure="1" displayFolder="" measureGroup="customer_segmentation_data" count="0" hidden="1">
      <extLst>
        <ext xmlns:x15="http://schemas.microsoft.com/office/spreadsheetml/2010/11/main" uri="{B97F6D7D-B522-45F9-BDA1-12C45D357490}">
          <x15:cacheHierarchy aggregatedColumn="6"/>
        </ext>
      </extLst>
    </cacheHierarchy>
    <cacheHierarchy uniqueName="[Measures].[Sum of membership_years]" caption="Sum of membership_years" measure="1" displayFolder="" measureGroup="customer_segmentation_data" count="0" hidden="1">
      <extLst>
        <ext xmlns:x15="http://schemas.microsoft.com/office/spreadsheetml/2010/11/main" uri="{B97F6D7D-B522-45F9-BDA1-12C45D357490}">
          <x15:cacheHierarchy aggregatedColumn="5"/>
        </ext>
      </extLst>
    </cacheHierarchy>
    <cacheHierarchy uniqueName="[Measures].[Count of membership_years]" caption="Count of membership_years" measure="1" displayFolder="" measureGroup="customer_segmentation_data" count="0" hidden="1">
      <extLst>
        <ext xmlns:x15="http://schemas.microsoft.com/office/spreadsheetml/2010/11/main" uri="{B97F6D7D-B522-45F9-BDA1-12C45D357490}">
          <x15:cacheHierarchy aggregatedColumn="5"/>
        </ext>
      </extLst>
    </cacheHierarchy>
    <cacheHierarchy uniqueName="[Measures].[Average of purchase_frequency]" caption="Average of purchase_frequency" measure="1" displayFolder="" measureGroup="customer_segmentation_data" count="0" hidden="1">
      <extLst>
        <ext xmlns:x15="http://schemas.microsoft.com/office/spreadsheetml/2010/11/main" uri="{B97F6D7D-B522-45F9-BDA1-12C45D357490}">
          <x15:cacheHierarchy aggregatedColumn="6"/>
        </ext>
      </extLst>
    </cacheHierarchy>
    <cacheHierarchy uniqueName="[Measures].[Sum of id]" caption="Sum of id" measure="1" displayFolder="" measureGroup="customer_segmentation_data"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customer_segmentation_data" count="0" hidden="1">
      <extLst>
        <ext xmlns:x15="http://schemas.microsoft.com/office/spreadsheetml/2010/11/main" uri="{B97F6D7D-B522-45F9-BDA1-12C45D357490}">
          <x15:cacheHierarchy aggregatedColumn="0"/>
        </ext>
      </extLst>
    </cacheHierarchy>
    <cacheHierarchy uniqueName="[Measures].[Count of Purchase Frequency Segment]" caption="Count of Purchase Frequency Segment" measure="1" displayFolder="" measureGroup="customer_segmentation_data" count="0" hidden="1">
      <extLst>
        <ext xmlns:x15="http://schemas.microsoft.com/office/spreadsheetml/2010/11/main" uri="{B97F6D7D-B522-45F9-BDA1-12C45D357490}">
          <x15:cacheHierarchy aggregatedColumn="12"/>
        </ext>
      </extLst>
    </cacheHierarchy>
    <cacheHierarchy uniqueName="[Measures].[Average of membership_years]" caption="Average of membership_years" measure="1" displayFolder="" measureGroup="customer_segmentation_data" count="0" hidden="1">
      <extLst>
        <ext xmlns:x15="http://schemas.microsoft.com/office/spreadsheetml/2010/11/main" uri="{B97F6D7D-B522-45F9-BDA1-12C45D357490}">
          <x15:cacheHierarchy aggregatedColumn="5"/>
        </ext>
      </extLst>
    </cacheHierarchy>
    <cacheHierarchy uniqueName="[Measures].[Count of Spending Score Segment]" caption="Count of Spending Score Segment" measure="1" displayFolder="" measureGroup="customer_segmentation_data" count="0" hidden="1">
      <extLst>
        <ext xmlns:x15="http://schemas.microsoft.com/office/spreadsheetml/2010/11/main" uri="{B97F6D7D-B522-45F9-BDA1-12C45D357490}">
          <x15:cacheHierarchy aggregatedColumn="11"/>
        </ext>
      </extLst>
    </cacheHierarchy>
  </cacheHierarchies>
  <kpis count="0"/>
  <dimensions count="2">
    <dimension name="customer_segmentation_data" uniqueName="[customer_segmentation_data]" caption="customer_segmentation_data"/>
    <dimension measure="1" name="Measures" uniqueName="[Measures]" caption="Measures"/>
  </dimensions>
  <measureGroups count="1">
    <measureGroup name="customer_segmentation_data" caption="customer_segmentation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 refreshedDate="45791.717495370372" backgroundQuery="1" createdVersion="7" refreshedVersion="7" minRefreshableVersion="3" recordCount="0" supportSubquery="1" supportAdvancedDrill="1" xr:uid="{E4814B8D-6527-49B4-9AB8-24102C2B7860}">
  <cacheSource type="external" connectionId="2"/>
  <cacheFields count="3">
    <cacheField name="[Measures].[Sum of last_purchase_amount]" caption="Sum of last_purchase_amount" numFmtId="0" hierarchy="19" level="32767"/>
    <cacheField name="[customer_segmentation_data].[Purchase Frequency Segment].[Purchase Frequency Segment]" caption="Purchase Frequency Segment" numFmtId="0" hierarchy="12" level="1">
      <sharedItems count="3">
        <s v="High Frequency"/>
        <s v="Low Frequency"/>
        <s v="Medium Frequency"/>
      </sharedItems>
    </cacheField>
    <cacheField name="[customer_segmentation_data].[Income Segment].[Income Segment]" caption="Income Segment" numFmtId="0" hierarchy="10" level="1">
      <sharedItems containsSemiMixedTypes="0" containsNonDate="0" containsString="0"/>
    </cacheField>
  </cacheFields>
  <cacheHierarchies count="33">
    <cacheHierarchy uniqueName="[customer_segmentation_data].[id]" caption="id" attribute="1" defaultMemberUniqueName="[customer_segmentation_data].[id].[All]" allUniqueName="[customer_segmentation_data].[id].[All]" dimensionUniqueName="[customer_segmentation_data]" displayFolder="" count="0" memberValueDatatype="20" unbalanced="0"/>
    <cacheHierarchy uniqueName="[customer_segmentation_data].[age]" caption="age" attribute="1" defaultMemberUniqueName="[customer_segmentation_data].[age].[All]" allUniqueName="[customer_segmentation_data].[age].[All]" dimensionUniqueName="[customer_segmentation_data]" displayFolder="" count="0" memberValueDatatype="20" unbalanced="0"/>
    <cacheHierarchy uniqueName="[customer_segmentation_data].[gender]" caption="gender" attribute="1" defaultMemberUniqueName="[customer_segmentation_data].[gender].[All]" allUniqueName="[customer_segmentation_data].[gender].[All]" dimensionUniqueName="[customer_segmentation_data]" displayFolder="" count="2" memberValueDatatype="130" unbalanced="0"/>
    <cacheHierarchy uniqueName="[customer_segmentation_data].[income]" caption="income" attribute="1" defaultMemberUniqueName="[customer_segmentation_data].[income].[All]" allUniqueName="[customer_segmentation_data].[income].[All]" dimensionUniqueName="[customer_segmentation_data]" displayFolder="" count="0" memberValueDatatype="20" unbalanced="0"/>
    <cacheHierarchy uniqueName="[customer_segmentation_data].[spending_score]" caption="spending_score" attribute="1" defaultMemberUniqueName="[customer_segmentation_data].[spending_score].[All]" allUniqueName="[customer_segmentation_data].[spending_score].[All]" dimensionUniqueName="[customer_segmentation_data]" displayFolder="" count="0" memberValueDatatype="20" unbalanced="0"/>
    <cacheHierarchy uniqueName="[customer_segmentation_data].[membership_years]" caption="membership_years" attribute="1" defaultMemberUniqueName="[customer_segmentation_data].[membership_years].[All]" allUniqueName="[customer_segmentation_data].[membership_years].[All]" dimensionUniqueName="[customer_segmentation_data]" displayFolder="" count="0" memberValueDatatype="20" unbalanced="0"/>
    <cacheHierarchy uniqueName="[customer_segmentation_data].[purchase_frequency]" caption="purchase_frequency" attribute="1" defaultMemberUniqueName="[customer_segmentation_data].[purchase_frequency].[All]" allUniqueName="[customer_segmentation_data].[purchase_frequency].[All]" dimensionUniqueName="[customer_segmentation_data]" displayFolder="" count="0" memberValueDatatype="20" unbalanced="0"/>
    <cacheHierarchy uniqueName="[customer_segmentation_data].[preferred_category]" caption="preferred_category" attribute="1" defaultMemberUniqueName="[customer_segmentation_data].[preferred_category].[All]" allUniqueName="[customer_segmentation_data].[preferred_category].[All]" dimensionUniqueName="[customer_segmentation_data]" displayFolder="" count="0" memberValueDatatype="130" unbalanced="0"/>
    <cacheHierarchy uniqueName="[customer_segmentation_data].[last_purchase_amount]" caption="last_purchase_amount" attribute="1" defaultMemberUniqueName="[customer_segmentation_data].[last_purchase_amount].[All]" allUniqueName="[customer_segmentation_data].[last_purchase_amount].[All]" dimensionUniqueName="[customer_segmentation_data]" displayFolder="" count="0" memberValueDatatype="5" unbalanced="0"/>
    <cacheHierarchy uniqueName="[customer_segmentation_data].[Age Segment]" caption="Age Segment" attribute="1" defaultMemberUniqueName="[customer_segmentation_data].[Age Segment].[All]" allUniqueName="[customer_segmentation_data].[Age Segment].[All]" dimensionUniqueName="[customer_segmentation_data]" displayFolder="" count="0" memberValueDatatype="130" unbalanced="0"/>
    <cacheHierarchy uniqueName="[customer_segmentation_data].[Income Segment]" caption="Income Segment" attribute="1" defaultMemberUniqueName="[customer_segmentation_data].[Income Segment].[All]" allUniqueName="[customer_segmentation_data].[Income Segment].[All]" dimensionUniqueName="[customer_segmentation_data]" displayFolder="" count="2" memberValueDatatype="130" unbalanced="0">
      <fieldsUsage count="2">
        <fieldUsage x="-1"/>
        <fieldUsage x="2"/>
      </fieldsUsage>
    </cacheHierarchy>
    <cacheHierarchy uniqueName="[customer_segmentation_data].[Spending Score Segment]" caption="Spending Score Segment" attribute="1" defaultMemberUniqueName="[customer_segmentation_data].[Spending Score Segment].[All]" allUniqueName="[customer_segmentation_data].[Spending Score Segment].[All]" dimensionUniqueName="[customer_segmentation_data]" displayFolder="" count="0" memberValueDatatype="130" unbalanced="0"/>
    <cacheHierarchy uniqueName="[customer_segmentation_data].[Purchase Frequency Segment]" caption="Purchase Frequency Segment" attribute="1" defaultMemberUniqueName="[customer_segmentation_data].[Purchase Frequency Segment].[All]" allUniqueName="[customer_segmentation_data].[Purchase Frequency Segment].[All]" dimensionUniqueName="[customer_segmentation_data]" displayFolder="" count="2" memberValueDatatype="130" unbalanced="0">
      <fieldsUsage count="2">
        <fieldUsage x="-1"/>
        <fieldUsage x="1"/>
      </fieldsUsage>
    </cacheHierarchy>
    <cacheHierarchy uniqueName="[customer_segmentation_data].[Customer Lifetime Value]" caption="Customer Lifetime Value" attribute="1" defaultMemberUniqueName="[customer_segmentation_data].[Customer Lifetime Value].[All]" allUniqueName="[customer_segmentation_data].[Customer Lifetime Value].[All]" dimensionUniqueName="[customer_segmentation_data]" displayFolder="" count="0" memberValueDatatype="5" unbalanced="0"/>
    <cacheHierarchy uniqueName="[Measures].[__XL_Count customer_segmentation_data]" caption="__XL_Count customer_segmentation_data" measure="1" displayFolder="" measureGroup="customer_segmentation_data" count="0" hidden="1"/>
    <cacheHierarchy uniqueName="[Measures].[__No measures defined]" caption="__No measures defined" measure="1" displayFolder="" count="0" hidden="1"/>
    <cacheHierarchy uniqueName="[Measures].[Sum of spending_score]" caption="Sum of spending_score" measure="1" displayFolder="" measureGroup="customer_segmentation_data" count="0" hidden="1">
      <extLst>
        <ext xmlns:x15="http://schemas.microsoft.com/office/spreadsheetml/2010/11/main" uri="{B97F6D7D-B522-45F9-BDA1-12C45D357490}">
          <x15:cacheHierarchy aggregatedColumn="4"/>
        </ext>
      </extLst>
    </cacheHierarchy>
    <cacheHierarchy uniqueName="[Measures].[Average of spending_score]" caption="Average of spending_score" measure="1" displayFolder="" measureGroup="customer_segmentation_data" count="0" hidden="1">
      <extLst>
        <ext xmlns:x15="http://schemas.microsoft.com/office/spreadsheetml/2010/11/main" uri="{B97F6D7D-B522-45F9-BDA1-12C45D357490}">
          <x15:cacheHierarchy aggregatedColumn="4"/>
        </ext>
      </extLst>
    </cacheHierarchy>
    <cacheHierarchy uniqueName="[Measures].[Sum of income]" caption="Sum of income" measure="1" displayFolder="" measureGroup="customer_segmentation_data" count="0" hidden="1">
      <extLst>
        <ext xmlns:x15="http://schemas.microsoft.com/office/spreadsheetml/2010/11/main" uri="{B97F6D7D-B522-45F9-BDA1-12C45D357490}">
          <x15:cacheHierarchy aggregatedColumn="3"/>
        </ext>
      </extLst>
    </cacheHierarchy>
    <cacheHierarchy uniqueName="[Measures].[Sum of last_purchase_amount]" caption="Sum of last_purchase_amount" measure="1" displayFolder="" measureGroup="customer_segmentation_data" count="0" oneField="1" hidden="1">
      <fieldsUsage count="1">
        <fieldUsage x="0"/>
      </fieldsUsage>
      <extLst>
        <ext xmlns:x15="http://schemas.microsoft.com/office/spreadsheetml/2010/11/main" uri="{B97F6D7D-B522-45F9-BDA1-12C45D357490}">
          <x15:cacheHierarchy aggregatedColumn="8"/>
        </ext>
      </extLst>
    </cacheHierarchy>
    <cacheHierarchy uniqueName="[Measures].[Count of last_purchase_amount]" caption="Count of last_purchase_amount" measure="1" displayFolder="" measureGroup="customer_segmentation_data" count="0" hidden="1">
      <extLst>
        <ext xmlns:x15="http://schemas.microsoft.com/office/spreadsheetml/2010/11/main" uri="{B97F6D7D-B522-45F9-BDA1-12C45D357490}">
          <x15:cacheHierarchy aggregatedColumn="8"/>
        </ext>
      </extLst>
    </cacheHierarchy>
    <cacheHierarchy uniqueName="[Measures].[Count of Income Segment]" caption="Count of Income Segment" measure="1" displayFolder="" measureGroup="customer_segmentation_data" count="0" hidden="1">
      <extLst>
        <ext xmlns:x15="http://schemas.microsoft.com/office/spreadsheetml/2010/11/main" uri="{B97F6D7D-B522-45F9-BDA1-12C45D357490}">
          <x15:cacheHierarchy aggregatedColumn="10"/>
        </ext>
      </extLst>
    </cacheHierarchy>
    <cacheHierarchy uniqueName="[Measures].[Count of preferred_category]" caption="Count of preferred_category" measure="1" displayFolder="" measureGroup="customer_segmentation_data" count="0" hidden="1">
      <extLst>
        <ext xmlns:x15="http://schemas.microsoft.com/office/spreadsheetml/2010/11/main" uri="{B97F6D7D-B522-45F9-BDA1-12C45D357490}">
          <x15:cacheHierarchy aggregatedColumn="7"/>
        </ext>
      </extLst>
    </cacheHierarchy>
    <cacheHierarchy uniqueName="[Measures].[Sum of purchase_frequency]" caption="Sum of purchase_frequency" measure="1" displayFolder="" measureGroup="customer_segmentation_data" count="0" hidden="1">
      <extLst>
        <ext xmlns:x15="http://schemas.microsoft.com/office/spreadsheetml/2010/11/main" uri="{B97F6D7D-B522-45F9-BDA1-12C45D357490}">
          <x15:cacheHierarchy aggregatedColumn="6"/>
        </ext>
      </extLst>
    </cacheHierarchy>
    <cacheHierarchy uniqueName="[Measures].[Count of purchase_frequency]" caption="Count of purchase_frequency" measure="1" displayFolder="" measureGroup="customer_segmentation_data" count="0" hidden="1">
      <extLst>
        <ext xmlns:x15="http://schemas.microsoft.com/office/spreadsheetml/2010/11/main" uri="{B97F6D7D-B522-45F9-BDA1-12C45D357490}">
          <x15:cacheHierarchy aggregatedColumn="6"/>
        </ext>
      </extLst>
    </cacheHierarchy>
    <cacheHierarchy uniqueName="[Measures].[Sum of membership_years]" caption="Sum of membership_years" measure="1" displayFolder="" measureGroup="customer_segmentation_data" count="0" hidden="1">
      <extLst>
        <ext xmlns:x15="http://schemas.microsoft.com/office/spreadsheetml/2010/11/main" uri="{B97F6D7D-B522-45F9-BDA1-12C45D357490}">
          <x15:cacheHierarchy aggregatedColumn="5"/>
        </ext>
      </extLst>
    </cacheHierarchy>
    <cacheHierarchy uniqueName="[Measures].[Count of membership_years]" caption="Count of membership_years" measure="1" displayFolder="" measureGroup="customer_segmentation_data" count="0" hidden="1">
      <extLst>
        <ext xmlns:x15="http://schemas.microsoft.com/office/spreadsheetml/2010/11/main" uri="{B97F6D7D-B522-45F9-BDA1-12C45D357490}">
          <x15:cacheHierarchy aggregatedColumn="5"/>
        </ext>
      </extLst>
    </cacheHierarchy>
    <cacheHierarchy uniqueName="[Measures].[Average of purchase_frequency]" caption="Average of purchase_frequency" measure="1" displayFolder="" measureGroup="customer_segmentation_data" count="0" hidden="1">
      <extLst>
        <ext xmlns:x15="http://schemas.microsoft.com/office/spreadsheetml/2010/11/main" uri="{B97F6D7D-B522-45F9-BDA1-12C45D357490}">
          <x15:cacheHierarchy aggregatedColumn="6"/>
        </ext>
      </extLst>
    </cacheHierarchy>
    <cacheHierarchy uniqueName="[Measures].[Sum of id]" caption="Sum of id" measure="1" displayFolder="" measureGroup="customer_segmentation_data"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customer_segmentation_data" count="0" hidden="1">
      <extLst>
        <ext xmlns:x15="http://schemas.microsoft.com/office/spreadsheetml/2010/11/main" uri="{B97F6D7D-B522-45F9-BDA1-12C45D357490}">
          <x15:cacheHierarchy aggregatedColumn="0"/>
        </ext>
      </extLst>
    </cacheHierarchy>
    <cacheHierarchy uniqueName="[Measures].[Count of Purchase Frequency Segment]" caption="Count of Purchase Frequency Segment" measure="1" displayFolder="" measureGroup="customer_segmentation_data" count="0" hidden="1">
      <extLst>
        <ext xmlns:x15="http://schemas.microsoft.com/office/spreadsheetml/2010/11/main" uri="{B97F6D7D-B522-45F9-BDA1-12C45D357490}">
          <x15:cacheHierarchy aggregatedColumn="12"/>
        </ext>
      </extLst>
    </cacheHierarchy>
    <cacheHierarchy uniqueName="[Measures].[Average of membership_years]" caption="Average of membership_years" measure="1" displayFolder="" measureGroup="customer_segmentation_data" count="0" hidden="1">
      <extLst>
        <ext xmlns:x15="http://schemas.microsoft.com/office/spreadsheetml/2010/11/main" uri="{B97F6D7D-B522-45F9-BDA1-12C45D357490}">
          <x15:cacheHierarchy aggregatedColumn="5"/>
        </ext>
      </extLst>
    </cacheHierarchy>
    <cacheHierarchy uniqueName="[Measures].[Count of Spending Score Segment]" caption="Count of Spending Score Segment" measure="1" displayFolder="" measureGroup="customer_segmentation_data" count="0" hidden="1">
      <extLst>
        <ext xmlns:x15="http://schemas.microsoft.com/office/spreadsheetml/2010/11/main" uri="{B97F6D7D-B522-45F9-BDA1-12C45D357490}">
          <x15:cacheHierarchy aggregatedColumn="11"/>
        </ext>
      </extLst>
    </cacheHierarchy>
  </cacheHierarchies>
  <kpis count="0"/>
  <dimensions count="2">
    <dimension name="customer_segmentation_data" uniqueName="[customer_segmentation_data]" caption="customer_segmentation_data"/>
    <dimension measure="1" name="Measures" uniqueName="[Measures]" caption="Measures"/>
  </dimensions>
  <measureGroups count="1">
    <measureGroup name="customer_segmentation_data" caption="customer_segmentation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 refreshedDate="45791.717495717596" backgroundQuery="1" createdVersion="7" refreshedVersion="7" minRefreshableVersion="3" recordCount="0" supportSubquery="1" supportAdvancedDrill="1" xr:uid="{3DF7D4C1-2724-4F17-86A0-8DDF1319BD31}">
  <cacheSource type="external" connectionId="2"/>
  <cacheFields count="2">
    <cacheField name="[customer_segmentation_data].[Income Segment].[Income Segment]" caption="Income Segment" numFmtId="0" hierarchy="10" level="1">
      <sharedItems count="3">
        <s v="High Income"/>
        <s v="Low Income"/>
        <s v="Middle Income"/>
      </sharedItems>
    </cacheField>
    <cacheField name="[Measures].[Count of id]" caption="Count of id" numFmtId="0" hierarchy="29" level="32767"/>
  </cacheFields>
  <cacheHierarchies count="33">
    <cacheHierarchy uniqueName="[customer_segmentation_data].[id]" caption="id" attribute="1" defaultMemberUniqueName="[customer_segmentation_data].[id].[All]" allUniqueName="[customer_segmentation_data].[id].[All]" dimensionUniqueName="[customer_segmentation_data]" displayFolder="" count="0" memberValueDatatype="20" unbalanced="0"/>
    <cacheHierarchy uniqueName="[customer_segmentation_data].[age]" caption="age" attribute="1" defaultMemberUniqueName="[customer_segmentation_data].[age].[All]" allUniqueName="[customer_segmentation_data].[age].[All]" dimensionUniqueName="[customer_segmentation_data]" displayFolder="" count="0" memberValueDatatype="20" unbalanced="0"/>
    <cacheHierarchy uniqueName="[customer_segmentation_data].[gender]" caption="gender" attribute="1" defaultMemberUniqueName="[customer_segmentation_data].[gender].[All]" allUniqueName="[customer_segmentation_data].[gender].[All]" dimensionUniqueName="[customer_segmentation_data]" displayFolder="" count="2" memberValueDatatype="130" unbalanced="0"/>
    <cacheHierarchy uniqueName="[customer_segmentation_data].[income]" caption="income" attribute="1" defaultMemberUniqueName="[customer_segmentation_data].[income].[All]" allUniqueName="[customer_segmentation_data].[income].[All]" dimensionUniqueName="[customer_segmentation_data]" displayFolder="" count="0" memberValueDatatype="20" unbalanced="0"/>
    <cacheHierarchy uniqueName="[customer_segmentation_data].[spending_score]" caption="spending_score" attribute="1" defaultMemberUniqueName="[customer_segmentation_data].[spending_score].[All]" allUniqueName="[customer_segmentation_data].[spending_score].[All]" dimensionUniqueName="[customer_segmentation_data]" displayFolder="" count="0" memberValueDatatype="20" unbalanced="0"/>
    <cacheHierarchy uniqueName="[customer_segmentation_data].[membership_years]" caption="membership_years" attribute="1" defaultMemberUniqueName="[customer_segmentation_data].[membership_years].[All]" allUniqueName="[customer_segmentation_data].[membership_years].[All]" dimensionUniqueName="[customer_segmentation_data]" displayFolder="" count="0" memberValueDatatype="20" unbalanced="0"/>
    <cacheHierarchy uniqueName="[customer_segmentation_data].[purchase_frequency]" caption="purchase_frequency" attribute="1" defaultMemberUniqueName="[customer_segmentation_data].[purchase_frequency].[All]" allUniqueName="[customer_segmentation_data].[purchase_frequency].[All]" dimensionUniqueName="[customer_segmentation_data]" displayFolder="" count="0" memberValueDatatype="20" unbalanced="0"/>
    <cacheHierarchy uniqueName="[customer_segmentation_data].[preferred_category]" caption="preferred_category" attribute="1" defaultMemberUniqueName="[customer_segmentation_data].[preferred_category].[All]" allUniqueName="[customer_segmentation_data].[preferred_category].[All]" dimensionUniqueName="[customer_segmentation_data]" displayFolder="" count="0" memberValueDatatype="130" unbalanced="0"/>
    <cacheHierarchy uniqueName="[customer_segmentation_data].[last_purchase_amount]" caption="last_purchase_amount" attribute="1" defaultMemberUniqueName="[customer_segmentation_data].[last_purchase_amount].[All]" allUniqueName="[customer_segmentation_data].[last_purchase_amount].[All]" dimensionUniqueName="[customer_segmentation_data]" displayFolder="" count="0" memberValueDatatype="5" unbalanced="0"/>
    <cacheHierarchy uniqueName="[customer_segmentation_data].[Age Segment]" caption="Age Segment" attribute="1" defaultMemberUniqueName="[customer_segmentation_data].[Age Segment].[All]" allUniqueName="[customer_segmentation_data].[Age Segment].[All]" dimensionUniqueName="[customer_segmentation_data]" displayFolder="" count="0" memberValueDatatype="130" unbalanced="0"/>
    <cacheHierarchy uniqueName="[customer_segmentation_data].[Income Segment]" caption="Income Segment" attribute="1" defaultMemberUniqueName="[customer_segmentation_data].[Income Segment].[All]" allUniqueName="[customer_segmentation_data].[Income Segment].[All]" dimensionUniqueName="[customer_segmentation_data]" displayFolder="" count="2" memberValueDatatype="130" unbalanced="0">
      <fieldsUsage count="2">
        <fieldUsage x="-1"/>
        <fieldUsage x="0"/>
      </fieldsUsage>
    </cacheHierarchy>
    <cacheHierarchy uniqueName="[customer_segmentation_data].[Spending Score Segment]" caption="Spending Score Segment" attribute="1" defaultMemberUniqueName="[customer_segmentation_data].[Spending Score Segment].[All]" allUniqueName="[customer_segmentation_data].[Spending Score Segment].[All]" dimensionUniqueName="[customer_segmentation_data]" displayFolder="" count="0" memberValueDatatype="130" unbalanced="0"/>
    <cacheHierarchy uniqueName="[customer_segmentation_data].[Purchase Frequency Segment]" caption="Purchase Frequency Segment" attribute="1" defaultMemberUniqueName="[customer_segmentation_data].[Purchase Frequency Segment].[All]" allUniqueName="[customer_segmentation_data].[Purchase Frequency Segment].[All]" dimensionUniqueName="[customer_segmentation_data]" displayFolder="" count="2" memberValueDatatype="130" unbalanced="0"/>
    <cacheHierarchy uniqueName="[customer_segmentation_data].[Customer Lifetime Value]" caption="Customer Lifetime Value" attribute="1" defaultMemberUniqueName="[customer_segmentation_data].[Customer Lifetime Value].[All]" allUniqueName="[customer_segmentation_data].[Customer Lifetime Value].[All]" dimensionUniqueName="[customer_segmentation_data]" displayFolder="" count="0" memberValueDatatype="5" unbalanced="0"/>
    <cacheHierarchy uniqueName="[Measures].[__XL_Count customer_segmentation_data]" caption="__XL_Count customer_segmentation_data" measure="1" displayFolder="" measureGroup="customer_segmentation_data" count="0" hidden="1"/>
    <cacheHierarchy uniqueName="[Measures].[__No measures defined]" caption="__No measures defined" measure="1" displayFolder="" count="0" hidden="1"/>
    <cacheHierarchy uniqueName="[Measures].[Sum of spending_score]" caption="Sum of spending_score" measure="1" displayFolder="" measureGroup="customer_segmentation_data" count="0" hidden="1">
      <extLst>
        <ext xmlns:x15="http://schemas.microsoft.com/office/spreadsheetml/2010/11/main" uri="{B97F6D7D-B522-45F9-BDA1-12C45D357490}">
          <x15:cacheHierarchy aggregatedColumn="4"/>
        </ext>
      </extLst>
    </cacheHierarchy>
    <cacheHierarchy uniqueName="[Measures].[Average of spending_score]" caption="Average of spending_score" measure="1" displayFolder="" measureGroup="customer_segmentation_data" count="0" hidden="1">
      <extLst>
        <ext xmlns:x15="http://schemas.microsoft.com/office/spreadsheetml/2010/11/main" uri="{B97F6D7D-B522-45F9-BDA1-12C45D357490}">
          <x15:cacheHierarchy aggregatedColumn="4"/>
        </ext>
      </extLst>
    </cacheHierarchy>
    <cacheHierarchy uniqueName="[Measures].[Sum of income]" caption="Sum of income" measure="1" displayFolder="" measureGroup="customer_segmentation_data" count="0" hidden="1">
      <extLst>
        <ext xmlns:x15="http://schemas.microsoft.com/office/spreadsheetml/2010/11/main" uri="{B97F6D7D-B522-45F9-BDA1-12C45D357490}">
          <x15:cacheHierarchy aggregatedColumn="3"/>
        </ext>
      </extLst>
    </cacheHierarchy>
    <cacheHierarchy uniqueName="[Measures].[Sum of last_purchase_amount]" caption="Sum of last_purchase_amount" measure="1" displayFolder="" measureGroup="customer_segmentation_data" count="0" hidden="1">
      <extLst>
        <ext xmlns:x15="http://schemas.microsoft.com/office/spreadsheetml/2010/11/main" uri="{B97F6D7D-B522-45F9-BDA1-12C45D357490}">
          <x15:cacheHierarchy aggregatedColumn="8"/>
        </ext>
      </extLst>
    </cacheHierarchy>
    <cacheHierarchy uniqueName="[Measures].[Count of last_purchase_amount]" caption="Count of last_purchase_amount" measure="1" displayFolder="" measureGroup="customer_segmentation_data" count="0" hidden="1">
      <extLst>
        <ext xmlns:x15="http://schemas.microsoft.com/office/spreadsheetml/2010/11/main" uri="{B97F6D7D-B522-45F9-BDA1-12C45D357490}">
          <x15:cacheHierarchy aggregatedColumn="8"/>
        </ext>
      </extLst>
    </cacheHierarchy>
    <cacheHierarchy uniqueName="[Measures].[Count of Income Segment]" caption="Count of Income Segment" measure="1" displayFolder="" measureGroup="customer_segmentation_data" count="0" hidden="1">
      <extLst>
        <ext xmlns:x15="http://schemas.microsoft.com/office/spreadsheetml/2010/11/main" uri="{B97F6D7D-B522-45F9-BDA1-12C45D357490}">
          <x15:cacheHierarchy aggregatedColumn="10"/>
        </ext>
      </extLst>
    </cacheHierarchy>
    <cacheHierarchy uniqueName="[Measures].[Count of preferred_category]" caption="Count of preferred_category" measure="1" displayFolder="" measureGroup="customer_segmentation_data" count="0" hidden="1">
      <extLst>
        <ext xmlns:x15="http://schemas.microsoft.com/office/spreadsheetml/2010/11/main" uri="{B97F6D7D-B522-45F9-BDA1-12C45D357490}">
          <x15:cacheHierarchy aggregatedColumn="7"/>
        </ext>
      </extLst>
    </cacheHierarchy>
    <cacheHierarchy uniqueName="[Measures].[Sum of purchase_frequency]" caption="Sum of purchase_frequency" measure="1" displayFolder="" measureGroup="customer_segmentation_data" count="0" hidden="1">
      <extLst>
        <ext xmlns:x15="http://schemas.microsoft.com/office/spreadsheetml/2010/11/main" uri="{B97F6D7D-B522-45F9-BDA1-12C45D357490}">
          <x15:cacheHierarchy aggregatedColumn="6"/>
        </ext>
      </extLst>
    </cacheHierarchy>
    <cacheHierarchy uniqueName="[Measures].[Count of purchase_frequency]" caption="Count of purchase_frequency" measure="1" displayFolder="" measureGroup="customer_segmentation_data" count="0" hidden="1">
      <extLst>
        <ext xmlns:x15="http://schemas.microsoft.com/office/spreadsheetml/2010/11/main" uri="{B97F6D7D-B522-45F9-BDA1-12C45D357490}">
          <x15:cacheHierarchy aggregatedColumn="6"/>
        </ext>
      </extLst>
    </cacheHierarchy>
    <cacheHierarchy uniqueName="[Measures].[Sum of membership_years]" caption="Sum of membership_years" measure="1" displayFolder="" measureGroup="customer_segmentation_data" count="0" hidden="1">
      <extLst>
        <ext xmlns:x15="http://schemas.microsoft.com/office/spreadsheetml/2010/11/main" uri="{B97F6D7D-B522-45F9-BDA1-12C45D357490}">
          <x15:cacheHierarchy aggregatedColumn="5"/>
        </ext>
      </extLst>
    </cacheHierarchy>
    <cacheHierarchy uniqueName="[Measures].[Count of membership_years]" caption="Count of membership_years" measure="1" displayFolder="" measureGroup="customer_segmentation_data" count="0" hidden="1">
      <extLst>
        <ext xmlns:x15="http://schemas.microsoft.com/office/spreadsheetml/2010/11/main" uri="{B97F6D7D-B522-45F9-BDA1-12C45D357490}">
          <x15:cacheHierarchy aggregatedColumn="5"/>
        </ext>
      </extLst>
    </cacheHierarchy>
    <cacheHierarchy uniqueName="[Measures].[Average of purchase_frequency]" caption="Average of purchase_frequency" measure="1" displayFolder="" measureGroup="customer_segmentation_data" count="0" hidden="1">
      <extLst>
        <ext xmlns:x15="http://schemas.microsoft.com/office/spreadsheetml/2010/11/main" uri="{B97F6D7D-B522-45F9-BDA1-12C45D357490}">
          <x15:cacheHierarchy aggregatedColumn="6"/>
        </ext>
      </extLst>
    </cacheHierarchy>
    <cacheHierarchy uniqueName="[Measures].[Sum of id]" caption="Sum of id" measure="1" displayFolder="" measureGroup="customer_segmentation_data"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customer_segmentation_data"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Purchase Frequency Segment]" caption="Count of Purchase Frequency Segment" measure="1" displayFolder="" measureGroup="customer_segmentation_data" count="0" hidden="1">
      <extLst>
        <ext xmlns:x15="http://schemas.microsoft.com/office/spreadsheetml/2010/11/main" uri="{B97F6D7D-B522-45F9-BDA1-12C45D357490}">
          <x15:cacheHierarchy aggregatedColumn="12"/>
        </ext>
      </extLst>
    </cacheHierarchy>
    <cacheHierarchy uniqueName="[Measures].[Average of membership_years]" caption="Average of membership_years" measure="1" displayFolder="" measureGroup="customer_segmentation_data" count="0" hidden="1">
      <extLst>
        <ext xmlns:x15="http://schemas.microsoft.com/office/spreadsheetml/2010/11/main" uri="{B97F6D7D-B522-45F9-BDA1-12C45D357490}">
          <x15:cacheHierarchy aggregatedColumn="5"/>
        </ext>
      </extLst>
    </cacheHierarchy>
    <cacheHierarchy uniqueName="[Measures].[Count of Spending Score Segment]" caption="Count of Spending Score Segment" measure="1" displayFolder="" measureGroup="customer_segmentation_data" count="0" hidden="1">
      <extLst>
        <ext xmlns:x15="http://schemas.microsoft.com/office/spreadsheetml/2010/11/main" uri="{B97F6D7D-B522-45F9-BDA1-12C45D357490}">
          <x15:cacheHierarchy aggregatedColumn="11"/>
        </ext>
      </extLst>
    </cacheHierarchy>
  </cacheHierarchies>
  <kpis count="0"/>
  <dimensions count="2">
    <dimension name="customer_segmentation_data" uniqueName="[customer_segmentation_data]" caption="customer_segmentation_data"/>
    <dimension measure="1" name="Measures" uniqueName="[Measures]" caption="Measures"/>
  </dimensions>
  <measureGroups count="1">
    <measureGroup name="customer_segmentation_data" caption="customer_segmentation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 refreshedDate="45791.717496064812" backgroundQuery="1" createdVersion="7" refreshedVersion="7" minRefreshableVersion="3" recordCount="0" supportSubquery="1" supportAdvancedDrill="1" xr:uid="{F213D7F0-05D7-47C3-A58D-F05BF54BEF80}">
  <cacheSource type="external" connectionId="2"/>
  <cacheFields count="3">
    <cacheField name="[Measures].[Count of id]" caption="Count of id" numFmtId="0" hierarchy="29" level="32767"/>
    <cacheField name="[customer_segmentation_data].[Spending Score Segment].[Spending Score Segment]" caption="Spending Score Segment" numFmtId="0" hierarchy="11" level="1">
      <sharedItems count="3">
        <s v="High Spending"/>
        <s v="Low Spending"/>
        <s v="Medium Spending"/>
      </sharedItems>
    </cacheField>
    <cacheField name="[customer_segmentation_data].[Income Segment].[Income Segment]" caption="Income Segment" numFmtId="0" hierarchy="10" level="1">
      <sharedItems containsSemiMixedTypes="0" containsNonDate="0" containsString="0"/>
    </cacheField>
  </cacheFields>
  <cacheHierarchies count="33">
    <cacheHierarchy uniqueName="[customer_segmentation_data].[id]" caption="id" attribute="1" defaultMemberUniqueName="[customer_segmentation_data].[id].[All]" allUniqueName="[customer_segmentation_data].[id].[All]" dimensionUniqueName="[customer_segmentation_data]" displayFolder="" count="0" memberValueDatatype="20" unbalanced="0"/>
    <cacheHierarchy uniqueName="[customer_segmentation_data].[age]" caption="age" attribute="1" defaultMemberUniqueName="[customer_segmentation_data].[age].[All]" allUniqueName="[customer_segmentation_data].[age].[All]" dimensionUniqueName="[customer_segmentation_data]" displayFolder="" count="0" memberValueDatatype="20" unbalanced="0"/>
    <cacheHierarchy uniqueName="[customer_segmentation_data].[gender]" caption="gender" attribute="1" defaultMemberUniqueName="[customer_segmentation_data].[gender].[All]" allUniqueName="[customer_segmentation_data].[gender].[All]" dimensionUniqueName="[customer_segmentation_data]" displayFolder="" count="2" memberValueDatatype="130" unbalanced="0"/>
    <cacheHierarchy uniqueName="[customer_segmentation_data].[income]" caption="income" attribute="1" defaultMemberUniqueName="[customer_segmentation_data].[income].[All]" allUniqueName="[customer_segmentation_data].[income].[All]" dimensionUniqueName="[customer_segmentation_data]" displayFolder="" count="0" memberValueDatatype="20" unbalanced="0"/>
    <cacheHierarchy uniqueName="[customer_segmentation_data].[spending_score]" caption="spending_score" attribute="1" defaultMemberUniqueName="[customer_segmentation_data].[spending_score].[All]" allUniqueName="[customer_segmentation_data].[spending_score].[All]" dimensionUniqueName="[customer_segmentation_data]" displayFolder="" count="0" memberValueDatatype="20" unbalanced="0"/>
    <cacheHierarchy uniqueName="[customer_segmentation_data].[membership_years]" caption="membership_years" attribute="1" defaultMemberUniqueName="[customer_segmentation_data].[membership_years].[All]" allUniqueName="[customer_segmentation_data].[membership_years].[All]" dimensionUniqueName="[customer_segmentation_data]" displayFolder="" count="0" memberValueDatatype="20" unbalanced="0"/>
    <cacheHierarchy uniqueName="[customer_segmentation_data].[purchase_frequency]" caption="purchase_frequency" attribute="1" defaultMemberUniqueName="[customer_segmentation_data].[purchase_frequency].[All]" allUniqueName="[customer_segmentation_data].[purchase_frequency].[All]" dimensionUniqueName="[customer_segmentation_data]" displayFolder="" count="0" memberValueDatatype="20" unbalanced="0"/>
    <cacheHierarchy uniqueName="[customer_segmentation_data].[preferred_category]" caption="preferred_category" attribute="1" defaultMemberUniqueName="[customer_segmentation_data].[preferred_category].[All]" allUniqueName="[customer_segmentation_data].[preferred_category].[All]" dimensionUniqueName="[customer_segmentation_data]" displayFolder="" count="0" memberValueDatatype="130" unbalanced="0"/>
    <cacheHierarchy uniqueName="[customer_segmentation_data].[last_purchase_amount]" caption="last_purchase_amount" attribute="1" defaultMemberUniqueName="[customer_segmentation_data].[last_purchase_amount].[All]" allUniqueName="[customer_segmentation_data].[last_purchase_amount].[All]" dimensionUniqueName="[customer_segmentation_data]" displayFolder="" count="0" memberValueDatatype="5" unbalanced="0"/>
    <cacheHierarchy uniqueName="[customer_segmentation_data].[Age Segment]" caption="Age Segment" attribute="1" defaultMemberUniqueName="[customer_segmentation_data].[Age Segment].[All]" allUniqueName="[customer_segmentation_data].[Age Segment].[All]" dimensionUniqueName="[customer_segmentation_data]" displayFolder="" count="0" memberValueDatatype="130" unbalanced="0"/>
    <cacheHierarchy uniqueName="[customer_segmentation_data].[Income Segment]" caption="Income Segment" attribute="1" defaultMemberUniqueName="[customer_segmentation_data].[Income Segment].[All]" allUniqueName="[customer_segmentation_data].[Income Segment].[All]" dimensionUniqueName="[customer_segmentation_data]" displayFolder="" count="2" memberValueDatatype="130" unbalanced="0">
      <fieldsUsage count="2">
        <fieldUsage x="-1"/>
        <fieldUsage x="2"/>
      </fieldsUsage>
    </cacheHierarchy>
    <cacheHierarchy uniqueName="[customer_segmentation_data].[Spending Score Segment]" caption="Spending Score Segment" attribute="1" defaultMemberUniqueName="[customer_segmentation_data].[Spending Score Segment].[All]" allUniqueName="[customer_segmentation_data].[Spending Score Segment].[All]" dimensionUniqueName="[customer_segmentation_data]" displayFolder="" count="2" memberValueDatatype="130" unbalanced="0">
      <fieldsUsage count="2">
        <fieldUsage x="-1"/>
        <fieldUsage x="1"/>
      </fieldsUsage>
    </cacheHierarchy>
    <cacheHierarchy uniqueName="[customer_segmentation_data].[Purchase Frequency Segment]" caption="Purchase Frequency Segment" attribute="1" defaultMemberUniqueName="[customer_segmentation_data].[Purchase Frequency Segment].[All]" allUniqueName="[customer_segmentation_data].[Purchase Frequency Segment].[All]" dimensionUniqueName="[customer_segmentation_data]" displayFolder="" count="2" memberValueDatatype="130" unbalanced="0"/>
    <cacheHierarchy uniqueName="[customer_segmentation_data].[Customer Lifetime Value]" caption="Customer Lifetime Value" attribute="1" defaultMemberUniqueName="[customer_segmentation_data].[Customer Lifetime Value].[All]" allUniqueName="[customer_segmentation_data].[Customer Lifetime Value].[All]" dimensionUniqueName="[customer_segmentation_data]" displayFolder="" count="0" memberValueDatatype="5" unbalanced="0"/>
    <cacheHierarchy uniqueName="[Measures].[__XL_Count customer_segmentation_data]" caption="__XL_Count customer_segmentation_data" measure="1" displayFolder="" measureGroup="customer_segmentation_data" count="0" hidden="1"/>
    <cacheHierarchy uniqueName="[Measures].[__No measures defined]" caption="__No measures defined" measure="1" displayFolder="" count="0" hidden="1"/>
    <cacheHierarchy uniqueName="[Measures].[Sum of spending_score]" caption="Sum of spending_score" measure="1" displayFolder="" measureGroup="customer_segmentation_data" count="0" hidden="1">
      <extLst>
        <ext xmlns:x15="http://schemas.microsoft.com/office/spreadsheetml/2010/11/main" uri="{B97F6D7D-B522-45F9-BDA1-12C45D357490}">
          <x15:cacheHierarchy aggregatedColumn="4"/>
        </ext>
      </extLst>
    </cacheHierarchy>
    <cacheHierarchy uniqueName="[Measures].[Average of spending_score]" caption="Average of spending_score" measure="1" displayFolder="" measureGroup="customer_segmentation_data" count="0" hidden="1">
      <extLst>
        <ext xmlns:x15="http://schemas.microsoft.com/office/spreadsheetml/2010/11/main" uri="{B97F6D7D-B522-45F9-BDA1-12C45D357490}">
          <x15:cacheHierarchy aggregatedColumn="4"/>
        </ext>
      </extLst>
    </cacheHierarchy>
    <cacheHierarchy uniqueName="[Measures].[Sum of income]" caption="Sum of income" measure="1" displayFolder="" measureGroup="customer_segmentation_data" count="0" hidden="1">
      <extLst>
        <ext xmlns:x15="http://schemas.microsoft.com/office/spreadsheetml/2010/11/main" uri="{B97F6D7D-B522-45F9-BDA1-12C45D357490}">
          <x15:cacheHierarchy aggregatedColumn="3"/>
        </ext>
      </extLst>
    </cacheHierarchy>
    <cacheHierarchy uniqueName="[Measures].[Sum of last_purchase_amount]" caption="Sum of last_purchase_amount" measure="1" displayFolder="" measureGroup="customer_segmentation_data" count="0" hidden="1">
      <extLst>
        <ext xmlns:x15="http://schemas.microsoft.com/office/spreadsheetml/2010/11/main" uri="{B97F6D7D-B522-45F9-BDA1-12C45D357490}">
          <x15:cacheHierarchy aggregatedColumn="8"/>
        </ext>
      </extLst>
    </cacheHierarchy>
    <cacheHierarchy uniqueName="[Measures].[Count of last_purchase_amount]" caption="Count of last_purchase_amount" measure="1" displayFolder="" measureGroup="customer_segmentation_data" count="0" hidden="1">
      <extLst>
        <ext xmlns:x15="http://schemas.microsoft.com/office/spreadsheetml/2010/11/main" uri="{B97F6D7D-B522-45F9-BDA1-12C45D357490}">
          <x15:cacheHierarchy aggregatedColumn="8"/>
        </ext>
      </extLst>
    </cacheHierarchy>
    <cacheHierarchy uniqueName="[Measures].[Count of Income Segment]" caption="Count of Income Segment" measure="1" displayFolder="" measureGroup="customer_segmentation_data" count="0" hidden="1">
      <extLst>
        <ext xmlns:x15="http://schemas.microsoft.com/office/spreadsheetml/2010/11/main" uri="{B97F6D7D-B522-45F9-BDA1-12C45D357490}">
          <x15:cacheHierarchy aggregatedColumn="10"/>
        </ext>
      </extLst>
    </cacheHierarchy>
    <cacheHierarchy uniqueName="[Measures].[Count of preferred_category]" caption="Count of preferred_category" measure="1" displayFolder="" measureGroup="customer_segmentation_data" count="0" hidden="1">
      <extLst>
        <ext xmlns:x15="http://schemas.microsoft.com/office/spreadsheetml/2010/11/main" uri="{B97F6D7D-B522-45F9-BDA1-12C45D357490}">
          <x15:cacheHierarchy aggregatedColumn="7"/>
        </ext>
      </extLst>
    </cacheHierarchy>
    <cacheHierarchy uniqueName="[Measures].[Sum of purchase_frequency]" caption="Sum of purchase_frequency" measure="1" displayFolder="" measureGroup="customer_segmentation_data" count="0" hidden="1">
      <extLst>
        <ext xmlns:x15="http://schemas.microsoft.com/office/spreadsheetml/2010/11/main" uri="{B97F6D7D-B522-45F9-BDA1-12C45D357490}">
          <x15:cacheHierarchy aggregatedColumn="6"/>
        </ext>
      </extLst>
    </cacheHierarchy>
    <cacheHierarchy uniqueName="[Measures].[Count of purchase_frequency]" caption="Count of purchase_frequency" measure="1" displayFolder="" measureGroup="customer_segmentation_data" count="0" hidden="1">
      <extLst>
        <ext xmlns:x15="http://schemas.microsoft.com/office/spreadsheetml/2010/11/main" uri="{B97F6D7D-B522-45F9-BDA1-12C45D357490}">
          <x15:cacheHierarchy aggregatedColumn="6"/>
        </ext>
      </extLst>
    </cacheHierarchy>
    <cacheHierarchy uniqueName="[Measures].[Sum of membership_years]" caption="Sum of membership_years" measure="1" displayFolder="" measureGroup="customer_segmentation_data" count="0" hidden="1">
      <extLst>
        <ext xmlns:x15="http://schemas.microsoft.com/office/spreadsheetml/2010/11/main" uri="{B97F6D7D-B522-45F9-BDA1-12C45D357490}">
          <x15:cacheHierarchy aggregatedColumn="5"/>
        </ext>
      </extLst>
    </cacheHierarchy>
    <cacheHierarchy uniqueName="[Measures].[Count of membership_years]" caption="Count of membership_years" measure="1" displayFolder="" measureGroup="customer_segmentation_data" count="0" hidden="1">
      <extLst>
        <ext xmlns:x15="http://schemas.microsoft.com/office/spreadsheetml/2010/11/main" uri="{B97F6D7D-B522-45F9-BDA1-12C45D357490}">
          <x15:cacheHierarchy aggregatedColumn="5"/>
        </ext>
      </extLst>
    </cacheHierarchy>
    <cacheHierarchy uniqueName="[Measures].[Average of purchase_frequency]" caption="Average of purchase_frequency" measure="1" displayFolder="" measureGroup="customer_segmentation_data" count="0" hidden="1">
      <extLst>
        <ext xmlns:x15="http://schemas.microsoft.com/office/spreadsheetml/2010/11/main" uri="{B97F6D7D-B522-45F9-BDA1-12C45D357490}">
          <x15:cacheHierarchy aggregatedColumn="6"/>
        </ext>
      </extLst>
    </cacheHierarchy>
    <cacheHierarchy uniqueName="[Measures].[Sum of id]" caption="Sum of id" measure="1" displayFolder="" measureGroup="customer_segmentation_data"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customer_segmentation_data"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Purchase Frequency Segment]" caption="Count of Purchase Frequency Segment" measure="1" displayFolder="" measureGroup="customer_segmentation_data" count="0" hidden="1">
      <extLst>
        <ext xmlns:x15="http://schemas.microsoft.com/office/spreadsheetml/2010/11/main" uri="{B97F6D7D-B522-45F9-BDA1-12C45D357490}">
          <x15:cacheHierarchy aggregatedColumn="12"/>
        </ext>
      </extLst>
    </cacheHierarchy>
    <cacheHierarchy uniqueName="[Measures].[Average of membership_years]" caption="Average of membership_years" measure="1" displayFolder="" measureGroup="customer_segmentation_data" count="0" hidden="1">
      <extLst>
        <ext xmlns:x15="http://schemas.microsoft.com/office/spreadsheetml/2010/11/main" uri="{B97F6D7D-B522-45F9-BDA1-12C45D357490}">
          <x15:cacheHierarchy aggregatedColumn="5"/>
        </ext>
      </extLst>
    </cacheHierarchy>
    <cacheHierarchy uniqueName="[Measures].[Count of Spending Score Segment]" caption="Count of Spending Score Segment" measure="1" displayFolder="" measureGroup="customer_segmentation_data" count="0" hidden="1">
      <extLst>
        <ext xmlns:x15="http://schemas.microsoft.com/office/spreadsheetml/2010/11/main" uri="{B97F6D7D-B522-45F9-BDA1-12C45D357490}">
          <x15:cacheHierarchy aggregatedColumn="11"/>
        </ext>
      </extLst>
    </cacheHierarchy>
  </cacheHierarchies>
  <kpis count="0"/>
  <dimensions count="2">
    <dimension name="customer_segmentation_data" uniqueName="[customer_segmentation_data]" caption="customer_segmentation_data"/>
    <dimension measure="1" name="Measures" uniqueName="[Measures]" caption="Measures"/>
  </dimensions>
  <measureGroups count="1">
    <measureGroup name="customer_segmentation_data" caption="customer_segmentation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 refreshedDate="45791.705822222226" backgroundQuery="1" createdVersion="3" refreshedVersion="7" minRefreshableVersion="3" recordCount="0" supportSubquery="1" supportAdvancedDrill="1" xr:uid="{9A254394-D6E8-4AE9-81A6-B4AEDE53CEFD}">
  <cacheSource type="external" connectionId="2">
    <extLst>
      <ext xmlns:x14="http://schemas.microsoft.com/office/spreadsheetml/2009/9/main" uri="{F057638F-6D5F-4e77-A914-E7F072B9BCA8}">
        <x14:sourceConnection name="ThisWorkbookDataModel"/>
      </ext>
    </extLst>
  </cacheSource>
  <cacheFields count="0"/>
  <cacheHierarchies count="33">
    <cacheHierarchy uniqueName="[customer_segmentation_data].[id]" caption="id" attribute="1" defaultMemberUniqueName="[customer_segmentation_data].[id].[All]" allUniqueName="[customer_segmentation_data].[id].[All]" dimensionUniqueName="[customer_segmentation_data]" displayFolder="" count="0" memberValueDatatype="20" unbalanced="0"/>
    <cacheHierarchy uniqueName="[customer_segmentation_data].[age]" caption="age" attribute="1" defaultMemberUniqueName="[customer_segmentation_data].[age].[All]" allUniqueName="[customer_segmentation_data].[age].[All]" dimensionUniqueName="[customer_segmentation_data]" displayFolder="" count="0" memberValueDatatype="20" unbalanced="0"/>
    <cacheHierarchy uniqueName="[customer_segmentation_data].[gender]" caption="gender" attribute="1" defaultMemberUniqueName="[customer_segmentation_data].[gender].[All]" allUniqueName="[customer_segmentation_data].[gender].[All]" dimensionUniqueName="[customer_segmentation_data]" displayFolder="" count="2" memberValueDatatype="130" unbalanced="0"/>
    <cacheHierarchy uniqueName="[customer_segmentation_data].[income]" caption="income" attribute="1" defaultMemberUniqueName="[customer_segmentation_data].[income].[All]" allUniqueName="[customer_segmentation_data].[income].[All]" dimensionUniqueName="[customer_segmentation_data]" displayFolder="" count="0" memberValueDatatype="20" unbalanced="0"/>
    <cacheHierarchy uniqueName="[customer_segmentation_data].[spending_score]" caption="spending_score" attribute="1" defaultMemberUniqueName="[customer_segmentation_data].[spending_score].[All]" allUniqueName="[customer_segmentation_data].[spending_score].[All]" dimensionUniqueName="[customer_segmentation_data]" displayFolder="" count="0" memberValueDatatype="20" unbalanced="0"/>
    <cacheHierarchy uniqueName="[customer_segmentation_data].[membership_years]" caption="membership_years" attribute="1" defaultMemberUniqueName="[customer_segmentation_data].[membership_years].[All]" allUniqueName="[customer_segmentation_data].[membership_years].[All]" dimensionUniqueName="[customer_segmentation_data]" displayFolder="" count="0" memberValueDatatype="20" unbalanced="0"/>
    <cacheHierarchy uniqueName="[customer_segmentation_data].[purchase_frequency]" caption="purchase_frequency" attribute="1" defaultMemberUniqueName="[customer_segmentation_data].[purchase_frequency].[All]" allUniqueName="[customer_segmentation_data].[purchase_frequency].[All]" dimensionUniqueName="[customer_segmentation_data]" displayFolder="" count="0" memberValueDatatype="20" unbalanced="0"/>
    <cacheHierarchy uniqueName="[customer_segmentation_data].[preferred_category]" caption="preferred_category" attribute="1" defaultMemberUniqueName="[customer_segmentation_data].[preferred_category].[All]" allUniqueName="[customer_segmentation_data].[preferred_category].[All]" dimensionUniqueName="[customer_segmentation_data]" displayFolder="" count="0" memberValueDatatype="130" unbalanced="0"/>
    <cacheHierarchy uniqueName="[customer_segmentation_data].[last_purchase_amount]" caption="last_purchase_amount" attribute="1" defaultMemberUniqueName="[customer_segmentation_data].[last_purchase_amount].[All]" allUniqueName="[customer_segmentation_data].[last_purchase_amount].[All]" dimensionUniqueName="[customer_segmentation_data]" displayFolder="" count="0" memberValueDatatype="5" unbalanced="0"/>
    <cacheHierarchy uniqueName="[customer_segmentation_data].[Age Segment]" caption="Age Segment" attribute="1" defaultMemberUniqueName="[customer_segmentation_data].[Age Segment].[All]" allUniqueName="[customer_segmentation_data].[Age Segment].[All]" dimensionUniqueName="[customer_segmentation_data]" displayFolder="" count="0" memberValueDatatype="130" unbalanced="0"/>
    <cacheHierarchy uniqueName="[customer_segmentation_data].[Income Segment]" caption="Income Segment" attribute="1" defaultMemberUniqueName="[customer_segmentation_data].[Income Segment].[All]" allUniqueName="[customer_segmentation_data].[Income Segment].[All]" dimensionUniqueName="[customer_segmentation_data]" displayFolder="" count="2" memberValueDatatype="130" unbalanced="0"/>
    <cacheHierarchy uniqueName="[customer_segmentation_data].[Spending Score Segment]" caption="Spending Score Segment" attribute="1" defaultMemberUniqueName="[customer_segmentation_data].[Spending Score Segment].[All]" allUniqueName="[customer_segmentation_data].[Spending Score Segment].[All]" dimensionUniqueName="[customer_segmentation_data]" displayFolder="" count="0" memberValueDatatype="130" unbalanced="0"/>
    <cacheHierarchy uniqueName="[customer_segmentation_data].[Purchase Frequency Segment]" caption="Purchase Frequency Segment" attribute="1" defaultMemberUniqueName="[customer_segmentation_data].[Purchase Frequency Segment].[All]" allUniqueName="[customer_segmentation_data].[Purchase Frequency Segment].[All]" dimensionUniqueName="[customer_segmentation_data]" displayFolder="" count="2" memberValueDatatype="130" unbalanced="0"/>
    <cacheHierarchy uniqueName="[customer_segmentation_data].[Customer Lifetime Value]" caption="Customer Lifetime Value" attribute="1" defaultMemberUniqueName="[customer_segmentation_data].[Customer Lifetime Value].[All]" allUniqueName="[customer_segmentation_data].[Customer Lifetime Value].[All]" dimensionUniqueName="[customer_segmentation_data]" displayFolder="" count="0" memberValueDatatype="5" unbalanced="0"/>
    <cacheHierarchy uniqueName="[Measures].[__XL_Count customer_segmentation_data]" caption="__XL_Count customer_segmentation_data" measure="1" displayFolder="" measureGroup="customer_segmentation_data" count="0" hidden="1"/>
    <cacheHierarchy uniqueName="[Measures].[__No measures defined]" caption="__No measures defined" measure="1" displayFolder="" count="0" hidden="1"/>
    <cacheHierarchy uniqueName="[Measures].[Sum of spending_score]" caption="Sum of spending_score" measure="1" displayFolder="" measureGroup="customer_segmentation_data" count="0" hidden="1">
      <extLst>
        <ext xmlns:x15="http://schemas.microsoft.com/office/spreadsheetml/2010/11/main" uri="{B97F6D7D-B522-45F9-BDA1-12C45D357490}">
          <x15:cacheHierarchy aggregatedColumn="4"/>
        </ext>
      </extLst>
    </cacheHierarchy>
    <cacheHierarchy uniqueName="[Measures].[Average of spending_score]" caption="Average of spending_score" measure="1" displayFolder="" measureGroup="customer_segmentation_data" count="0" hidden="1">
      <extLst>
        <ext xmlns:x15="http://schemas.microsoft.com/office/spreadsheetml/2010/11/main" uri="{B97F6D7D-B522-45F9-BDA1-12C45D357490}">
          <x15:cacheHierarchy aggregatedColumn="4"/>
        </ext>
      </extLst>
    </cacheHierarchy>
    <cacheHierarchy uniqueName="[Measures].[Sum of income]" caption="Sum of income" measure="1" displayFolder="" measureGroup="customer_segmentation_data" count="0" hidden="1">
      <extLst>
        <ext xmlns:x15="http://schemas.microsoft.com/office/spreadsheetml/2010/11/main" uri="{B97F6D7D-B522-45F9-BDA1-12C45D357490}">
          <x15:cacheHierarchy aggregatedColumn="3"/>
        </ext>
      </extLst>
    </cacheHierarchy>
    <cacheHierarchy uniqueName="[Measures].[Sum of last_purchase_amount]" caption="Sum of last_purchase_amount" measure="1" displayFolder="" measureGroup="customer_segmentation_data" count="0" hidden="1">
      <extLst>
        <ext xmlns:x15="http://schemas.microsoft.com/office/spreadsheetml/2010/11/main" uri="{B97F6D7D-B522-45F9-BDA1-12C45D357490}">
          <x15:cacheHierarchy aggregatedColumn="8"/>
        </ext>
      </extLst>
    </cacheHierarchy>
    <cacheHierarchy uniqueName="[Measures].[Count of last_purchase_amount]" caption="Count of last_purchase_amount" measure="1" displayFolder="" measureGroup="customer_segmentation_data" count="0" hidden="1">
      <extLst>
        <ext xmlns:x15="http://schemas.microsoft.com/office/spreadsheetml/2010/11/main" uri="{B97F6D7D-B522-45F9-BDA1-12C45D357490}">
          <x15:cacheHierarchy aggregatedColumn="8"/>
        </ext>
      </extLst>
    </cacheHierarchy>
    <cacheHierarchy uniqueName="[Measures].[Count of Income Segment]" caption="Count of Income Segment" measure="1" displayFolder="" measureGroup="customer_segmentation_data" count="0" hidden="1">
      <extLst>
        <ext xmlns:x15="http://schemas.microsoft.com/office/spreadsheetml/2010/11/main" uri="{B97F6D7D-B522-45F9-BDA1-12C45D357490}">
          <x15:cacheHierarchy aggregatedColumn="10"/>
        </ext>
      </extLst>
    </cacheHierarchy>
    <cacheHierarchy uniqueName="[Measures].[Count of preferred_category]" caption="Count of preferred_category" measure="1" displayFolder="" measureGroup="customer_segmentation_data" count="0" hidden="1">
      <extLst>
        <ext xmlns:x15="http://schemas.microsoft.com/office/spreadsheetml/2010/11/main" uri="{B97F6D7D-B522-45F9-BDA1-12C45D357490}">
          <x15:cacheHierarchy aggregatedColumn="7"/>
        </ext>
      </extLst>
    </cacheHierarchy>
    <cacheHierarchy uniqueName="[Measures].[Sum of purchase_frequency]" caption="Sum of purchase_frequency" measure="1" displayFolder="" measureGroup="customer_segmentation_data" count="0" hidden="1">
      <extLst>
        <ext xmlns:x15="http://schemas.microsoft.com/office/spreadsheetml/2010/11/main" uri="{B97F6D7D-B522-45F9-BDA1-12C45D357490}">
          <x15:cacheHierarchy aggregatedColumn="6"/>
        </ext>
      </extLst>
    </cacheHierarchy>
    <cacheHierarchy uniqueName="[Measures].[Count of purchase_frequency]" caption="Count of purchase_frequency" measure="1" displayFolder="" measureGroup="customer_segmentation_data" count="0" hidden="1">
      <extLst>
        <ext xmlns:x15="http://schemas.microsoft.com/office/spreadsheetml/2010/11/main" uri="{B97F6D7D-B522-45F9-BDA1-12C45D357490}">
          <x15:cacheHierarchy aggregatedColumn="6"/>
        </ext>
      </extLst>
    </cacheHierarchy>
    <cacheHierarchy uniqueName="[Measures].[Sum of membership_years]" caption="Sum of membership_years" measure="1" displayFolder="" measureGroup="customer_segmentation_data" count="0" hidden="1">
      <extLst>
        <ext xmlns:x15="http://schemas.microsoft.com/office/spreadsheetml/2010/11/main" uri="{B97F6D7D-B522-45F9-BDA1-12C45D357490}">
          <x15:cacheHierarchy aggregatedColumn="5"/>
        </ext>
      </extLst>
    </cacheHierarchy>
    <cacheHierarchy uniqueName="[Measures].[Count of membership_years]" caption="Count of membership_years" measure="1" displayFolder="" measureGroup="customer_segmentation_data" count="0" hidden="1">
      <extLst>
        <ext xmlns:x15="http://schemas.microsoft.com/office/spreadsheetml/2010/11/main" uri="{B97F6D7D-B522-45F9-BDA1-12C45D357490}">
          <x15:cacheHierarchy aggregatedColumn="5"/>
        </ext>
      </extLst>
    </cacheHierarchy>
    <cacheHierarchy uniqueName="[Measures].[Average of purchase_frequency]" caption="Average of purchase_frequency" measure="1" displayFolder="" measureGroup="customer_segmentation_data" count="0" hidden="1">
      <extLst>
        <ext xmlns:x15="http://schemas.microsoft.com/office/spreadsheetml/2010/11/main" uri="{B97F6D7D-B522-45F9-BDA1-12C45D357490}">
          <x15:cacheHierarchy aggregatedColumn="6"/>
        </ext>
      </extLst>
    </cacheHierarchy>
    <cacheHierarchy uniqueName="[Measures].[Sum of id]" caption="Sum of id" measure="1" displayFolder="" measureGroup="customer_segmentation_data"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customer_segmentation_data" count="0" hidden="1">
      <extLst>
        <ext xmlns:x15="http://schemas.microsoft.com/office/spreadsheetml/2010/11/main" uri="{B97F6D7D-B522-45F9-BDA1-12C45D357490}">
          <x15:cacheHierarchy aggregatedColumn="0"/>
        </ext>
      </extLst>
    </cacheHierarchy>
    <cacheHierarchy uniqueName="[Measures].[Count of Purchase Frequency Segment]" caption="Count of Purchase Frequency Segment" measure="1" displayFolder="" measureGroup="customer_segmentation_data" count="0" hidden="1">
      <extLst>
        <ext xmlns:x15="http://schemas.microsoft.com/office/spreadsheetml/2010/11/main" uri="{B97F6D7D-B522-45F9-BDA1-12C45D357490}">
          <x15:cacheHierarchy aggregatedColumn="12"/>
        </ext>
      </extLst>
    </cacheHierarchy>
    <cacheHierarchy uniqueName="[Measures].[Average of membership_years]" caption="Average of membership_years" measure="1" displayFolder="" measureGroup="customer_segmentation_data" count="0" hidden="1">
      <extLst>
        <ext xmlns:x15="http://schemas.microsoft.com/office/spreadsheetml/2010/11/main" uri="{B97F6D7D-B522-45F9-BDA1-12C45D357490}">
          <x15:cacheHierarchy aggregatedColumn="5"/>
        </ext>
      </extLst>
    </cacheHierarchy>
    <cacheHierarchy uniqueName="[Measures].[Count of Spending Score Segment]" caption="Count of Spending Score Segment" measure="1" displayFolder="" measureGroup="customer_segmentation_data"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slicerData="1" pivotCacheId="211204621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FD4C07-6109-4D2C-9AB6-7A6688459870}" name="Customer Distribution By Spending Behavior" cacheId="538"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8">
  <location ref="A32:B36" firstHeaderRow="1" firstDataRow="1" firstDataCol="1"/>
  <pivotFields count="3">
    <pivotField dataField="1" subtotalTop="0" showAll="0" defaultSubtotal="0"/>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4">
    <i>
      <x v="1"/>
    </i>
    <i>
      <x/>
    </i>
    <i>
      <x v="2"/>
    </i>
    <i t="grand">
      <x/>
    </i>
  </rowItems>
  <colItems count="1">
    <i/>
  </colItems>
  <dataFields count="1">
    <dataField name="Count of id" fld="0" subtotal="count" baseField="0" baseItem="0"/>
  </dataFields>
  <chartFormats count="7">
    <chartFormat chart="4" format="9"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s>
  <pivotHierarchies count="33">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caption="Average of spending_scor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id"/>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ustomer Segmentation Practice.xlsx!customer_segmentation_data">
        <x15:activeTabTopLevelEntity name="[customer_segmentation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C8B2B7-2574-44ED-AB97-048467BDAE26}" name="Total Sales Per Customer Preference" cacheId="529"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9">
  <location ref="A48:B54" firstHeaderRow="1" firstDataRow="1" firstDataCol="1"/>
  <pivotFields count="3">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1"/>
    </i>
    <i>
      <x v="3"/>
    </i>
    <i>
      <x v="4"/>
    </i>
    <i>
      <x v="2"/>
    </i>
    <i>
      <x/>
    </i>
    <i t="grand">
      <x/>
    </i>
  </rowItems>
  <colItems count="1">
    <i/>
  </colItems>
  <dataFields count="1">
    <dataField name="Sum of last_purchase_amount" fld="1" baseField="0" baseItem="0" numFmtId="165"/>
  </dataFields>
  <chartFormats count="2">
    <chartFormat chart="13" format="3" series="1">
      <pivotArea type="data" outline="0" fieldPosition="0">
        <references count="1">
          <reference field="4294967294" count="1" selected="0">
            <x v="0"/>
          </reference>
        </references>
      </pivotArea>
    </chartFormat>
    <chartFormat chart="18" format="7" series="1">
      <pivotArea type="data" outline="0" fieldPosition="0">
        <references count="1">
          <reference field="4294967294" count="1" selected="0">
            <x v="0"/>
          </reference>
        </references>
      </pivotArea>
    </chartFormat>
  </chartFormats>
  <pivotHierarchies count="33">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caption="Average of spending_scor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id"/>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ustomer Segmentation Practice.xlsx!customer_segmentation_data">
        <x15:activeTabTopLevelEntity name="[customer_segmentation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15EF03-AE39-4834-87DD-B608EA4323A6}" name="Customer Segments by Spending and Preferred Category" cacheId="526"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7">
  <location ref="A3:G8" firstHeaderRow="1" firstDataRow="2" firstDataCol="1"/>
  <pivotFields count="5">
    <pivotField axis="axisRow" allDrilled="1" subtotalTop="0" showAll="0" sortType="descending" defaultSubtotal="0">
      <items count="3">
        <item x="0" e="0"/>
        <item x="1" e="0"/>
        <item x="2" e="0"/>
      </items>
      <autoSortScope>
        <pivotArea dataOnly="0" outline="0" fieldPosition="0">
          <references count="2">
            <reference field="4294967294" count="1" selected="0">
              <x v="0"/>
            </reference>
            <reference field="4" count="1" selected="0">
              <x v="4"/>
            </reference>
          </references>
        </pivotArea>
      </autoSortScope>
    </pivotField>
    <pivotField axis="axisRow" allDrilled="1" subtotalTop="0" showAll="0" dataSourceSort="1" defaultSubtotal="0">
      <items count="3">
        <item x="0" e="0"/>
        <item x="1" e="0"/>
        <item x="2" e="0"/>
      </items>
    </pivotField>
    <pivotField axis="axisRow" allDrilled="1" subtotalTop="0" showAll="0" dataSourceSort="1" defaultSubtotal="0" defaultAttributeDrillState="1">
      <items count="1">
        <item x="0"/>
      </items>
    </pivotField>
    <pivotField dataField="1" subtotalTop="0" showAll="0" defaultSubtotal="0"/>
    <pivotField axis="axisCol" allDrilled="1" subtotalTop="0" showAll="0" dataSourceSort="1" defaultSubtotal="0" defaultAttributeDrillState="1">
      <items count="5">
        <item x="0"/>
        <item x="1"/>
        <item x="2"/>
        <item x="3"/>
        <item x="4"/>
      </items>
    </pivotField>
  </pivotFields>
  <rowFields count="3">
    <field x="0"/>
    <field x="1"/>
    <field x="2"/>
  </rowFields>
  <rowItems count="4">
    <i>
      <x v="2"/>
    </i>
    <i>
      <x v="1"/>
    </i>
    <i>
      <x/>
    </i>
    <i t="grand">
      <x/>
    </i>
  </rowItems>
  <colFields count="1">
    <field x="4"/>
  </colFields>
  <colItems count="6">
    <i>
      <x/>
    </i>
    <i>
      <x v="1"/>
    </i>
    <i>
      <x v="2"/>
    </i>
    <i>
      <x v="3"/>
    </i>
    <i>
      <x v="4"/>
    </i>
    <i t="grand">
      <x/>
    </i>
  </colItems>
  <dataFields count="1">
    <dataField name="Average of spending_score" fld="3" subtotal="average" baseField="0" baseItem="0" numFmtId="1"/>
  </dataFields>
  <chartFormats count="10">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2"/>
          </reference>
        </references>
      </pivotArea>
    </chartFormat>
    <chartFormat chart="1" format="3" series="1">
      <pivotArea type="data" outline="0" fieldPosition="0">
        <references count="2">
          <reference field="4294967294" count="1" selected="0">
            <x v="0"/>
          </reference>
          <reference field="4" count="1" selected="0">
            <x v="3"/>
          </reference>
        </references>
      </pivotArea>
    </chartFormat>
    <chartFormat chart="1" format="4" series="1">
      <pivotArea type="data" outline="0" fieldPosition="0">
        <references count="2">
          <reference field="4294967294" count="1" selected="0">
            <x v="0"/>
          </reference>
          <reference field="4" count="1" selected="0">
            <x v="4"/>
          </reference>
        </references>
      </pivotArea>
    </chartFormat>
    <chartFormat chart="6" format="25" series="1">
      <pivotArea type="data" outline="0" fieldPosition="0">
        <references count="2">
          <reference field="4294967294" count="1" selected="0">
            <x v="0"/>
          </reference>
          <reference field="4" count="1" selected="0">
            <x v="0"/>
          </reference>
        </references>
      </pivotArea>
    </chartFormat>
    <chartFormat chart="6" format="26" series="1">
      <pivotArea type="data" outline="0" fieldPosition="0">
        <references count="2">
          <reference field="4294967294" count="1" selected="0">
            <x v="0"/>
          </reference>
          <reference field="4" count="1" selected="0">
            <x v="1"/>
          </reference>
        </references>
      </pivotArea>
    </chartFormat>
    <chartFormat chart="6" format="27" series="1">
      <pivotArea type="data" outline="0" fieldPosition="0">
        <references count="2">
          <reference field="4294967294" count="1" selected="0">
            <x v="0"/>
          </reference>
          <reference field="4" count="1" selected="0">
            <x v="2"/>
          </reference>
        </references>
      </pivotArea>
    </chartFormat>
    <chartFormat chart="6" format="28" series="1">
      <pivotArea type="data" outline="0" fieldPosition="0">
        <references count="2">
          <reference field="4294967294" count="1" selected="0">
            <x v="0"/>
          </reference>
          <reference field="4" count="1" selected="0">
            <x v="3"/>
          </reference>
        </references>
      </pivotArea>
    </chartFormat>
    <chartFormat chart="6" format="29" series="1">
      <pivotArea type="data" outline="0" fieldPosition="0">
        <references count="2">
          <reference field="4294967294" count="1" selected="0">
            <x v="0"/>
          </reference>
          <reference field="4" count="1" selected="0">
            <x v="4"/>
          </reference>
        </references>
      </pivotArea>
    </chartFormat>
  </chartFormats>
  <pivotHierarchies count="33">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caption="Average of spending_scor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id"/>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9"/>
    <rowHierarchyUsage hierarchyUsage="2"/>
    <rowHierarchyUsage hierarchyUsage="10"/>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ustomer Segmentation Practice.xlsx!customer_segmentation_data">
        <x15:activeTabTopLevelEntity name="[customer_segmentation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B5808B7-B9C8-45B3-B30D-F08013F25801}" name="Total Sales Per Purchase Frequency" cacheId="532"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21">
  <location ref="A61:B65" firstHeaderRow="1" firstDataRow="1" firstDataCol="1"/>
  <pivotFields count="3">
    <pivotField dataField="1" subtotalTop="0" showAll="0" defaultSubtotal="0"/>
    <pivotField axis="axisRow" allDrilled="1" subtotalTop="0" showAll="0" defaultSubtotal="0" defaultAttributeDrillState="1">
      <items count="3">
        <item x="2"/>
        <item x="0"/>
        <item x="1"/>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last_purchase_amount" fld="0" baseField="0" baseItem="0" numFmtId="165"/>
  </dataFields>
  <chartFormats count="5">
    <chartFormat chart="15" format="3" series="1">
      <pivotArea type="data" outline="0" fieldPosition="0">
        <references count="1">
          <reference field="4294967294" count="1" selected="0">
            <x v="0"/>
          </reference>
        </references>
      </pivotArea>
    </chartFormat>
    <chartFormat chart="20" format="7" series="1">
      <pivotArea type="data" outline="0" fieldPosition="0">
        <references count="1">
          <reference field="4294967294" count="1" selected="0">
            <x v="0"/>
          </reference>
        </references>
      </pivotArea>
    </chartFormat>
    <chartFormat chart="20" format="8">
      <pivotArea type="data" outline="0" fieldPosition="0">
        <references count="2">
          <reference field="4294967294" count="1" selected="0">
            <x v="0"/>
          </reference>
          <reference field="1" count="1" selected="0">
            <x v="0"/>
          </reference>
        </references>
      </pivotArea>
    </chartFormat>
    <chartFormat chart="20" format="9">
      <pivotArea type="data" outline="0" fieldPosition="0">
        <references count="2">
          <reference field="4294967294" count="1" selected="0">
            <x v="0"/>
          </reference>
          <reference field="1" count="1" selected="0">
            <x v="1"/>
          </reference>
        </references>
      </pivotArea>
    </chartFormat>
    <chartFormat chart="20" format="10">
      <pivotArea type="data" outline="0" fieldPosition="0">
        <references count="2">
          <reference field="4294967294" count="1" selected="0">
            <x v="0"/>
          </reference>
          <reference field="1" count="1" selected="0">
            <x v="2"/>
          </reference>
        </references>
      </pivotArea>
    </chartFormat>
  </chartFormats>
  <pivotHierarchies count="33">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caption="Average of spending_scor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id"/>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ustomer Segmentation Practice.xlsx!customer_segmentation_data">
        <x15:activeTabTopLevelEntity name="[customer_segmentation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2728FAD-73D3-4D04-8550-1D1B03E4554D}" name="Customer Distribution By Income Level" cacheId="535"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2">
  <location ref="A22:B26" firstHeaderRow="1" firstDataRow="1" firstDataCol="1"/>
  <pivotFields count="2">
    <pivotField axis="axisRow" allDrilled="1" subtotalTop="0" showAll="0" defaultSubtotal="0" defaultAttributeDrillState="1">
      <items count="3">
        <item x="1"/>
        <item x="2"/>
        <item x="0"/>
      </items>
    </pivotField>
    <pivotField dataField="1" subtotalTop="0" showAll="0" defaultSubtotal="0"/>
  </pivotFields>
  <rowFields count="1">
    <field x="0"/>
  </rowFields>
  <rowItems count="4">
    <i>
      <x/>
    </i>
    <i>
      <x v="1"/>
    </i>
    <i>
      <x v="2"/>
    </i>
    <i t="grand">
      <x/>
    </i>
  </rowItems>
  <colItems count="1">
    <i/>
  </colItems>
  <dataFields count="1">
    <dataField name="Count of id" fld="1" subtotal="count" baseField="0" baseItem="0"/>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0" count="1" selected="0">
            <x v="0"/>
          </reference>
        </references>
      </pivotArea>
    </chartFormat>
    <chartFormat chart="5" format="2">
      <pivotArea type="data" outline="0" fieldPosition="0">
        <references count="2">
          <reference field="4294967294" count="1" selected="0">
            <x v="0"/>
          </reference>
          <reference field="0" count="1" selected="0">
            <x v="1"/>
          </reference>
        </references>
      </pivotArea>
    </chartFormat>
    <chartFormat chart="5" format="3">
      <pivotArea type="data" outline="0" fieldPosition="0">
        <references count="2">
          <reference field="4294967294" count="1" selected="0">
            <x v="0"/>
          </reference>
          <reference field="0" count="1" selected="0">
            <x v="2"/>
          </reference>
        </references>
      </pivotArea>
    </chartFormat>
    <chartFormat chart="11" format="16" series="1">
      <pivotArea type="data" outline="0" fieldPosition="0">
        <references count="1">
          <reference field="4294967294" count="1" selected="0">
            <x v="0"/>
          </reference>
        </references>
      </pivotArea>
    </chartFormat>
    <chartFormat chart="11" format="17">
      <pivotArea type="data" outline="0" fieldPosition="0">
        <references count="2">
          <reference field="4294967294" count="1" selected="0">
            <x v="0"/>
          </reference>
          <reference field="0" count="1" selected="0">
            <x v="0"/>
          </reference>
        </references>
      </pivotArea>
    </chartFormat>
    <chartFormat chart="11" format="18">
      <pivotArea type="data" outline="0" fieldPosition="0">
        <references count="2">
          <reference field="4294967294" count="1" selected="0">
            <x v="0"/>
          </reference>
          <reference field="0" count="1" selected="0">
            <x v="1"/>
          </reference>
        </references>
      </pivotArea>
    </chartFormat>
    <chartFormat chart="11" format="19">
      <pivotArea type="data" outline="0" fieldPosition="0">
        <references count="2">
          <reference field="4294967294" count="1" selected="0">
            <x v="0"/>
          </reference>
          <reference field="0" count="1" selected="0">
            <x v="2"/>
          </reference>
        </references>
      </pivotArea>
    </chartFormat>
  </chartFormats>
  <pivotHierarchies count="33">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caption="Average of spending_scor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id"/>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ustomer Segmentation Practice.xlsx!customer_segmentation_data">
        <x15:activeTabTopLevelEntity name="[customer_segmentation_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_Segment" xr10:uid="{BBCA9A16-EA20-4668-B887-DAAADAE71DE2}" sourceName="[customer_segmentation_data].[Income Segment]">
  <pivotTables>
    <pivotTable tabId="7" name="Customer Segments by Spending and Preferred Category"/>
    <pivotTable tabId="7" name="Total Sales Per Customer Preference"/>
    <pivotTable tabId="7" name="Total Sales Per Purchase Frequency"/>
    <pivotTable tabId="7" name="Customer Distribution By Income Level"/>
    <pivotTable tabId="7" name="Customer Distribution By Spending Behavior"/>
  </pivotTables>
  <data>
    <olap pivotCacheId="2112046212">
      <levels count="2">
        <level uniqueName="[customer_segmentation_data].[Income Segment].[(All)]" sourceCaption="(All)" count="0"/>
        <level uniqueName="[customer_segmentation_data].[Income Segment].[Income Segment]" sourceCaption="Income Segment" count="3">
          <ranges>
            <range startItem="0">
              <i n="[customer_segmentation_data].[Income Segment].&amp;[High Income]" c="High Income"/>
              <i n="[customer_segmentation_data].[Income Segment].&amp;[Low Income]" c="Low Income"/>
              <i n="[customer_segmentation_data].[Income Segment].&amp;[Middle Income]" c="Middle Income"/>
            </range>
          </ranges>
        </level>
      </levels>
      <selections count="1">
        <selection n="[customer_segmentation_data].[Income Seg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6B30BC25-728D-4698-82D5-1E17F819AC36}" sourceName="[customer_segmentation_data].[gender]">
  <pivotTables>
    <pivotTable tabId="7" name="Customer Segments by Spending and Preferred Category"/>
    <pivotTable tabId="7" name="Total Sales Per Customer Preference"/>
    <pivotTable tabId="7" name="Total Sales Per Purchase Frequency"/>
    <pivotTable tabId="7" name="Customer Distribution By Income Level"/>
    <pivotTable tabId="7" name="Customer Distribution By Spending Behavior"/>
  </pivotTables>
  <data>
    <olap pivotCacheId="2112046212">
      <levels count="2">
        <level uniqueName="[customer_segmentation_data].[gender].[(All)]" sourceCaption="(All)" count="0"/>
        <level uniqueName="[customer_segmentation_data].[gender].[gender]" sourceCaption="gender" count="3">
          <ranges>
            <range startItem="0">
              <i n="[customer_segmentation_data].[gender].&amp;[Female]" c="Female"/>
              <i n="[customer_segmentation_data].[gender].&amp;[Male]" c="Male"/>
              <i n="[customer_segmentation_data].[gender].&amp;[Other]" c="Other"/>
            </range>
          </ranges>
        </level>
      </levels>
      <selections count="1">
        <selection n="[customer_segmentation_data].[gend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_Frequency_Segment" xr10:uid="{6631D29B-F97F-44AA-817F-160723F16755}" sourceName="[customer_segmentation_data].[Purchase Frequency Segment]">
  <pivotTables>
    <pivotTable tabId="7" name="Customer Segments by Spending and Preferred Category"/>
    <pivotTable tabId="7" name="Total Sales Per Customer Preference"/>
    <pivotTable tabId="7" name="Total Sales Per Purchase Frequency"/>
    <pivotTable tabId="7" name="Customer Distribution By Income Level"/>
    <pivotTable tabId="7" name="Customer Distribution By Spending Behavior"/>
  </pivotTables>
  <data>
    <olap pivotCacheId="2112046212">
      <levels count="2">
        <level uniqueName="[customer_segmentation_data].[Purchase Frequency Segment].[(All)]" sourceCaption="(All)" count="0"/>
        <level uniqueName="[customer_segmentation_data].[Purchase Frequency Segment].[Purchase Frequency Segment]" sourceCaption="Purchase Frequency Segment" count="3">
          <ranges>
            <range startItem="0">
              <i n="[customer_segmentation_data].[Purchase Frequency Segment].&amp;[High Frequency]" c="High Frequency"/>
              <i n="[customer_segmentation_data].[Purchase Frequency Segment].&amp;[Low Frequency]" c="Low Frequency"/>
              <i n="[customer_segmentation_data].[Purchase Frequency Segment].&amp;[Medium Frequency]" c="Medium Frequency"/>
            </range>
          </ranges>
        </level>
      </levels>
      <selections count="1">
        <selection n="[customer_segmentation_data].[Purchase Frequency Seg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ome Segment" xr10:uid="{CF07E434-F226-42FE-AF82-7489D322AA9F}" cache="Slicer_Income_Segment" caption="Income Segment" level="1" rowHeight="241300"/>
  <slicer name="gender 1" xr10:uid="{0CB30C44-B68F-41AD-845E-8C1F5C187134}" cache="Slicer_gender1" caption="Gender" level="1" rowHeight="241300"/>
  <slicer name="Purchase Frequency Segment" xr10:uid="{34FED32D-6960-41F9-A7FC-B765DB5C2E00}" cache="Slicer_Purchase_Frequency_Segment" caption="Purchase Frequency Segment"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ome Segment 2" xr10:uid="{7DFBCB9A-D477-4A69-B42F-8E37FFBB7952}" cache="Slicer_Income_Segment" caption="Income Segment" columnCount="3" level="1" style="SlicerStyleOther1" rowHeight="241300"/>
  <slicer name="gender 3" xr10:uid="{D0383137-7EBC-4128-A318-CE089635252A}" cache="Slicer_gender1" caption="Gender" columnCount="3" level="1" style="SlicerStyleOther1" rowHeight="241300"/>
  <slicer name="Purchase Frequency Segment 2" xr10:uid="{23FDB17D-B447-4D16-9F00-1A61B42862AE}" cache="Slicer_Purchase_Frequency_Segment" caption="Purchase Frequency Segment" columnCount="3" level="1" style="SlicerStyleOther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0AC5E5-2772-455B-9F3D-7E7163FBFF53}" name="customer_segmentation_data" displayName="customer_segmentation_data" ref="A1:N1001">
  <autoFilter ref="A1:N1001" xr:uid="{710AC5E5-2772-455B-9F3D-7E7163FBFF53}"/>
  <tableColumns count="14">
    <tableColumn id="1" xr3:uid="{3A9A3E7F-1AA5-4050-A93B-61599487400D}" name="id" totalsRowLabel="Total"/>
    <tableColumn id="2" xr3:uid="{228680C2-B278-42F0-8365-19CE8D0EA810}" name="age"/>
    <tableColumn id="3" xr3:uid="{82329DD1-A2E1-4FEC-B260-6D5EE68E586A}" name="gender" dataDxfId="17"/>
    <tableColumn id="4" xr3:uid="{A2897164-4249-4DB4-8AB2-AA78345E1469}" name="income" dataDxfId="16" totalsRowDxfId="15" dataCellStyle="Currency" totalsRowCellStyle="Currency"/>
    <tableColumn id="5" xr3:uid="{2B847E0A-207E-482F-9B94-96E5870A7FC7}" name="spending_score"/>
    <tableColumn id="6" xr3:uid="{4BC489EC-149F-43B1-BA54-8A8F43B70A57}" name="membership_years"/>
    <tableColumn id="7" xr3:uid="{45965B8C-1C94-46CD-832B-5D8CA7962E10}" name="purchase_frequency"/>
    <tableColumn id="8" xr3:uid="{2B1CF9A9-828D-4AF2-9E2B-E5ED2C279A57}" name="preferred_category" dataDxfId="14"/>
    <tableColumn id="9" xr3:uid="{5AB52767-01BC-40C5-89AA-598FC02EA6FF}" name="last_purchase_amount" totalsRowFunction="sum" dataDxfId="13" totalsRowDxfId="12"/>
    <tableColumn id="15" xr3:uid="{8398DA38-B9F8-4A5F-96D2-7B5DABF9D8C8}" name="Age Segment" dataDxfId="11" totalsRowDxfId="10">
      <calculatedColumnFormula>IF(customer_segmentation_data[[#This Row],[age]]&lt;30,"Adolescent",IF(customer_segmentation_data[[#This Row],[age]]&lt;50,"Middle Age",IF(customer_segmentation_data[[#This Row],[age]]&gt;49,"Adult","Invalid")))</calculatedColumnFormula>
    </tableColumn>
    <tableColumn id="10" xr3:uid="{7577B855-8EFD-4846-B2A6-B4F1E285FCFA}" name="Income Segment" dataDxfId="9">
      <calculatedColumnFormula>IF(customer_segmentation_data[[#This Row],[income]]&gt;89000,"High Income",IF(customer_segmentation_data[[#This Row],[income]]&gt;59000,"Middle Income",IF(customer_segmentation_data[[#This Row],[income]]&lt;60000,"Low Income","Invalid")))</calculatedColumnFormula>
    </tableColumn>
    <tableColumn id="11" xr3:uid="{DB3C80E7-5F55-4219-8823-8BA2CC81F9B4}" name="Spending Score Segment" dataDxfId="8">
      <calculatedColumnFormula>IF(customer_segmentation_data[[#This Row],[spending_score]]&gt;69,"High Spending",IF(customer_segmentation_data[[#This Row],[spending_score]]&gt;39,"Medium Spending",IF(customer_segmentation_data[[#This Row],[spending_score]]&lt;40,"Low Spending","Invalid")))</calculatedColumnFormula>
    </tableColumn>
    <tableColumn id="14" xr3:uid="{016C94AD-04A6-445D-8570-DA708DB7FAAA}" name="Purchase Frequency Segment" dataDxfId="7">
      <calculatedColumnFormula>IF(customer_segmentation_data[[#This Row],[purchase_frequency]]&lt;16,"Low Frequency",IF(customer_segmentation_data[[#This Row],[purchase_frequency]]&lt;36,"Medium Frequency",IF(customer_segmentation_data[[#This Row],[purchase_frequency]]&lt;51,"High Frequency","Invalid")))</calculatedColumnFormula>
    </tableColumn>
    <tableColumn id="12" xr3:uid="{829B8890-D135-4727-9AD5-CCBD6D5C29AD}" name="Customer Lifetime Value" dataDxfId="6">
      <calculatedColumnFormula>customer_segmentation_data[[#This Row],[last_purchase_amount]]*customer_segmentation_data[[#This Row],[purchase_frequency]]*customer_segmentation_data[[#This Row],[membership_years]]</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FE5C759-9C9E-42F7-8FDA-2AE1E982A51E}" name="Table2" displayName="Table2" ref="A1:E14" totalsRowShown="0">
  <autoFilter ref="A1:E14" xr:uid="{BFE5C759-9C9E-42F7-8FDA-2AE1E982A51E}"/>
  <tableColumns count="5">
    <tableColumn id="1" xr3:uid="{B4D0789B-D358-4CDE-981B-7B056FD0CE3E}" name="membership_years"/>
    <tableColumn id="2" xr3:uid="{FC8BB64F-DF93-46A2-BCDB-B87C0F467E30}" name="last_purchase_amount"/>
    <tableColumn id="3" xr3:uid="{A5208524-BDED-47DA-A15B-DF8E05CA9085}" name="Forecast(last_purchase_amount)" dataDxfId="5"/>
    <tableColumn id="4" xr3:uid="{DDBB04D4-F566-4F75-9774-429B6AC4AE7C}" name="Lower Confidence Bound(last_purchase_amount)" dataDxfId="4"/>
    <tableColumn id="5" xr3:uid="{FAFB2551-29FB-4067-9F88-FB189353BD66}" name="Upper Confidence Bound(last_purchase_amount)" dataDxfId="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DFD78D7-3B33-4AD1-B6A1-C590BB420261}" name="Table6" displayName="Table6" ref="A1:E14" totalsRowShown="0">
  <autoFilter ref="A1:E14" xr:uid="{9DFD78D7-3B33-4AD1-B6A1-C590BB420261}"/>
  <tableColumns count="5">
    <tableColumn id="1" xr3:uid="{47691B79-C1F2-45D3-9399-D28D1BFC15B2}" name="membership_years"/>
    <tableColumn id="2" xr3:uid="{60A3818E-C389-489C-B451-8FEAB56A3851}" name="spending_score"/>
    <tableColumn id="3" xr3:uid="{906ED5D8-58A7-4A82-9CD8-2DB4E0B3BE14}" name="Forecast(spending_score)"/>
    <tableColumn id="4" xr3:uid="{E0D536F2-A4F9-43A7-8CD3-C775ACE5401C}" name="Lower Confidence Bound(spending_score)" dataDxfId="2"/>
    <tableColumn id="5" xr3:uid="{F38AC54A-2F1A-4FE0-BB68-78326FC722EB}" name="Upper Confidence Bound(spending_score)" dataDxfId="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6EC8C05-DE27-4DCA-9D26-C14E75F0D14A}" name="Table7" displayName="Table7" ref="G1:H8" totalsRowShown="0">
  <autoFilter ref="G1:H8" xr:uid="{36EC8C05-DE27-4DCA-9D26-C14E75F0D14A}"/>
  <tableColumns count="2">
    <tableColumn id="1" xr3:uid="{2AD14DAD-35C8-44C8-A25F-442E22C21D79}" name="Statistic"/>
    <tableColumn id="2" xr3:uid="{E467269E-B423-4BCC-A807-DA4947DDF00C}" name="Valu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E8D59-0366-48F0-8391-0F37A9494ACD}">
  <dimension ref="A1:N1001"/>
  <sheetViews>
    <sheetView workbookViewId="0">
      <pane ySplit="1" topLeftCell="A2" activePane="bottomLeft" state="frozen"/>
      <selection pane="bottomLeft"/>
    </sheetView>
  </sheetViews>
  <sheetFormatPr defaultRowHeight="14.5" x14ac:dyDescent="0.35"/>
  <cols>
    <col min="1" max="1" width="5" bestFit="1" customWidth="1"/>
    <col min="2" max="2" width="6.453125" bestFit="1" customWidth="1"/>
    <col min="3" max="3" width="9.54296875" bestFit="1" customWidth="1"/>
    <col min="4" max="4" width="12.54296875" style="2" bestFit="1" customWidth="1"/>
    <col min="5" max="5" width="17.26953125" bestFit="1" customWidth="1"/>
    <col min="6" max="6" width="20.54296875" bestFit="1" customWidth="1"/>
    <col min="7" max="7" width="21.54296875" bestFit="1" customWidth="1"/>
    <col min="8" max="8" width="20.7265625" bestFit="1" customWidth="1"/>
    <col min="9" max="9" width="23.7265625" style="3" bestFit="1" customWidth="1"/>
    <col min="10" max="10" width="17.453125" style="3" customWidth="1"/>
    <col min="11" max="11" width="18.453125" customWidth="1"/>
    <col min="12" max="12" width="25.54296875" bestFit="1" customWidth="1"/>
    <col min="13" max="13" width="29.81640625" bestFit="1" customWidth="1"/>
    <col min="14" max="14" width="25.7265625" style="3" bestFit="1" customWidth="1"/>
  </cols>
  <sheetData>
    <row r="1" spans="1:14" x14ac:dyDescent="0.35">
      <c r="A1" t="s">
        <v>0</v>
      </c>
      <c r="B1" t="s">
        <v>1</v>
      </c>
      <c r="C1" t="s">
        <v>2</v>
      </c>
      <c r="D1" s="2" t="s">
        <v>3</v>
      </c>
      <c r="E1" t="s">
        <v>4</v>
      </c>
      <c r="F1" t="s">
        <v>5</v>
      </c>
      <c r="G1" t="s">
        <v>6</v>
      </c>
      <c r="H1" t="s">
        <v>7</v>
      </c>
      <c r="I1" s="3" t="s">
        <v>8</v>
      </c>
      <c r="J1" s="3" t="s">
        <v>41</v>
      </c>
      <c r="K1" t="s">
        <v>26</v>
      </c>
      <c r="L1" t="s">
        <v>25</v>
      </c>
      <c r="M1" t="s">
        <v>40</v>
      </c>
      <c r="N1" s="3" t="s">
        <v>30</v>
      </c>
    </row>
    <row r="2" spans="1:14" x14ac:dyDescent="0.35">
      <c r="A2">
        <v>1</v>
      </c>
      <c r="B2">
        <v>38</v>
      </c>
      <c r="C2" s="1" t="s">
        <v>9</v>
      </c>
      <c r="D2" s="2">
        <v>99342</v>
      </c>
      <c r="E2">
        <v>90</v>
      </c>
      <c r="F2">
        <v>3</v>
      </c>
      <c r="G2">
        <v>24</v>
      </c>
      <c r="H2" s="1" t="s">
        <v>10</v>
      </c>
      <c r="I2" s="3">
        <v>113.53</v>
      </c>
      <c r="J2" s="3" t="str">
        <f>IF(customer_segmentation_data[[#This Row],[age]]&lt;30,"Adolescent",IF(customer_segmentation_data[[#This Row],[age]]&lt;50,"Middle Age",IF(customer_segmentation_data[[#This Row],[age]]&gt;49,"Adult","Invalid")))</f>
        <v>Middle Age</v>
      </c>
      <c r="K2" t="str">
        <f>IF(customer_segmentation_data[[#This Row],[income]]&gt;89000,"High Income",IF(customer_segmentation_data[[#This Row],[income]]&gt;59000,"Middle Income",IF(customer_segmentation_data[[#This Row],[income]]&lt;60000,"Low Income","Invalid")))</f>
        <v>High Income</v>
      </c>
      <c r="L2" t="str">
        <f>IF(customer_segmentation_data[[#This Row],[spending_score]]&gt;69,"High Spending",IF(customer_segmentation_data[[#This Row],[spending_score]]&gt;39,"Medium Spending",IF(customer_segmentation_data[[#This Row],[spending_score]]&lt;40,"Low Spending","Invalid")))</f>
        <v>High Spending</v>
      </c>
      <c r="M2" t="str">
        <f>IF(customer_segmentation_data[[#This Row],[purchase_frequency]]&lt;16,"Low Frequency",IF(customer_segmentation_data[[#This Row],[purchase_frequency]]&lt;36,"Medium Frequency",IF(customer_segmentation_data[[#This Row],[purchase_frequency]]&lt;51,"High Frequency","Invalid")))</f>
        <v>Medium Frequency</v>
      </c>
      <c r="N2" s="3">
        <f>customer_segmentation_data[[#This Row],[last_purchase_amount]]*customer_segmentation_data[[#This Row],[purchase_frequency]]*customer_segmentation_data[[#This Row],[membership_years]]</f>
        <v>8174.1600000000008</v>
      </c>
    </row>
    <row r="3" spans="1:14" x14ac:dyDescent="0.35">
      <c r="A3">
        <v>2</v>
      </c>
      <c r="B3">
        <v>21</v>
      </c>
      <c r="C3" s="1" t="s">
        <v>9</v>
      </c>
      <c r="D3" s="2">
        <v>78852</v>
      </c>
      <c r="E3">
        <v>60</v>
      </c>
      <c r="F3">
        <v>2</v>
      </c>
      <c r="G3">
        <v>42</v>
      </c>
      <c r="H3" s="1" t="s">
        <v>11</v>
      </c>
      <c r="I3" s="3">
        <v>41.93</v>
      </c>
      <c r="J3" s="3" t="str">
        <f>IF(customer_segmentation_data[[#This Row],[age]]&lt;30,"Adolescent",IF(customer_segmentation_data[[#This Row],[age]]&lt;50,"Middle Age",IF(customer_segmentation_data[[#This Row],[age]]&gt;49,"Adult","Invalid")))</f>
        <v>Adolescent</v>
      </c>
      <c r="K3" t="str">
        <f>IF(customer_segmentation_data[[#This Row],[income]]&gt;89000,"High Income",IF(customer_segmentation_data[[#This Row],[income]]&gt;59000,"Middle Income",IF(customer_segmentation_data[[#This Row],[income]]&lt;60000,"Low Income","Invalid")))</f>
        <v>Middle Income</v>
      </c>
      <c r="L3" t="str">
        <f>IF(customer_segmentation_data[[#This Row],[spending_score]]&gt;69,"High Spending",IF(customer_segmentation_data[[#This Row],[spending_score]]&gt;39,"Medium Spending",IF(customer_segmentation_data[[#This Row],[spending_score]]&lt;40,"Low Spending","Invalid")))</f>
        <v>Medium Spending</v>
      </c>
      <c r="M3" t="str">
        <f>IF(customer_segmentation_data[[#This Row],[purchase_frequency]]&lt;16,"Low Frequency",IF(customer_segmentation_data[[#This Row],[purchase_frequency]]&lt;36,"Medium Frequency",IF(customer_segmentation_data[[#This Row],[purchase_frequency]]&lt;51,"High Frequency","Invalid")))</f>
        <v>High Frequency</v>
      </c>
      <c r="N3" s="3">
        <f>customer_segmentation_data[[#This Row],[last_purchase_amount]]*customer_segmentation_data[[#This Row],[purchase_frequency]]*customer_segmentation_data[[#This Row],[membership_years]]</f>
        <v>3522.12</v>
      </c>
    </row>
    <row r="4" spans="1:14" x14ac:dyDescent="0.35">
      <c r="A4">
        <v>3</v>
      </c>
      <c r="B4">
        <v>60</v>
      </c>
      <c r="C4" s="1" t="s">
        <v>9</v>
      </c>
      <c r="D4" s="2">
        <v>126573</v>
      </c>
      <c r="E4">
        <v>30</v>
      </c>
      <c r="F4">
        <v>2</v>
      </c>
      <c r="G4">
        <v>28</v>
      </c>
      <c r="H4" s="1" t="s">
        <v>12</v>
      </c>
      <c r="I4" s="3">
        <v>424.36</v>
      </c>
      <c r="J4" s="3" t="str">
        <f>IF(customer_segmentation_data[[#This Row],[age]]&lt;30,"Adolescent",IF(customer_segmentation_data[[#This Row],[age]]&lt;50,"Middle Age",IF(customer_segmentation_data[[#This Row],[age]]&gt;49,"Adult","Invalid")))</f>
        <v>Adult</v>
      </c>
      <c r="K4" t="str">
        <f>IF(customer_segmentation_data[[#This Row],[income]]&gt;89000,"High Income",IF(customer_segmentation_data[[#This Row],[income]]&gt;59000,"Middle Income",IF(customer_segmentation_data[[#This Row],[income]]&lt;60000,"Low Income","Invalid")))</f>
        <v>High Income</v>
      </c>
      <c r="L4" t="str">
        <f>IF(customer_segmentation_data[[#This Row],[spending_score]]&gt;69,"High Spending",IF(customer_segmentation_data[[#This Row],[spending_score]]&gt;39,"Medium Spending",IF(customer_segmentation_data[[#This Row],[spending_score]]&lt;40,"Low Spending","Invalid")))</f>
        <v>Low Spending</v>
      </c>
      <c r="M4" t="str">
        <f>IF(customer_segmentation_data[[#This Row],[purchase_frequency]]&lt;16,"Low Frequency",IF(customer_segmentation_data[[#This Row],[purchase_frequency]]&lt;36,"Medium Frequency",IF(customer_segmentation_data[[#This Row],[purchase_frequency]]&lt;51,"High Frequency","Invalid")))</f>
        <v>Medium Frequency</v>
      </c>
      <c r="N4" s="3">
        <f>customer_segmentation_data[[#This Row],[last_purchase_amount]]*customer_segmentation_data[[#This Row],[purchase_frequency]]*customer_segmentation_data[[#This Row],[membership_years]]</f>
        <v>23764.16</v>
      </c>
    </row>
    <row r="5" spans="1:14" x14ac:dyDescent="0.35">
      <c r="A5">
        <v>4</v>
      </c>
      <c r="B5">
        <v>40</v>
      </c>
      <c r="C5" s="1" t="s">
        <v>13</v>
      </c>
      <c r="D5" s="2">
        <v>47099</v>
      </c>
      <c r="E5">
        <v>74</v>
      </c>
      <c r="F5">
        <v>9</v>
      </c>
      <c r="G5">
        <v>5</v>
      </c>
      <c r="H5" s="1" t="s">
        <v>14</v>
      </c>
      <c r="I5" s="3">
        <v>991.93</v>
      </c>
      <c r="J5" s="3" t="str">
        <f>IF(customer_segmentation_data[[#This Row],[age]]&lt;30,"Adolescent",IF(customer_segmentation_data[[#This Row],[age]]&lt;50,"Middle Age",IF(customer_segmentation_data[[#This Row],[age]]&gt;49,"Adult","Invalid")))</f>
        <v>Middle Age</v>
      </c>
      <c r="K5" t="str">
        <f>IF(customer_segmentation_data[[#This Row],[income]]&gt;89000,"High Income",IF(customer_segmentation_data[[#This Row],[income]]&gt;59000,"Middle Income",IF(customer_segmentation_data[[#This Row],[income]]&lt;60000,"Low Income","Invalid")))</f>
        <v>Low Income</v>
      </c>
      <c r="L5" t="str">
        <f>IF(customer_segmentation_data[[#This Row],[spending_score]]&gt;69,"High Spending",IF(customer_segmentation_data[[#This Row],[spending_score]]&gt;39,"Medium Spending",IF(customer_segmentation_data[[#This Row],[spending_score]]&lt;40,"Low Spending","Invalid")))</f>
        <v>High Spending</v>
      </c>
      <c r="M5" t="str">
        <f>IF(customer_segmentation_data[[#This Row],[purchase_frequency]]&lt;16,"Low Frequency",IF(customer_segmentation_data[[#This Row],[purchase_frequency]]&lt;36,"Medium Frequency",IF(customer_segmentation_data[[#This Row],[purchase_frequency]]&lt;51,"High Frequency","Invalid")))</f>
        <v>Low Frequency</v>
      </c>
      <c r="N5" s="3">
        <f>customer_segmentation_data[[#This Row],[last_purchase_amount]]*customer_segmentation_data[[#This Row],[purchase_frequency]]*customer_segmentation_data[[#This Row],[membership_years]]</f>
        <v>44636.85</v>
      </c>
    </row>
    <row r="6" spans="1:14" x14ac:dyDescent="0.35">
      <c r="A6">
        <v>5</v>
      </c>
      <c r="B6">
        <v>65</v>
      </c>
      <c r="C6" s="1" t="s">
        <v>9</v>
      </c>
      <c r="D6" s="2">
        <v>140621</v>
      </c>
      <c r="E6">
        <v>21</v>
      </c>
      <c r="F6">
        <v>3</v>
      </c>
      <c r="G6">
        <v>25</v>
      </c>
      <c r="H6" s="1" t="s">
        <v>15</v>
      </c>
      <c r="I6" s="3">
        <v>347.08</v>
      </c>
      <c r="J6" s="3" t="str">
        <f>IF(customer_segmentation_data[[#This Row],[age]]&lt;30,"Adolescent",IF(customer_segmentation_data[[#This Row],[age]]&lt;50,"Middle Age",IF(customer_segmentation_data[[#This Row],[age]]&gt;49,"Adult","Invalid")))</f>
        <v>Adult</v>
      </c>
      <c r="K6" t="str">
        <f>IF(customer_segmentation_data[[#This Row],[income]]&gt;89000,"High Income",IF(customer_segmentation_data[[#This Row],[income]]&gt;59000,"Middle Income",IF(customer_segmentation_data[[#This Row],[income]]&lt;60000,"Low Income","Invalid")))</f>
        <v>High Income</v>
      </c>
      <c r="L6" t="str">
        <f>IF(customer_segmentation_data[[#This Row],[spending_score]]&gt;69,"High Spending",IF(customer_segmentation_data[[#This Row],[spending_score]]&gt;39,"Medium Spending",IF(customer_segmentation_data[[#This Row],[spending_score]]&lt;40,"Low Spending","Invalid")))</f>
        <v>Low Spending</v>
      </c>
      <c r="M6" t="str">
        <f>IF(customer_segmentation_data[[#This Row],[purchase_frequency]]&lt;16,"Low Frequency",IF(customer_segmentation_data[[#This Row],[purchase_frequency]]&lt;36,"Medium Frequency",IF(customer_segmentation_data[[#This Row],[purchase_frequency]]&lt;51,"High Frequency","Invalid")))</f>
        <v>Medium Frequency</v>
      </c>
      <c r="N6" s="3">
        <f>customer_segmentation_data[[#This Row],[last_purchase_amount]]*customer_segmentation_data[[#This Row],[purchase_frequency]]*customer_segmentation_data[[#This Row],[membership_years]]</f>
        <v>26031</v>
      </c>
    </row>
    <row r="7" spans="1:14" x14ac:dyDescent="0.35">
      <c r="A7">
        <v>6</v>
      </c>
      <c r="B7">
        <v>31</v>
      </c>
      <c r="C7" s="1" t="s">
        <v>13</v>
      </c>
      <c r="D7" s="2">
        <v>57305</v>
      </c>
      <c r="E7">
        <v>24</v>
      </c>
      <c r="F7">
        <v>3</v>
      </c>
      <c r="G7">
        <v>30</v>
      </c>
      <c r="H7" s="1" t="s">
        <v>14</v>
      </c>
      <c r="I7" s="3">
        <v>86.85</v>
      </c>
      <c r="J7" s="3" t="str">
        <f>IF(customer_segmentation_data[[#This Row],[age]]&lt;30,"Adolescent",IF(customer_segmentation_data[[#This Row],[age]]&lt;50,"Middle Age",IF(customer_segmentation_data[[#This Row],[age]]&gt;49,"Adult","Invalid")))</f>
        <v>Middle Age</v>
      </c>
      <c r="K7" t="str">
        <f>IF(customer_segmentation_data[[#This Row],[income]]&gt;89000,"High Income",IF(customer_segmentation_data[[#This Row],[income]]&gt;59000,"Middle Income",IF(customer_segmentation_data[[#This Row],[income]]&lt;60000,"Low Income","Invalid")))</f>
        <v>Low Income</v>
      </c>
      <c r="L7" t="str">
        <f>IF(customer_segmentation_data[[#This Row],[spending_score]]&gt;69,"High Spending",IF(customer_segmentation_data[[#This Row],[spending_score]]&gt;39,"Medium Spending",IF(customer_segmentation_data[[#This Row],[spending_score]]&lt;40,"Low Spending","Invalid")))</f>
        <v>Low Spending</v>
      </c>
      <c r="M7" t="str">
        <f>IF(customer_segmentation_data[[#This Row],[purchase_frequency]]&lt;16,"Low Frequency",IF(customer_segmentation_data[[#This Row],[purchase_frequency]]&lt;36,"Medium Frequency",IF(customer_segmentation_data[[#This Row],[purchase_frequency]]&lt;51,"High Frequency","Invalid")))</f>
        <v>Medium Frequency</v>
      </c>
      <c r="N7" s="3">
        <f>customer_segmentation_data[[#This Row],[last_purchase_amount]]*customer_segmentation_data[[#This Row],[purchase_frequency]]*customer_segmentation_data[[#This Row],[membership_years]]</f>
        <v>7816.5</v>
      </c>
    </row>
    <row r="8" spans="1:14" x14ac:dyDescent="0.35">
      <c r="A8">
        <v>7</v>
      </c>
      <c r="B8">
        <v>19</v>
      </c>
      <c r="C8" s="1" t="s">
        <v>13</v>
      </c>
      <c r="D8" s="2">
        <v>54319</v>
      </c>
      <c r="E8">
        <v>68</v>
      </c>
      <c r="F8">
        <v>5</v>
      </c>
      <c r="G8">
        <v>43</v>
      </c>
      <c r="H8" s="1" t="s">
        <v>12</v>
      </c>
      <c r="I8" s="3">
        <v>191.72</v>
      </c>
      <c r="J8" s="3" t="str">
        <f>IF(customer_segmentation_data[[#This Row],[age]]&lt;30,"Adolescent",IF(customer_segmentation_data[[#This Row],[age]]&lt;50,"Middle Age",IF(customer_segmentation_data[[#This Row],[age]]&gt;49,"Adult","Invalid")))</f>
        <v>Adolescent</v>
      </c>
      <c r="K8" t="str">
        <f>IF(customer_segmentation_data[[#This Row],[income]]&gt;89000,"High Income",IF(customer_segmentation_data[[#This Row],[income]]&gt;59000,"Middle Income",IF(customer_segmentation_data[[#This Row],[income]]&lt;60000,"Low Income","Invalid")))</f>
        <v>Low Income</v>
      </c>
      <c r="L8" t="str">
        <f>IF(customer_segmentation_data[[#This Row],[spending_score]]&gt;69,"High Spending",IF(customer_segmentation_data[[#This Row],[spending_score]]&gt;39,"Medium Spending",IF(customer_segmentation_data[[#This Row],[spending_score]]&lt;40,"Low Spending","Invalid")))</f>
        <v>Medium Spending</v>
      </c>
      <c r="M8" t="str">
        <f>IF(customer_segmentation_data[[#This Row],[purchase_frequency]]&lt;16,"Low Frequency",IF(customer_segmentation_data[[#This Row],[purchase_frequency]]&lt;36,"Medium Frequency",IF(customer_segmentation_data[[#This Row],[purchase_frequency]]&lt;51,"High Frequency","Invalid")))</f>
        <v>High Frequency</v>
      </c>
      <c r="N8" s="3">
        <f>customer_segmentation_data[[#This Row],[last_purchase_amount]]*customer_segmentation_data[[#This Row],[purchase_frequency]]*customer_segmentation_data[[#This Row],[membership_years]]</f>
        <v>41219.799999999996</v>
      </c>
    </row>
    <row r="9" spans="1:14" x14ac:dyDescent="0.35">
      <c r="A9">
        <v>8</v>
      </c>
      <c r="B9">
        <v>43</v>
      </c>
      <c r="C9" s="1" t="s">
        <v>16</v>
      </c>
      <c r="D9" s="2">
        <v>108115</v>
      </c>
      <c r="E9">
        <v>94</v>
      </c>
      <c r="F9">
        <v>9</v>
      </c>
      <c r="G9">
        <v>27</v>
      </c>
      <c r="H9" s="1" t="s">
        <v>10</v>
      </c>
      <c r="I9" s="3">
        <v>734.56</v>
      </c>
      <c r="J9" s="3" t="str">
        <f>IF(customer_segmentation_data[[#This Row],[age]]&lt;30,"Adolescent",IF(customer_segmentation_data[[#This Row],[age]]&lt;50,"Middle Age",IF(customer_segmentation_data[[#This Row],[age]]&gt;49,"Adult","Invalid")))</f>
        <v>Middle Age</v>
      </c>
      <c r="K9" t="str">
        <f>IF(customer_segmentation_data[[#This Row],[income]]&gt;89000,"High Income",IF(customer_segmentation_data[[#This Row],[income]]&gt;59000,"Middle Income",IF(customer_segmentation_data[[#This Row],[income]]&lt;60000,"Low Income","Invalid")))</f>
        <v>High Income</v>
      </c>
      <c r="L9" t="str">
        <f>IF(customer_segmentation_data[[#This Row],[spending_score]]&gt;69,"High Spending",IF(customer_segmentation_data[[#This Row],[spending_score]]&gt;39,"Medium Spending",IF(customer_segmentation_data[[#This Row],[spending_score]]&lt;40,"Low Spending","Invalid")))</f>
        <v>High Spending</v>
      </c>
      <c r="M9" t="str">
        <f>IF(customer_segmentation_data[[#This Row],[purchase_frequency]]&lt;16,"Low Frequency",IF(customer_segmentation_data[[#This Row],[purchase_frequency]]&lt;36,"Medium Frequency",IF(customer_segmentation_data[[#This Row],[purchase_frequency]]&lt;51,"High Frequency","Invalid")))</f>
        <v>Medium Frequency</v>
      </c>
      <c r="N9" s="3">
        <f>customer_segmentation_data[[#This Row],[last_purchase_amount]]*customer_segmentation_data[[#This Row],[purchase_frequency]]*customer_segmentation_data[[#This Row],[membership_years]]</f>
        <v>178498.08</v>
      </c>
    </row>
    <row r="10" spans="1:14" x14ac:dyDescent="0.35">
      <c r="A10">
        <v>9</v>
      </c>
      <c r="B10">
        <v>53</v>
      </c>
      <c r="C10" s="1" t="s">
        <v>16</v>
      </c>
      <c r="D10" s="2">
        <v>34424</v>
      </c>
      <c r="E10">
        <v>29</v>
      </c>
      <c r="F10">
        <v>6</v>
      </c>
      <c r="G10">
        <v>7</v>
      </c>
      <c r="H10" s="1" t="s">
        <v>11</v>
      </c>
      <c r="I10" s="3">
        <v>951.71</v>
      </c>
      <c r="J10" s="3" t="str">
        <f>IF(customer_segmentation_data[[#This Row],[age]]&lt;30,"Adolescent",IF(customer_segmentation_data[[#This Row],[age]]&lt;50,"Middle Age",IF(customer_segmentation_data[[#This Row],[age]]&gt;49,"Adult","Invalid")))</f>
        <v>Adult</v>
      </c>
      <c r="K10" t="str">
        <f>IF(customer_segmentation_data[[#This Row],[income]]&gt;89000,"High Income",IF(customer_segmentation_data[[#This Row],[income]]&gt;59000,"Middle Income",IF(customer_segmentation_data[[#This Row],[income]]&lt;60000,"Low Income","Invalid")))</f>
        <v>Low Income</v>
      </c>
      <c r="L10" t="str">
        <f>IF(customer_segmentation_data[[#This Row],[spending_score]]&gt;69,"High Spending",IF(customer_segmentation_data[[#This Row],[spending_score]]&gt;39,"Medium Spending",IF(customer_segmentation_data[[#This Row],[spending_score]]&lt;40,"Low Spending","Invalid")))</f>
        <v>Low Spending</v>
      </c>
      <c r="M10" t="str">
        <f>IF(customer_segmentation_data[[#This Row],[purchase_frequency]]&lt;16,"Low Frequency",IF(customer_segmentation_data[[#This Row],[purchase_frequency]]&lt;36,"Medium Frequency",IF(customer_segmentation_data[[#This Row],[purchase_frequency]]&lt;51,"High Frequency","Invalid")))</f>
        <v>Low Frequency</v>
      </c>
      <c r="N10" s="3">
        <f>customer_segmentation_data[[#This Row],[last_purchase_amount]]*customer_segmentation_data[[#This Row],[purchase_frequency]]*customer_segmentation_data[[#This Row],[membership_years]]</f>
        <v>39971.82</v>
      </c>
    </row>
    <row r="11" spans="1:14" x14ac:dyDescent="0.35">
      <c r="A11">
        <v>10</v>
      </c>
      <c r="B11">
        <v>55</v>
      </c>
      <c r="C11" s="1" t="s">
        <v>9</v>
      </c>
      <c r="D11" s="2">
        <v>45839</v>
      </c>
      <c r="E11">
        <v>55</v>
      </c>
      <c r="F11">
        <v>7</v>
      </c>
      <c r="G11">
        <v>2</v>
      </c>
      <c r="H11" s="1" t="s">
        <v>15</v>
      </c>
      <c r="I11" s="3">
        <v>821.18</v>
      </c>
      <c r="J11" s="3" t="str">
        <f>IF(customer_segmentation_data[[#This Row],[age]]&lt;30,"Adolescent",IF(customer_segmentation_data[[#This Row],[age]]&lt;50,"Middle Age",IF(customer_segmentation_data[[#This Row],[age]]&gt;49,"Adult","Invalid")))</f>
        <v>Adult</v>
      </c>
      <c r="K11" t="str">
        <f>IF(customer_segmentation_data[[#This Row],[income]]&gt;89000,"High Income",IF(customer_segmentation_data[[#This Row],[income]]&gt;59000,"Middle Income",IF(customer_segmentation_data[[#This Row],[income]]&lt;60000,"Low Income","Invalid")))</f>
        <v>Low Income</v>
      </c>
      <c r="L11" t="str">
        <f>IF(customer_segmentation_data[[#This Row],[spending_score]]&gt;69,"High Spending",IF(customer_segmentation_data[[#This Row],[spending_score]]&gt;39,"Medium Spending",IF(customer_segmentation_data[[#This Row],[spending_score]]&lt;40,"Low Spending","Invalid")))</f>
        <v>Medium Spending</v>
      </c>
      <c r="M11" t="str">
        <f>IF(customer_segmentation_data[[#This Row],[purchase_frequency]]&lt;16,"Low Frequency",IF(customer_segmentation_data[[#This Row],[purchase_frequency]]&lt;36,"Medium Frequency",IF(customer_segmentation_data[[#This Row],[purchase_frequency]]&lt;51,"High Frequency","Invalid")))</f>
        <v>Low Frequency</v>
      </c>
      <c r="N11" s="3">
        <f>customer_segmentation_data[[#This Row],[last_purchase_amount]]*customer_segmentation_data[[#This Row],[purchase_frequency]]*customer_segmentation_data[[#This Row],[membership_years]]</f>
        <v>11496.519999999999</v>
      </c>
    </row>
    <row r="12" spans="1:14" x14ac:dyDescent="0.35">
      <c r="A12">
        <v>11</v>
      </c>
      <c r="B12">
        <v>23</v>
      </c>
      <c r="C12" s="1" t="s">
        <v>13</v>
      </c>
      <c r="D12" s="2">
        <v>69659</v>
      </c>
      <c r="E12">
        <v>16</v>
      </c>
      <c r="F12">
        <v>7</v>
      </c>
      <c r="G12">
        <v>24</v>
      </c>
      <c r="H12" s="1" t="s">
        <v>12</v>
      </c>
      <c r="I12" s="3">
        <v>434.97</v>
      </c>
      <c r="J12" s="3" t="str">
        <f>IF(customer_segmentation_data[[#This Row],[age]]&lt;30,"Adolescent",IF(customer_segmentation_data[[#This Row],[age]]&lt;50,"Middle Age",IF(customer_segmentation_data[[#This Row],[age]]&gt;49,"Adult","Invalid")))</f>
        <v>Adolescent</v>
      </c>
      <c r="K12" t="str">
        <f>IF(customer_segmentation_data[[#This Row],[income]]&gt;89000,"High Income",IF(customer_segmentation_data[[#This Row],[income]]&gt;59000,"Middle Income",IF(customer_segmentation_data[[#This Row],[income]]&lt;60000,"Low Income","Invalid")))</f>
        <v>Middle Income</v>
      </c>
      <c r="L12" t="str">
        <f>IF(customer_segmentation_data[[#This Row],[spending_score]]&gt;69,"High Spending",IF(customer_segmentation_data[[#This Row],[spending_score]]&gt;39,"Medium Spending",IF(customer_segmentation_data[[#This Row],[spending_score]]&lt;40,"Low Spending","Invalid")))</f>
        <v>Low Spending</v>
      </c>
      <c r="M12" t="str">
        <f>IF(customer_segmentation_data[[#This Row],[purchase_frequency]]&lt;16,"Low Frequency",IF(customer_segmentation_data[[#This Row],[purchase_frequency]]&lt;36,"Medium Frequency",IF(customer_segmentation_data[[#This Row],[purchase_frequency]]&lt;51,"High Frequency","Invalid")))</f>
        <v>Medium Frequency</v>
      </c>
      <c r="N12" s="3">
        <f>customer_segmentation_data[[#This Row],[last_purchase_amount]]*customer_segmentation_data[[#This Row],[purchase_frequency]]*customer_segmentation_data[[#This Row],[membership_years]]</f>
        <v>73074.960000000006</v>
      </c>
    </row>
    <row r="13" spans="1:14" x14ac:dyDescent="0.35">
      <c r="A13">
        <v>12</v>
      </c>
      <c r="B13">
        <v>68</v>
      </c>
      <c r="C13" s="1" t="s">
        <v>13</v>
      </c>
      <c r="D13" s="2">
        <v>30058</v>
      </c>
      <c r="E13">
        <v>91</v>
      </c>
      <c r="F13">
        <v>1</v>
      </c>
      <c r="G13">
        <v>49</v>
      </c>
      <c r="H13" s="1" t="s">
        <v>10</v>
      </c>
      <c r="I13" s="3">
        <v>889.94</v>
      </c>
      <c r="J13" s="3" t="str">
        <f>IF(customer_segmentation_data[[#This Row],[age]]&lt;30,"Adolescent",IF(customer_segmentation_data[[#This Row],[age]]&lt;50,"Middle Age",IF(customer_segmentation_data[[#This Row],[age]]&gt;49,"Adult","Invalid")))</f>
        <v>Adult</v>
      </c>
      <c r="K13" t="str">
        <f>IF(customer_segmentation_data[[#This Row],[income]]&gt;89000,"High Income",IF(customer_segmentation_data[[#This Row],[income]]&gt;59000,"Middle Income",IF(customer_segmentation_data[[#This Row],[income]]&lt;60000,"Low Income","Invalid")))</f>
        <v>Low Income</v>
      </c>
      <c r="L13" t="str">
        <f>IF(customer_segmentation_data[[#This Row],[spending_score]]&gt;69,"High Spending",IF(customer_segmentation_data[[#This Row],[spending_score]]&gt;39,"Medium Spending",IF(customer_segmentation_data[[#This Row],[spending_score]]&lt;40,"Low Spending","Invalid")))</f>
        <v>High Spending</v>
      </c>
      <c r="M13" t="str">
        <f>IF(customer_segmentation_data[[#This Row],[purchase_frequency]]&lt;16,"Low Frequency",IF(customer_segmentation_data[[#This Row],[purchase_frequency]]&lt;36,"Medium Frequency",IF(customer_segmentation_data[[#This Row],[purchase_frequency]]&lt;51,"High Frequency","Invalid")))</f>
        <v>High Frequency</v>
      </c>
      <c r="N13" s="3">
        <f>customer_segmentation_data[[#This Row],[last_purchase_amount]]*customer_segmentation_data[[#This Row],[purchase_frequency]]*customer_segmentation_data[[#This Row],[membership_years]]</f>
        <v>43607.060000000005</v>
      </c>
    </row>
    <row r="14" spans="1:14" x14ac:dyDescent="0.35">
      <c r="A14">
        <v>13</v>
      </c>
      <c r="B14">
        <v>29</v>
      </c>
      <c r="C14" s="1" t="s">
        <v>9</v>
      </c>
      <c r="D14" s="2">
        <v>87461</v>
      </c>
      <c r="E14">
        <v>81</v>
      </c>
      <c r="F14">
        <v>3</v>
      </c>
      <c r="G14">
        <v>27</v>
      </c>
      <c r="H14" s="1" t="s">
        <v>14</v>
      </c>
      <c r="I14" s="3">
        <v>101.07</v>
      </c>
      <c r="J14" s="3" t="str">
        <f>IF(customer_segmentation_data[[#This Row],[age]]&lt;30,"Adolescent",IF(customer_segmentation_data[[#This Row],[age]]&lt;50,"Middle Age",IF(customer_segmentation_data[[#This Row],[age]]&gt;49,"Adult","Invalid")))</f>
        <v>Adolescent</v>
      </c>
      <c r="K14" t="str">
        <f>IF(customer_segmentation_data[[#This Row],[income]]&gt;89000,"High Income",IF(customer_segmentation_data[[#This Row],[income]]&gt;59000,"Middle Income",IF(customer_segmentation_data[[#This Row],[income]]&lt;60000,"Low Income","Invalid")))</f>
        <v>Middle Income</v>
      </c>
      <c r="L14" t="str">
        <f>IF(customer_segmentation_data[[#This Row],[spending_score]]&gt;69,"High Spending",IF(customer_segmentation_data[[#This Row],[spending_score]]&gt;39,"Medium Spending",IF(customer_segmentation_data[[#This Row],[spending_score]]&lt;40,"Low Spending","Invalid")))</f>
        <v>High Spending</v>
      </c>
      <c r="M14" t="str">
        <f>IF(customer_segmentation_data[[#This Row],[purchase_frequency]]&lt;16,"Low Frequency",IF(customer_segmentation_data[[#This Row],[purchase_frequency]]&lt;36,"Medium Frequency",IF(customer_segmentation_data[[#This Row],[purchase_frequency]]&lt;51,"High Frequency","Invalid")))</f>
        <v>Medium Frequency</v>
      </c>
      <c r="N14" s="3">
        <f>customer_segmentation_data[[#This Row],[last_purchase_amount]]*customer_segmentation_data[[#This Row],[purchase_frequency]]*customer_segmentation_data[[#This Row],[membership_years]]</f>
        <v>8186.67</v>
      </c>
    </row>
    <row r="15" spans="1:14" x14ac:dyDescent="0.35">
      <c r="A15">
        <v>14</v>
      </c>
      <c r="B15">
        <v>64</v>
      </c>
      <c r="C15" s="1" t="s">
        <v>13</v>
      </c>
      <c r="D15" s="2">
        <v>33018</v>
      </c>
      <c r="E15">
        <v>46</v>
      </c>
      <c r="F15">
        <v>4</v>
      </c>
      <c r="G15">
        <v>3</v>
      </c>
      <c r="H15" s="1" t="s">
        <v>11</v>
      </c>
      <c r="I15" s="3">
        <v>221.35</v>
      </c>
      <c r="J15" s="3" t="str">
        <f>IF(customer_segmentation_data[[#This Row],[age]]&lt;30,"Adolescent",IF(customer_segmentation_data[[#This Row],[age]]&lt;50,"Middle Age",IF(customer_segmentation_data[[#This Row],[age]]&gt;49,"Adult","Invalid")))</f>
        <v>Adult</v>
      </c>
      <c r="K15" t="str">
        <f>IF(customer_segmentation_data[[#This Row],[income]]&gt;89000,"High Income",IF(customer_segmentation_data[[#This Row],[income]]&gt;59000,"Middle Income",IF(customer_segmentation_data[[#This Row],[income]]&lt;60000,"Low Income","Invalid")))</f>
        <v>Low Income</v>
      </c>
      <c r="L15" t="str">
        <f>IF(customer_segmentation_data[[#This Row],[spending_score]]&gt;69,"High Spending",IF(customer_segmentation_data[[#This Row],[spending_score]]&gt;39,"Medium Spending",IF(customer_segmentation_data[[#This Row],[spending_score]]&lt;40,"Low Spending","Invalid")))</f>
        <v>Medium Spending</v>
      </c>
      <c r="M15" t="str">
        <f>IF(customer_segmentation_data[[#This Row],[purchase_frequency]]&lt;16,"Low Frequency",IF(customer_segmentation_data[[#This Row],[purchase_frequency]]&lt;36,"Medium Frequency",IF(customer_segmentation_data[[#This Row],[purchase_frequency]]&lt;51,"High Frequency","Invalid")))</f>
        <v>Low Frequency</v>
      </c>
      <c r="N15" s="3">
        <f>customer_segmentation_data[[#This Row],[last_purchase_amount]]*customer_segmentation_data[[#This Row],[purchase_frequency]]*customer_segmentation_data[[#This Row],[membership_years]]</f>
        <v>2656.2</v>
      </c>
    </row>
    <row r="16" spans="1:14" x14ac:dyDescent="0.35">
      <c r="A16">
        <v>15</v>
      </c>
      <c r="B16">
        <v>33</v>
      </c>
      <c r="C16" s="1" t="s">
        <v>16</v>
      </c>
      <c r="D16" s="2">
        <v>112260</v>
      </c>
      <c r="E16">
        <v>17</v>
      </c>
      <c r="F16">
        <v>5</v>
      </c>
      <c r="G16">
        <v>8</v>
      </c>
      <c r="H16" s="1" t="s">
        <v>14</v>
      </c>
      <c r="I16" s="3">
        <v>915.89</v>
      </c>
      <c r="J16" s="3" t="str">
        <f>IF(customer_segmentation_data[[#This Row],[age]]&lt;30,"Adolescent",IF(customer_segmentation_data[[#This Row],[age]]&lt;50,"Middle Age",IF(customer_segmentation_data[[#This Row],[age]]&gt;49,"Adult","Invalid")))</f>
        <v>Middle Age</v>
      </c>
      <c r="K16" t="str">
        <f>IF(customer_segmentation_data[[#This Row],[income]]&gt;89000,"High Income",IF(customer_segmentation_data[[#This Row],[income]]&gt;59000,"Middle Income",IF(customer_segmentation_data[[#This Row],[income]]&lt;60000,"Low Income","Invalid")))</f>
        <v>High Income</v>
      </c>
      <c r="L16" t="str">
        <f>IF(customer_segmentation_data[[#This Row],[spending_score]]&gt;69,"High Spending",IF(customer_segmentation_data[[#This Row],[spending_score]]&gt;39,"Medium Spending",IF(customer_segmentation_data[[#This Row],[spending_score]]&lt;40,"Low Spending","Invalid")))</f>
        <v>Low Spending</v>
      </c>
      <c r="M16" t="str">
        <f>IF(customer_segmentation_data[[#This Row],[purchase_frequency]]&lt;16,"Low Frequency",IF(customer_segmentation_data[[#This Row],[purchase_frequency]]&lt;36,"Medium Frequency",IF(customer_segmentation_data[[#This Row],[purchase_frequency]]&lt;51,"High Frequency","Invalid")))</f>
        <v>Low Frequency</v>
      </c>
      <c r="N16" s="3">
        <f>customer_segmentation_data[[#This Row],[last_purchase_amount]]*customer_segmentation_data[[#This Row],[purchase_frequency]]*customer_segmentation_data[[#This Row],[membership_years]]</f>
        <v>36635.599999999999</v>
      </c>
    </row>
    <row r="17" spans="1:14" x14ac:dyDescent="0.35">
      <c r="A17">
        <v>16</v>
      </c>
      <c r="B17">
        <v>53</v>
      </c>
      <c r="C17" s="1" t="s">
        <v>16</v>
      </c>
      <c r="D17" s="2">
        <v>129284</v>
      </c>
      <c r="E17">
        <v>17</v>
      </c>
      <c r="F17">
        <v>6</v>
      </c>
      <c r="G17">
        <v>26</v>
      </c>
      <c r="H17" s="1" t="s">
        <v>12</v>
      </c>
      <c r="I17" s="3">
        <v>225.4</v>
      </c>
      <c r="J17" s="3" t="str">
        <f>IF(customer_segmentation_data[[#This Row],[age]]&lt;30,"Adolescent",IF(customer_segmentation_data[[#This Row],[age]]&lt;50,"Middle Age",IF(customer_segmentation_data[[#This Row],[age]]&gt;49,"Adult","Invalid")))</f>
        <v>Adult</v>
      </c>
      <c r="K17" t="str">
        <f>IF(customer_segmentation_data[[#This Row],[income]]&gt;89000,"High Income",IF(customer_segmentation_data[[#This Row],[income]]&gt;59000,"Middle Income",IF(customer_segmentation_data[[#This Row],[income]]&lt;60000,"Low Income","Invalid")))</f>
        <v>High Income</v>
      </c>
      <c r="L17" t="str">
        <f>IF(customer_segmentation_data[[#This Row],[spending_score]]&gt;69,"High Spending",IF(customer_segmentation_data[[#This Row],[spending_score]]&gt;39,"Medium Spending",IF(customer_segmentation_data[[#This Row],[spending_score]]&lt;40,"Low Spending","Invalid")))</f>
        <v>Low Spending</v>
      </c>
      <c r="M17" t="str">
        <f>IF(customer_segmentation_data[[#This Row],[purchase_frequency]]&lt;16,"Low Frequency",IF(customer_segmentation_data[[#This Row],[purchase_frequency]]&lt;36,"Medium Frequency",IF(customer_segmentation_data[[#This Row],[purchase_frequency]]&lt;51,"High Frequency","Invalid")))</f>
        <v>Medium Frequency</v>
      </c>
      <c r="N17" s="3">
        <f>customer_segmentation_data[[#This Row],[last_purchase_amount]]*customer_segmentation_data[[#This Row],[purchase_frequency]]*customer_segmentation_data[[#This Row],[membership_years]]</f>
        <v>35162.400000000001</v>
      </c>
    </row>
    <row r="18" spans="1:14" x14ac:dyDescent="0.35">
      <c r="A18">
        <v>17</v>
      </c>
      <c r="B18">
        <v>57</v>
      </c>
      <c r="C18" s="1" t="s">
        <v>16</v>
      </c>
      <c r="D18" s="2">
        <v>102535</v>
      </c>
      <c r="E18">
        <v>29</v>
      </c>
      <c r="F18">
        <v>5</v>
      </c>
      <c r="G18">
        <v>13</v>
      </c>
      <c r="H18" s="1" t="s">
        <v>12</v>
      </c>
      <c r="I18" s="3">
        <v>378.47</v>
      </c>
      <c r="J18" s="3" t="str">
        <f>IF(customer_segmentation_data[[#This Row],[age]]&lt;30,"Adolescent",IF(customer_segmentation_data[[#This Row],[age]]&lt;50,"Middle Age",IF(customer_segmentation_data[[#This Row],[age]]&gt;49,"Adult","Invalid")))</f>
        <v>Adult</v>
      </c>
      <c r="K18" t="str">
        <f>IF(customer_segmentation_data[[#This Row],[income]]&gt;89000,"High Income",IF(customer_segmentation_data[[#This Row],[income]]&gt;59000,"Middle Income",IF(customer_segmentation_data[[#This Row],[income]]&lt;60000,"Low Income","Invalid")))</f>
        <v>High Income</v>
      </c>
      <c r="L18" t="str">
        <f>IF(customer_segmentation_data[[#This Row],[spending_score]]&gt;69,"High Spending",IF(customer_segmentation_data[[#This Row],[spending_score]]&gt;39,"Medium Spending",IF(customer_segmentation_data[[#This Row],[spending_score]]&lt;40,"Low Spending","Invalid")))</f>
        <v>Low Spending</v>
      </c>
      <c r="M18" t="str">
        <f>IF(customer_segmentation_data[[#This Row],[purchase_frequency]]&lt;16,"Low Frequency",IF(customer_segmentation_data[[#This Row],[purchase_frequency]]&lt;36,"Medium Frequency",IF(customer_segmentation_data[[#This Row],[purchase_frequency]]&lt;51,"High Frequency","Invalid")))</f>
        <v>Low Frequency</v>
      </c>
      <c r="N18" s="3">
        <f>customer_segmentation_data[[#This Row],[last_purchase_amount]]*customer_segmentation_data[[#This Row],[purchase_frequency]]*customer_segmentation_data[[#This Row],[membership_years]]</f>
        <v>24600.550000000003</v>
      </c>
    </row>
    <row r="19" spans="1:14" x14ac:dyDescent="0.35">
      <c r="A19">
        <v>18</v>
      </c>
      <c r="B19">
        <v>22</v>
      </c>
      <c r="C19" s="1" t="s">
        <v>16</v>
      </c>
      <c r="D19" s="2">
        <v>41849</v>
      </c>
      <c r="E19">
        <v>22</v>
      </c>
      <c r="F19">
        <v>1</v>
      </c>
      <c r="G19">
        <v>31</v>
      </c>
      <c r="H19" s="1" t="s">
        <v>11</v>
      </c>
      <c r="I19" s="3">
        <v>844.08</v>
      </c>
      <c r="J19" s="3" t="str">
        <f>IF(customer_segmentation_data[[#This Row],[age]]&lt;30,"Adolescent",IF(customer_segmentation_data[[#This Row],[age]]&lt;50,"Middle Age",IF(customer_segmentation_data[[#This Row],[age]]&gt;49,"Adult","Invalid")))</f>
        <v>Adolescent</v>
      </c>
      <c r="K19" t="str">
        <f>IF(customer_segmentation_data[[#This Row],[income]]&gt;89000,"High Income",IF(customer_segmentation_data[[#This Row],[income]]&gt;59000,"Middle Income",IF(customer_segmentation_data[[#This Row],[income]]&lt;60000,"Low Income","Invalid")))</f>
        <v>Low Income</v>
      </c>
      <c r="L19" t="str">
        <f>IF(customer_segmentation_data[[#This Row],[spending_score]]&gt;69,"High Spending",IF(customer_segmentation_data[[#This Row],[spending_score]]&gt;39,"Medium Spending",IF(customer_segmentation_data[[#This Row],[spending_score]]&lt;40,"Low Spending","Invalid")))</f>
        <v>Low Spending</v>
      </c>
      <c r="M19" t="str">
        <f>IF(customer_segmentation_data[[#This Row],[purchase_frequency]]&lt;16,"Low Frequency",IF(customer_segmentation_data[[#This Row],[purchase_frequency]]&lt;36,"Medium Frequency",IF(customer_segmentation_data[[#This Row],[purchase_frequency]]&lt;51,"High Frequency","Invalid")))</f>
        <v>Medium Frequency</v>
      </c>
      <c r="N19" s="3">
        <f>customer_segmentation_data[[#This Row],[last_purchase_amount]]*customer_segmentation_data[[#This Row],[purchase_frequency]]*customer_segmentation_data[[#This Row],[membership_years]]</f>
        <v>26166.48</v>
      </c>
    </row>
    <row r="20" spans="1:14" x14ac:dyDescent="0.35">
      <c r="A20">
        <v>19</v>
      </c>
      <c r="B20">
        <v>37</v>
      </c>
      <c r="C20" s="1" t="s">
        <v>16</v>
      </c>
      <c r="D20" s="2">
        <v>95491</v>
      </c>
      <c r="E20">
        <v>90</v>
      </c>
      <c r="F20">
        <v>6</v>
      </c>
      <c r="G20">
        <v>21</v>
      </c>
      <c r="H20" s="1" t="s">
        <v>14</v>
      </c>
      <c r="I20" s="3">
        <v>454.83</v>
      </c>
      <c r="J20" s="3" t="str">
        <f>IF(customer_segmentation_data[[#This Row],[age]]&lt;30,"Adolescent",IF(customer_segmentation_data[[#This Row],[age]]&lt;50,"Middle Age",IF(customer_segmentation_data[[#This Row],[age]]&gt;49,"Adult","Invalid")))</f>
        <v>Middle Age</v>
      </c>
      <c r="K20" t="str">
        <f>IF(customer_segmentation_data[[#This Row],[income]]&gt;89000,"High Income",IF(customer_segmentation_data[[#This Row],[income]]&gt;59000,"Middle Income",IF(customer_segmentation_data[[#This Row],[income]]&lt;60000,"Low Income","Invalid")))</f>
        <v>High Income</v>
      </c>
      <c r="L20" t="str">
        <f>IF(customer_segmentation_data[[#This Row],[spending_score]]&gt;69,"High Spending",IF(customer_segmentation_data[[#This Row],[spending_score]]&gt;39,"Medium Spending",IF(customer_segmentation_data[[#This Row],[spending_score]]&lt;40,"Low Spending","Invalid")))</f>
        <v>High Spending</v>
      </c>
      <c r="M20" t="str">
        <f>IF(customer_segmentation_data[[#This Row],[purchase_frequency]]&lt;16,"Low Frequency",IF(customer_segmentation_data[[#This Row],[purchase_frequency]]&lt;36,"Medium Frequency",IF(customer_segmentation_data[[#This Row],[purchase_frequency]]&lt;51,"High Frequency","Invalid")))</f>
        <v>Medium Frequency</v>
      </c>
      <c r="N20" s="3">
        <f>customer_segmentation_data[[#This Row],[last_purchase_amount]]*customer_segmentation_data[[#This Row],[purchase_frequency]]*customer_segmentation_data[[#This Row],[membership_years]]</f>
        <v>57308.58</v>
      </c>
    </row>
    <row r="21" spans="1:14" x14ac:dyDescent="0.35">
      <c r="A21">
        <v>20</v>
      </c>
      <c r="B21">
        <v>31</v>
      </c>
      <c r="C21" s="1" t="s">
        <v>16</v>
      </c>
      <c r="D21" s="2">
        <v>97103</v>
      </c>
      <c r="E21">
        <v>70</v>
      </c>
      <c r="F21">
        <v>3</v>
      </c>
      <c r="G21">
        <v>17</v>
      </c>
      <c r="H21" s="1" t="s">
        <v>10</v>
      </c>
      <c r="I21" s="3">
        <v>61.3</v>
      </c>
      <c r="J21" s="3" t="str">
        <f>IF(customer_segmentation_data[[#This Row],[age]]&lt;30,"Adolescent",IF(customer_segmentation_data[[#This Row],[age]]&lt;50,"Middle Age",IF(customer_segmentation_data[[#This Row],[age]]&gt;49,"Adult","Invalid")))</f>
        <v>Middle Age</v>
      </c>
      <c r="K21" t="str">
        <f>IF(customer_segmentation_data[[#This Row],[income]]&gt;89000,"High Income",IF(customer_segmentation_data[[#This Row],[income]]&gt;59000,"Middle Income",IF(customer_segmentation_data[[#This Row],[income]]&lt;60000,"Low Income","Invalid")))</f>
        <v>High Income</v>
      </c>
      <c r="L21" t="str">
        <f>IF(customer_segmentation_data[[#This Row],[spending_score]]&gt;69,"High Spending",IF(customer_segmentation_data[[#This Row],[spending_score]]&gt;39,"Medium Spending",IF(customer_segmentation_data[[#This Row],[spending_score]]&lt;40,"Low Spending","Invalid")))</f>
        <v>High Spending</v>
      </c>
      <c r="M21" t="str">
        <f>IF(customer_segmentation_data[[#This Row],[purchase_frequency]]&lt;16,"Low Frequency",IF(customer_segmentation_data[[#This Row],[purchase_frequency]]&lt;36,"Medium Frequency",IF(customer_segmentation_data[[#This Row],[purchase_frequency]]&lt;51,"High Frequency","Invalid")))</f>
        <v>Medium Frequency</v>
      </c>
      <c r="N21" s="3">
        <f>customer_segmentation_data[[#This Row],[last_purchase_amount]]*customer_segmentation_data[[#This Row],[purchase_frequency]]*customer_segmentation_data[[#This Row],[membership_years]]</f>
        <v>3126.2999999999997</v>
      </c>
    </row>
    <row r="22" spans="1:14" x14ac:dyDescent="0.35">
      <c r="A22">
        <v>21</v>
      </c>
      <c r="B22">
        <v>19</v>
      </c>
      <c r="C22" s="1" t="s">
        <v>9</v>
      </c>
      <c r="D22" s="2">
        <v>82519</v>
      </c>
      <c r="E22">
        <v>13</v>
      </c>
      <c r="F22">
        <v>4</v>
      </c>
      <c r="G22">
        <v>4</v>
      </c>
      <c r="H22" s="1" t="s">
        <v>14</v>
      </c>
      <c r="I22" s="3">
        <v>742.39</v>
      </c>
      <c r="J22" s="3" t="str">
        <f>IF(customer_segmentation_data[[#This Row],[age]]&lt;30,"Adolescent",IF(customer_segmentation_data[[#This Row],[age]]&lt;50,"Middle Age",IF(customer_segmentation_data[[#This Row],[age]]&gt;49,"Adult","Invalid")))</f>
        <v>Adolescent</v>
      </c>
      <c r="K22" t="str">
        <f>IF(customer_segmentation_data[[#This Row],[income]]&gt;89000,"High Income",IF(customer_segmentation_data[[#This Row],[income]]&gt;59000,"Middle Income",IF(customer_segmentation_data[[#This Row],[income]]&lt;60000,"Low Income","Invalid")))</f>
        <v>Middle Income</v>
      </c>
      <c r="L22" t="str">
        <f>IF(customer_segmentation_data[[#This Row],[spending_score]]&gt;69,"High Spending",IF(customer_segmentation_data[[#This Row],[spending_score]]&gt;39,"Medium Spending",IF(customer_segmentation_data[[#This Row],[spending_score]]&lt;40,"Low Spending","Invalid")))</f>
        <v>Low Spending</v>
      </c>
      <c r="M22" t="str">
        <f>IF(customer_segmentation_data[[#This Row],[purchase_frequency]]&lt;16,"Low Frequency",IF(customer_segmentation_data[[#This Row],[purchase_frequency]]&lt;36,"Medium Frequency",IF(customer_segmentation_data[[#This Row],[purchase_frequency]]&lt;51,"High Frequency","Invalid")))</f>
        <v>Low Frequency</v>
      </c>
      <c r="N22" s="3">
        <f>customer_segmentation_data[[#This Row],[last_purchase_amount]]*customer_segmentation_data[[#This Row],[purchase_frequency]]*customer_segmentation_data[[#This Row],[membership_years]]</f>
        <v>11878.24</v>
      </c>
    </row>
    <row r="23" spans="1:14" x14ac:dyDescent="0.35">
      <c r="A23">
        <v>22</v>
      </c>
      <c r="B23">
        <v>22</v>
      </c>
      <c r="C23" s="1" t="s">
        <v>16</v>
      </c>
      <c r="D23" s="2">
        <v>49077</v>
      </c>
      <c r="E23">
        <v>74</v>
      </c>
      <c r="F23">
        <v>10</v>
      </c>
      <c r="G23">
        <v>47</v>
      </c>
      <c r="H23" s="1" t="s">
        <v>14</v>
      </c>
      <c r="I23" s="3">
        <v>799.31</v>
      </c>
      <c r="J23" s="3" t="str">
        <f>IF(customer_segmentation_data[[#This Row],[age]]&lt;30,"Adolescent",IF(customer_segmentation_data[[#This Row],[age]]&lt;50,"Middle Age",IF(customer_segmentation_data[[#This Row],[age]]&gt;49,"Adult","Invalid")))</f>
        <v>Adolescent</v>
      </c>
      <c r="K23" t="str">
        <f>IF(customer_segmentation_data[[#This Row],[income]]&gt;89000,"High Income",IF(customer_segmentation_data[[#This Row],[income]]&gt;59000,"Middle Income",IF(customer_segmentation_data[[#This Row],[income]]&lt;60000,"Low Income","Invalid")))</f>
        <v>Low Income</v>
      </c>
      <c r="L23" t="str">
        <f>IF(customer_segmentation_data[[#This Row],[spending_score]]&gt;69,"High Spending",IF(customer_segmentation_data[[#This Row],[spending_score]]&gt;39,"Medium Spending",IF(customer_segmentation_data[[#This Row],[spending_score]]&lt;40,"Low Spending","Invalid")))</f>
        <v>High Spending</v>
      </c>
      <c r="M23" t="str">
        <f>IF(customer_segmentation_data[[#This Row],[purchase_frequency]]&lt;16,"Low Frequency",IF(customer_segmentation_data[[#This Row],[purchase_frequency]]&lt;36,"Medium Frequency",IF(customer_segmentation_data[[#This Row],[purchase_frequency]]&lt;51,"High Frequency","Invalid")))</f>
        <v>High Frequency</v>
      </c>
      <c r="N23" s="3">
        <f>customer_segmentation_data[[#This Row],[last_purchase_amount]]*customer_segmentation_data[[#This Row],[purchase_frequency]]*customer_segmentation_data[[#This Row],[membership_years]]</f>
        <v>375675.7</v>
      </c>
    </row>
    <row r="24" spans="1:14" x14ac:dyDescent="0.35">
      <c r="A24">
        <v>23</v>
      </c>
      <c r="B24">
        <v>36</v>
      </c>
      <c r="C24" s="1" t="s">
        <v>13</v>
      </c>
      <c r="D24" s="2">
        <v>85473</v>
      </c>
      <c r="E24">
        <v>68</v>
      </c>
      <c r="F24">
        <v>1</v>
      </c>
      <c r="G24">
        <v>16</v>
      </c>
      <c r="H24" s="1" t="s">
        <v>11</v>
      </c>
      <c r="I24" s="3">
        <v>806.55</v>
      </c>
      <c r="J24" s="3" t="str">
        <f>IF(customer_segmentation_data[[#This Row],[age]]&lt;30,"Adolescent",IF(customer_segmentation_data[[#This Row],[age]]&lt;50,"Middle Age",IF(customer_segmentation_data[[#This Row],[age]]&gt;49,"Adult","Invalid")))</f>
        <v>Middle Age</v>
      </c>
      <c r="K24" t="str">
        <f>IF(customer_segmentation_data[[#This Row],[income]]&gt;89000,"High Income",IF(customer_segmentation_data[[#This Row],[income]]&gt;59000,"Middle Income",IF(customer_segmentation_data[[#This Row],[income]]&lt;60000,"Low Income","Invalid")))</f>
        <v>Middle Income</v>
      </c>
      <c r="L24" t="str">
        <f>IF(customer_segmentation_data[[#This Row],[spending_score]]&gt;69,"High Spending",IF(customer_segmentation_data[[#This Row],[spending_score]]&gt;39,"Medium Spending",IF(customer_segmentation_data[[#This Row],[spending_score]]&lt;40,"Low Spending","Invalid")))</f>
        <v>Medium Spending</v>
      </c>
      <c r="M24" t="str">
        <f>IF(customer_segmentation_data[[#This Row],[purchase_frequency]]&lt;16,"Low Frequency",IF(customer_segmentation_data[[#This Row],[purchase_frequency]]&lt;36,"Medium Frequency",IF(customer_segmentation_data[[#This Row],[purchase_frequency]]&lt;51,"High Frequency","Invalid")))</f>
        <v>Medium Frequency</v>
      </c>
      <c r="N24" s="3">
        <f>customer_segmentation_data[[#This Row],[last_purchase_amount]]*customer_segmentation_data[[#This Row],[purchase_frequency]]*customer_segmentation_data[[#This Row],[membership_years]]</f>
        <v>12904.8</v>
      </c>
    </row>
    <row r="25" spans="1:14" x14ac:dyDescent="0.35">
      <c r="A25">
        <v>24</v>
      </c>
      <c r="B25">
        <v>41</v>
      </c>
      <c r="C25" s="1" t="s">
        <v>13</v>
      </c>
      <c r="D25" s="2">
        <v>81758</v>
      </c>
      <c r="E25">
        <v>87</v>
      </c>
      <c r="F25">
        <v>7</v>
      </c>
      <c r="G25">
        <v>9</v>
      </c>
      <c r="H25" s="1" t="s">
        <v>12</v>
      </c>
      <c r="I25" s="3">
        <v>482.2</v>
      </c>
      <c r="J25" s="3" t="str">
        <f>IF(customer_segmentation_data[[#This Row],[age]]&lt;30,"Adolescent",IF(customer_segmentation_data[[#This Row],[age]]&lt;50,"Middle Age",IF(customer_segmentation_data[[#This Row],[age]]&gt;49,"Adult","Invalid")))</f>
        <v>Middle Age</v>
      </c>
      <c r="K25" t="str">
        <f>IF(customer_segmentation_data[[#This Row],[income]]&gt;89000,"High Income",IF(customer_segmentation_data[[#This Row],[income]]&gt;59000,"Middle Income",IF(customer_segmentation_data[[#This Row],[income]]&lt;60000,"Low Income","Invalid")))</f>
        <v>Middle Income</v>
      </c>
      <c r="L25" t="str">
        <f>IF(customer_segmentation_data[[#This Row],[spending_score]]&gt;69,"High Spending",IF(customer_segmentation_data[[#This Row],[spending_score]]&gt;39,"Medium Spending",IF(customer_segmentation_data[[#This Row],[spending_score]]&lt;40,"Low Spending","Invalid")))</f>
        <v>High Spending</v>
      </c>
      <c r="M25" t="str">
        <f>IF(customer_segmentation_data[[#This Row],[purchase_frequency]]&lt;16,"Low Frequency",IF(customer_segmentation_data[[#This Row],[purchase_frequency]]&lt;36,"Medium Frequency",IF(customer_segmentation_data[[#This Row],[purchase_frequency]]&lt;51,"High Frequency","Invalid")))</f>
        <v>Low Frequency</v>
      </c>
      <c r="N25" s="3">
        <f>customer_segmentation_data[[#This Row],[last_purchase_amount]]*customer_segmentation_data[[#This Row],[purchase_frequency]]*customer_segmentation_data[[#This Row],[membership_years]]</f>
        <v>30378.600000000002</v>
      </c>
    </row>
    <row r="26" spans="1:14" x14ac:dyDescent="0.35">
      <c r="A26">
        <v>25</v>
      </c>
      <c r="B26">
        <v>69</v>
      </c>
      <c r="C26" s="1" t="s">
        <v>9</v>
      </c>
      <c r="D26" s="2">
        <v>36140</v>
      </c>
      <c r="E26">
        <v>78</v>
      </c>
      <c r="F26">
        <v>5</v>
      </c>
      <c r="G26">
        <v>39</v>
      </c>
      <c r="H26" s="1" t="s">
        <v>11</v>
      </c>
      <c r="I26" s="3">
        <v>508.86</v>
      </c>
      <c r="J26" s="3" t="str">
        <f>IF(customer_segmentation_data[[#This Row],[age]]&lt;30,"Adolescent",IF(customer_segmentation_data[[#This Row],[age]]&lt;50,"Middle Age",IF(customer_segmentation_data[[#This Row],[age]]&gt;49,"Adult","Invalid")))</f>
        <v>Adult</v>
      </c>
      <c r="K26" t="str">
        <f>IF(customer_segmentation_data[[#This Row],[income]]&gt;89000,"High Income",IF(customer_segmentation_data[[#This Row],[income]]&gt;59000,"Middle Income",IF(customer_segmentation_data[[#This Row],[income]]&lt;60000,"Low Income","Invalid")))</f>
        <v>Low Income</v>
      </c>
      <c r="L26" t="str">
        <f>IF(customer_segmentation_data[[#This Row],[spending_score]]&gt;69,"High Spending",IF(customer_segmentation_data[[#This Row],[spending_score]]&gt;39,"Medium Spending",IF(customer_segmentation_data[[#This Row],[spending_score]]&lt;40,"Low Spending","Invalid")))</f>
        <v>High Spending</v>
      </c>
      <c r="M26" t="str">
        <f>IF(customer_segmentation_data[[#This Row],[purchase_frequency]]&lt;16,"Low Frequency",IF(customer_segmentation_data[[#This Row],[purchase_frequency]]&lt;36,"Medium Frequency",IF(customer_segmentation_data[[#This Row],[purchase_frequency]]&lt;51,"High Frequency","Invalid")))</f>
        <v>High Frequency</v>
      </c>
      <c r="N26" s="3">
        <f>customer_segmentation_data[[#This Row],[last_purchase_amount]]*customer_segmentation_data[[#This Row],[purchase_frequency]]*customer_segmentation_data[[#This Row],[membership_years]]</f>
        <v>99227.700000000012</v>
      </c>
    </row>
    <row r="27" spans="1:14" x14ac:dyDescent="0.35">
      <c r="A27">
        <v>26</v>
      </c>
      <c r="B27">
        <v>33</v>
      </c>
      <c r="C27" s="1" t="s">
        <v>13</v>
      </c>
      <c r="D27" s="2">
        <v>141757</v>
      </c>
      <c r="E27">
        <v>60</v>
      </c>
      <c r="F27">
        <v>10</v>
      </c>
      <c r="G27">
        <v>39</v>
      </c>
      <c r="H27" s="1" t="s">
        <v>10</v>
      </c>
      <c r="I27" s="3">
        <v>83.27</v>
      </c>
      <c r="J27" s="3" t="str">
        <f>IF(customer_segmentation_data[[#This Row],[age]]&lt;30,"Adolescent",IF(customer_segmentation_data[[#This Row],[age]]&lt;50,"Middle Age",IF(customer_segmentation_data[[#This Row],[age]]&gt;49,"Adult","Invalid")))</f>
        <v>Middle Age</v>
      </c>
      <c r="K27" t="str">
        <f>IF(customer_segmentation_data[[#This Row],[income]]&gt;89000,"High Income",IF(customer_segmentation_data[[#This Row],[income]]&gt;59000,"Middle Income",IF(customer_segmentation_data[[#This Row],[income]]&lt;60000,"Low Income","Invalid")))</f>
        <v>High Income</v>
      </c>
      <c r="L27" t="str">
        <f>IF(customer_segmentation_data[[#This Row],[spending_score]]&gt;69,"High Spending",IF(customer_segmentation_data[[#This Row],[spending_score]]&gt;39,"Medium Spending",IF(customer_segmentation_data[[#This Row],[spending_score]]&lt;40,"Low Spending","Invalid")))</f>
        <v>Medium Spending</v>
      </c>
      <c r="M27" t="str">
        <f>IF(customer_segmentation_data[[#This Row],[purchase_frequency]]&lt;16,"Low Frequency",IF(customer_segmentation_data[[#This Row],[purchase_frequency]]&lt;36,"Medium Frequency",IF(customer_segmentation_data[[#This Row],[purchase_frequency]]&lt;51,"High Frequency","Invalid")))</f>
        <v>High Frequency</v>
      </c>
      <c r="N27" s="3">
        <f>customer_segmentation_data[[#This Row],[last_purchase_amount]]*customer_segmentation_data[[#This Row],[purchase_frequency]]*customer_segmentation_data[[#This Row],[membership_years]]</f>
        <v>32475.299999999996</v>
      </c>
    </row>
    <row r="28" spans="1:14" x14ac:dyDescent="0.35">
      <c r="A28">
        <v>27</v>
      </c>
      <c r="B28">
        <v>54</v>
      </c>
      <c r="C28" s="1" t="s">
        <v>16</v>
      </c>
      <c r="D28" s="2">
        <v>35394</v>
      </c>
      <c r="E28">
        <v>10</v>
      </c>
      <c r="F28">
        <v>9</v>
      </c>
      <c r="G28">
        <v>4</v>
      </c>
      <c r="H28" s="1" t="s">
        <v>10</v>
      </c>
      <c r="I28" s="3">
        <v>124.29</v>
      </c>
      <c r="J28" s="3" t="str">
        <f>IF(customer_segmentation_data[[#This Row],[age]]&lt;30,"Adolescent",IF(customer_segmentation_data[[#This Row],[age]]&lt;50,"Middle Age",IF(customer_segmentation_data[[#This Row],[age]]&gt;49,"Adult","Invalid")))</f>
        <v>Adult</v>
      </c>
      <c r="K28" t="str">
        <f>IF(customer_segmentation_data[[#This Row],[income]]&gt;89000,"High Income",IF(customer_segmentation_data[[#This Row],[income]]&gt;59000,"Middle Income",IF(customer_segmentation_data[[#This Row],[income]]&lt;60000,"Low Income","Invalid")))</f>
        <v>Low Income</v>
      </c>
      <c r="L28" t="str">
        <f>IF(customer_segmentation_data[[#This Row],[spending_score]]&gt;69,"High Spending",IF(customer_segmentation_data[[#This Row],[spending_score]]&gt;39,"Medium Spending",IF(customer_segmentation_data[[#This Row],[spending_score]]&lt;40,"Low Spending","Invalid")))</f>
        <v>Low Spending</v>
      </c>
      <c r="M28" t="str">
        <f>IF(customer_segmentation_data[[#This Row],[purchase_frequency]]&lt;16,"Low Frequency",IF(customer_segmentation_data[[#This Row],[purchase_frequency]]&lt;36,"Medium Frequency",IF(customer_segmentation_data[[#This Row],[purchase_frequency]]&lt;51,"High Frequency","Invalid")))</f>
        <v>Low Frequency</v>
      </c>
      <c r="N28" s="3">
        <f>customer_segmentation_data[[#This Row],[last_purchase_amount]]*customer_segmentation_data[[#This Row],[purchase_frequency]]*customer_segmentation_data[[#This Row],[membership_years]]</f>
        <v>4474.4400000000005</v>
      </c>
    </row>
    <row r="29" spans="1:14" x14ac:dyDescent="0.35">
      <c r="A29">
        <v>28</v>
      </c>
      <c r="B29">
        <v>30</v>
      </c>
      <c r="C29" s="1" t="s">
        <v>9</v>
      </c>
      <c r="D29" s="2">
        <v>50680</v>
      </c>
      <c r="E29">
        <v>19</v>
      </c>
      <c r="F29">
        <v>7</v>
      </c>
      <c r="G29">
        <v>27</v>
      </c>
      <c r="H29" s="1" t="s">
        <v>11</v>
      </c>
      <c r="I29" s="3">
        <v>515.88</v>
      </c>
      <c r="J29" s="3" t="str">
        <f>IF(customer_segmentation_data[[#This Row],[age]]&lt;30,"Adolescent",IF(customer_segmentation_data[[#This Row],[age]]&lt;50,"Middle Age",IF(customer_segmentation_data[[#This Row],[age]]&gt;49,"Adult","Invalid")))</f>
        <v>Middle Age</v>
      </c>
      <c r="K29" t="str">
        <f>IF(customer_segmentation_data[[#This Row],[income]]&gt;89000,"High Income",IF(customer_segmentation_data[[#This Row],[income]]&gt;59000,"Middle Income",IF(customer_segmentation_data[[#This Row],[income]]&lt;60000,"Low Income","Invalid")))</f>
        <v>Low Income</v>
      </c>
      <c r="L29" t="str">
        <f>IF(customer_segmentation_data[[#This Row],[spending_score]]&gt;69,"High Spending",IF(customer_segmentation_data[[#This Row],[spending_score]]&gt;39,"Medium Spending",IF(customer_segmentation_data[[#This Row],[spending_score]]&lt;40,"Low Spending","Invalid")))</f>
        <v>Low Spending</v>
      </c>
      <c r="M29" t="str">
        <f>IF(customer_segmentation_data[[#This Row],[purchase_frequency]]&lt;16,"Low Frequency",IF(customer_segmentation_data[[#This Row],[purchase_frequency]]&lt;36,"Medium Frequency",IF(customer_segmentation_data[[#This Row],[purchase_frequency]]&lt;51,"High Frequency","Invalid")))</f>
        <v>Medium Frequency</v>
      </c>
      <c r="N29" s="3">
        <f>customer_segmentation_data[[#This Row],[last_purchase_amount]]*customer_segmentation_data[[#This Row],[purchase_frequency]]*customer_segmentation_data[[#This Row],[membership_years]]</f>
        <v>97501.32</v>
      </c>
    </row>
    <row r="30" spans="1:14" x14ac:dyDescent="0.35">
      <c r="A30">
        <v>29</v>
      </c>
      <c r="B30">
        <v>18</v>
      </c>
      <c r="C30" s="1" t="s">
        <v>9</v>
      </c>
      <c r="D30" s="2">
        <v>70721</v>
      </c>
      <c r="E30">
        <v>78</v>
      </c>
      <c r="F30">
        <v>7</v>
      </c>
      <c r="G30">
        <v>1</v>
      </c>
      <c r="H30" s="1" t="s">
        <v>14</v>
      </c>
      <c r="I30" s="3">
        <v>191.9</v>
      </c>
      <c r="J30" s="3" t="str">
        <f>IF(customer_segmentation_data[[#This Row],[age]]&lt;30,"Adolescent",IF(customer_segmentation_data[[#This Row],[age]]&lt;50,"Middle Age",IF(customer_segmentation_data[[#This Row],[age]]&gt;49,"Adult","Invalid")))</f>
        <v>Adolescent</v>
      </c>
      <c r="K30" t="str">
        <f>IF(customer_segmentation_data[[#This Row],[income]]&gt;89000,"High Income",IF(customer_segmentation_data[[#This Row],[income]]&gt;59000,"Middle Income",IF(customer_segmentation_data[[#This Row],[income]]&lt;60000,"Low Income","Invalid")))</f>
        <v>Middle Income</v>
      </c>
      <c r="L30" t="str">
        <f>IF(customer_segmentation_data[[#This Row],[spending_score]]&gt;69,"High Spending",IF(customer_segmentation_data[[#This Row],[spending_score]]&gt;39,"Medium Spending",IF(customer_segmentation_data[[#This Row],[spending_score]]&lt;40,"Low Spending","Invalid")))</f>
        <v>High Spending</v>
      </c>
      <c r="M30" t="str">
        <f>IF(customer_segmentation_data[[#This Row],[purchase_frequency]]&lt;16,"Low Frequency",IF(customer_segmentation_data[[#This Row],[purchase_frequency]]&lt;36,"Medium Frequency",IF(customer_segmentation_data[[#This Row],[purchase_frequency]]&lt;51,"High Frequency","Invalid")))</f>
        <v>Low Frequency</v>
      </c>
      <c r="N30" s="3">
        <f>customer_segmentation_data[[#This Row],[last_purchase_amount]]*customer_segmentation_data[[#This Row],[purchase_frequency]]*customer_segmentation_data[[#This Row],[membership_years]]</f>
        <v>1343.3</v>
      </c>
    </row>
    <row r="31" spans="1:14" x14ac:dyDescent="0.35">
      <c r="A31">
        <v>30</v>
      </c>
      <c r="B31">
        <v>23</v>
      </c>
      <c r="C31" s="1" t="s">
        <v>16</v>
      </c>
      <c r="D31" s="2">
        <v>104106</v>
      </c>
      <c r="E31">
        <v>30</v>
      </c>
      <c r="F31">
        <v>4</v>
      </c>
      <c r="G31">
        <v>20</v>
      </c>
      <c r="H31" s="1" t="s">
        <v>15</v>
      </c>
      <c r="I31" s="3">
        <v>950.56</v>
      </c>
      <c r="J31" s="3" t="str">
        <f>IF(customer_segmentation_data[[#This Row],[age]]&lt;30,"Adolescent",IF(customer_segmentation_data[[#This Row],[age]]&lt;50,"Middle Age",IF(customer_segmentation_data[[#This Row],[age]]&gt;49,"Adult","Invalid")))</f>
        <v>Adolescent</v>
      </c>
      <c r="K31" t="str">
        <f>IF(customer_segmentation_data[[#This Row],[income]]&gt;89000,"High Income",IF(customer_segmentation_data[[#This Row],[income]]&gt;59000,"Middle Income",IF(customer_segmentation_data[[#This Row],[income]]&lt;60000,"Low Income","Invalid")))</f>
        <v>High Income</v>
      </c>
      <c r="L31" t="str">
        <f>IF(customer_segmentation_data[[#This Row],[spending_score]]&gt;69,"High Spending",IF(customer_segmentation_data[[#This Row],[spending_score]]&gt;39,"Medium Spending",IF(customer_segmentation_data[[#This Row],[spending_score]]&lt;40,"Low Spending","Invalid")))</f>
        <v>Low Spending</v>
      </c>
      <c r="M31" t="str">
        <f>IF(customer_segmentation_data[[#This Row],[purchase_frequency]]&lt;16,"Low Frequency",IF(customer_segmentation_data[[#This Row],[purchase_frequency]]&lt;36,"Medium Frequency",IF(customer_segmentation_data[[#This Row],[purchase_frequency]]&lt;51,"High Frequency","Invalid")))</f>
        <v>Medium Frequency</v>
      </c>
      <c r="N31" s="3">
        <f>customer_segmentation_data[[#This Row],[last_purchase_amount]]*customer_segmentation_data[[#This Row],[purchase_frequency]]*customer_segmentation_data[[#This Row],[membership_years]]</f>
        <v>76044.799999999988</v>
      </c>
    </row>
    <row r="32" spans="1:14" x14ac:dyDescent="0.35">
      <c r="A32">
        <v>31</v>
      </c>
      <c r="B32">
        <v>36</v>
      </c>
      <c r="C32" s="1" t="s">
        <v>13</v>
      </c>
      <c r="D32" s="2">
        <v>76756</v>
      </c>
      <c r="E32">
        <v>16</v>
      </c>
      <c r="F32">
        <v>8</v>
      </c>
      <c r="G32">
        <v>27</v>
      </c>
      <c r="H32" s="1" t="s">
        <v>12</v>
      </c>
      <c r="I32" s="3">
        <v>970.06</v>
      </c>
      <c r="J32" s="3" t="str">
        <f>IF(customer_segmentation_data[[#This Row],[age]]&lt;30,"Adolescent",IF(customer_segmentation_data[[#This Row],[age]]&lt;50,"Middle Age",IF(customer_segmentation_data[[#This Row],[age]]&gt;49,"Adult","Invalid")))</f>
        <v>Middle Age</v>
      </c>
      <c r="K32" t="str">
        <f>IF(customer_segmentation_data[[#This Row],[income]]&gt;89000,"High Income",IF(customer_segmentation_data[[#This Row],[income]]&gt;59000,"Middle Income",IF(customer_segmentation_data[[#This Row],[income]]&lt;60000,"Low Income","Invalid")))</f>
        <v>Middle Income</v>
      </c>
      <c r="L32" t="str">
        <f>IF(customer_segmentation_data[[#This Row],[spending_score]]&gt;69,"High Spending",IF(customer_segmentation_data[[#This Row],[spending_score]]&gt;39,"Medium Spending",IF(customer_segmentation_data[[#This Row],[spending_score]]&lt;40,"Low Spending","Invalid")))</f>
        <v>Low Spending</v>
      </c>
      <c r="M32" t="str">
        <f>IF(customer_segmentation_data[[#This Row],[purchase_frequency]]&lt;16,"Low Frequency",IF(customer_segmentation_data[[#This Row],[purchase_frequency]]&lt;36,"Medium Frequency",IF(customer_segmentation_data[[#This Row],[purchase_frequency]]&lt;51,"High Frequency","Invalid")))</f>
        <v>Medium Frequency</v>
      </c>
      <c r="N32" s="3">
        <f>customer_segmentation_data[[#This Row],[last_purchase_amount]]*customer_segmentation_data[[#This Row],[purchase_frequency]]*customer_segmentation_data[[#This Row],[membership_years]]</f>
        <v>209532.96</v>
      </c>
    </row>
    <row r="33" spans="1:14" x14ac:dyDescent="0.35">
      <c r="A33">
        <v>32</v>
      </c>
      <c r="B33">
        <v>60</v>
      </c>
      <c r="C33" s="1" t="s">
        <v>9</v>
      </c>
      <c r="D33" s="2">
        <v>45733</v>
      </c>
      <c r="E33">
        <v>69</v>
      </c>
      <c r="F33">
        <v>2</v>
      </c>
      <c r="G33">
        <v>18</v>
      </c>
      <c r="H33" s="1" t="s">
        <v>15</v>
      </c>
      <c r="I33" s="3">
        <v>197.29</v>
      </c>
      <c r="J33" s="3" t="str">
        <f>IF(customer_segmentation_data[[#This Row],[age]]&lt;30,"Adolescent",IF(customer_segmentation_data[[#This Row],[age]]&lt;50,"Middle Age",IF(customer_segmentation_data[[#This Row],[age]]&gt;49,"Adult","Invalid")))</f>
        <v>Adult</v>
      </c>
      <c r="K33" t="str">
        <f>IF(customer_segmentation_data[[#This Row],[income]]&gt;89000,"High Income",IF(customer_segmentation_data[[#This Row],[income]]&gt;59000,"Middle Income",IF(customer_segmentation_data[[#This Row],[income]]&lt;60000,"Low Income","Invalid")))</f>
        <v>Low Income</v>
      </c>
      <c r="L33" t="str">
        <f>IF(customer_segmentation_data[[#This Row],[spending_score]]&gt;69,"High Spending",IF(customer_segmentation_data[[#This Row],[spending_score]]&gt;39,"Medium Spending",IF(customer_segmentation_data[[#This Row],[spending_score]]&lt;40,"Low Spending","Invalid")))</f>
        <v>Medium Spending</v>
      </c>
      <c r="M33" t="str">
        <f>IF(customer_segmentation_data[[#This Row],[purchase_frequency]]&lt;16,"Low Frequency",IF(customer_segmentation_data[[#This Row],[purchase_frequency]]&lt;36,"Medium Frequency",IF(customer_segmentation_data[[#This Row],[purchase_frequency]]&lt;51,"High Frequency","Invalid")))</f>
        <v>Medium Frequency</v>
      </c>
      <c r="N33" s="3">
        <f>customer_segmentation_data[[#This Row],[last_purchase_amount]]*customer_segmentation_data[[#This Row],[purchase_frequency]]*customer_segmentation_data[[#This Row],[membership_years]]</f>
        <v>7102.44</v>
      </c>
    </row>
    <row r="34" spans="1:14" x14ac:dyDescent="0.35">
      <c r="A34">
        <v>33</v>
      </c>
      <c r="B34">
        <v>29</v>
      </c>
      <c r="C34" s="1" t="s">
        <v>16</v>
      </c>
      <c r="D34" s="2">
        <v>71951</v>
      </c>
      <c r="E34">
        <v>2</v>
      </c>
      <c r="F34">
        <v>6</v>
      </c>
      <c r="G34">
        <v>47</v>
      </c>
      <c r="H34" s="1" t="s">
        <v>15</v>
      </c>
      <c r="I34" s="3">
        <v>91.94</v>
      </c>
      <c r="J34" s="3" t="str">
        <f>IF(customer_segmentation_data[[#This Row],[age]]&lt;30,"Adolescent",IF(customer_segmentation_data[[#This Row],[age]]&lt;50,"Middle Age",IF(customer_segmentation_data[[#This Row],[age]]&gt;49,"Adult","Invalid")))</f>
        <v>Adolescent</v>
      </c>
      <c r="K34" t="str">
        <f>IF(customer_segmentation_data[[#This Row],[income]]&gt;89000,"High Income",IF(customer_segmentation_data[[#This Row],[income]]&gt;59000,"Middle Income",IF(customer_segmentation_data[[#This Row],[income]]&lt;60000,"Low Income","Invalid")))</f>
        <v>Middle Income</v>
      </c>
      <c r="L34" t="str">
        <f>IF(customer_segmentation_data[[#This Row],[spending_score]]&gt;69,"High Spending",IF(customer_segmentation_data[[#This Row],[spending_score]]&gt;39,"Medium Spending",IF(customer_segmentation_data[[#This Row],[spending_score]]&lt;40,"Low Spending","Invalid")))</f>
        <v>Low Spending</v>
      </c>
      <c r="M34" t="str">
        <f>IF(customer_segmentation_data[[#This Row],[purchase_frequency]]&lt;16,"Low Frequency",IF(customer_segmentation_data[[#This Row],[purchase_frequency]]&lt;36,"Medium Frequency",IF(customer_segmentation_data[[#This Row],[purchase_frequency]]&lt;51,"High Frequency","Invalid")))</f>
        <v>High Frequency</v>
      </c>
      <c r="N34" s="3">
        <f>customer_segmentation_data[[#This Row],[last_purchase_amount]]*customer_segmentation_data[[#This Row],[purchase_frequency]]*customer_segmentation_data[[#This Row],[membership_years]]</f>
        <v>25927.08</v>
      </c>
    </row>
    <row r="35" spans="1:14" x14ac:dyDescent="0.35">
      <c r="A35">
        <v>34</v>
      </c>
      <c r="B35">
        <v>44</v>
      </c>
      <c r="C35" s="1" t="s">
        <v>13</v>
      </c>
      <c r="D35" s="2">
        <v>86593</v>
      </c>
      <c r="E35">
        <v>89</v>
      </c>
      <c r="F35">
        <v>4</v>
      </c>
      <c r="G35">
        <v>37</v>
      </c>
      <c r="H35" s="1" t="s">
        <v>10</v>
      </c>
      <c r="I35" s="3">
        <v>76.95</v>
      </c>
      <c r="J35" s="3" t="str">
        <f>IF(customer_segmentation_data[[#This Row],[age]]&lt;30,"Adolescent",IF(customer_segmentation_data[[#This Row],[age]]&lt;50,"Middle Age",IF(customer_segmentation_data[[#This Row],[age]]&gt;49,"Adult","Invalid")))</f>
        <v>Middle Age</v>
      </c>
      <c r="K35" t="str">
        <f>IF(customer_segmentation_data[[#This Row],[income]]&gt;89000,"High Income",IF(customer_segmentation_data[[#This Row],[income]]&gt;59000,"Middle Income",IF(customer_segmentation_data[[#This Row],[income]]&lt;60000,"Low Income","Invalid")))</f>
        <v>Middle Income</v>
      </c>
      <c r="L35" t="str">
        <f>IF(customer_segmentation_data[[#This Row],[spending_score]]&gt;69,"High Spending",IF(customer_segmentation_data[[#This Row],[spending_score]]&gt;39,"Medium Spending",IF(customer_segmentation_data[[#This Row],[spending_score]]&lt;40,"Low Spending","Invalid")))</f>
        <v>High Spending</v>
      </c>
      <c r="M35" t="str">
        <f>IF(customer_segmentation_data[[#This Row],[purchase_frequency]]&lt;16,"Low Frequency",IF(customer_segmentation_data[[#This Row],[purchase_frequency]]&lt;36,"Medium Frequency",IF(customer_segmentation_data[[#This Row],[purchase_frequency]]&lt;51,"High Frequency","Invalid")))</f>
        <v>High Frequency</v>
      </c>
      <c r="N35" s="3">
        <f>customer_segmentation_data[[#This Row],[last_purchase_amount]]*customer_segmentation_data[[#This Row],[purchase_frequency]]*customer_segmentation_data[[#This Row],[membership_years]]</f>
        <v>11388.6</v>
      </c>
    </row>
    <row r="36" spans="1:14" x14ac:dyDescent="0.35">
      <c r="A36">
        <v>35</v>
      </c>
      <c r="B36">
        <v>45</v>
      </c>
      <c r="C36" s="1" t="s">
        <v>13</v>
      </c>
      <c r="D36" s="2">
        <v>43138</v>
      </c>
      <c r="E36">
        <v>54</v>
      </c>
      <c r="F36">
        <v>10</v>
      </c>
      <c r="G36">
        <v>48</v>
      </c>
      <c r="H36" s="1" t="s">
        <v>11</v>
      </c>
      <c r="I36" s="3">
        <v>639.22</v>
      </c>
      <c r="J36" s="3" t="str">
        <f>IF(customer_segmentation_data[[#This Row],[age]]&lt;30,"Adolescent",IF(customer_segmentation_data[[#This Row],[age]]&lt;50,"Middle Age",IF(customer_segmentation_data[[#This Row],[age]]&gt;49,"Adult","Invalid")))</f>
        <v>Middle Age</v>
      </c>
      <c r="K36" t="str">
        <f>IF(customer_segmentation_data[[#This Row],[income]]&gt;89000,"High Income",IF(customer_segmentation_data[[#This Row],[income]]&gt;59000,"Middle Income",IF(customer_segmentation_data[[#This Row],[income]]&lt;60000,"Low Income","Invalid")))</f>
        <v>Low Income</v>
      </c>
      <c r="L36" t="str">
        <f>IF(customer_segmentation_data[[#This Row],[spending_score]]&gt;69,"High Spending",IF(customer_segmentation_data[[#This Row],[spending_score]]&gt;39,"Medium Spending",IF(customer_segmentation_data[[#This Row],[spending_score]]&lt;40,"Low Spending","Invalid")))</f>
        <v>Medium Spending</v>
      </c>
      <c r="M36" t="str">
        <f>IF(customer_segmentation_data[[#This Row],[purchase_frequency]]&lt;16,"Low Frequency",IF(customer_segmentation_data[[#This Row],[purchase_frequency]]&lt;36,"Medium Frequency",IF(customer_segmentation_data[[#This Row],[purchase_frequency]]&lt;51,"High Frequency","Invalid")))</f>
        <v>High Frequency</v>
      </c>
      <c r="N36" s="3">
        <f>customer_segmentation_data[[#This Row],[last_purchase_amount]]*customer_segmentation_data[[#This Row],[purchase_frequency]]*customer_segmentation_data[[#This Row],[membership_years]]</f>
        <v>306825.60000000003</v>
      </c>
    </row>
    <row r="37" spans="1:14" x14ac:dyDescent="0.35">
      <c r="A37">
        <v>36</v>
      </c>
      <c r="B37">
        <v>30</v>
      </c>
      <c r="C37" s="1" t="s">
        <v>9</v>
      </c>
      <c r="D37" s="2">
        <v>73464</v>
      </c>
      <c r="E37">
        <v>37</v>
      </c>
      <c r="F37">
        <v>1</v>
      </c>
      <c r="G37">
        <v>6</v>
      </c>
      <c r="H37" s="1" t="s">
        <v>12</v>
      </c>
      <c r="I37" s="3">
        <v>532.51</v>
      </c>
      <c r="J37" s="3" t="str">
        <f>IF(customer_segmentation_data[[#This Row],[age]]&lt;30,"Adolescent",IF(customer_segmentation_data[[#This Row],[age]]&lt;50,"Middle Age",IF(customer_segmentation_data[[#This Row],[age]]&gt;49,"Adult","Invalid")))</f>
        <v>Middle Age</v>
      </c>
      <c r="K37" t="str">
        <f>IF(customer_segmentation_data[[#This Row],[income]]&gt;89000,"High Income",IF(customer_segmentation_data[[#This Row],[income]]&gt;59000,"Middle Income",IF(customer_segmentation_data[[#This Row],[income]]&lt;60000,"Low Income","Invalid")))</f>
        <v>Middle Income</v>
      </c>
      <c r="L37" t="str">
        <f>IF(customer_segmentation_data[[#This Row],[spending_score]]&gt;69,"High Spending",IF(customer_segmentation_data[[#This Row],[spending_score]]&gt;39,"Medium Spending",IF(customer_segmentation_data[[#This Row],[spending_score]]&lt;40,"Low Spending","Invalid")))</f>
        <v>Low Spending</v>
      </c>
      <c r="M37" t="str">
        <f>IF(customer_segmentation_data[[#This Row],[purchase_frequency]]&lt;16,"Low Frequency",IF(customer_segmentation_data[[#This Row],[purchase_frequency]]&lt;36,"Medium Frequency",IF(customer_segmentation_data[[#This Row],[purchase_frequency]]&lt;51,"High Frequency","Invalid")))</f>
        <v>Low Frequency</v>
      </c>
      <c r="N37" s="3">
        <f>customer_segmentation_data[[#This Row],[last_purchase_amount]]*customer_segmentation_data[[#This Row],[purchase_frequency]]*customer_segmentation_data[[#This Row],[membership_years]]</f>
        <v>3195.06</v>
      </c>
    </row>
    <row r="38" spans="1:14" x14ac:dyDescent="0.35">
      <c r="A38">
        <v>37</v>
      </c>
      <c r="B38">
        <v>47</v>
      </c>
      <c r="C38" s="1" t="s">
        <v>16</v>
      </c>
      <c r="D38" s="2">
        <v>108074</v>
      </c>
      <c r="E38">
        <v>78</v>
      </c>
      <c r="F38">
        <v>4</v>
      </c>
      <c r="G38">
        <v>38</v>
      </c>
      <c r="H38" s="1" t="s">
        <v>15</v>
      </c>
      <c r="I38" s="3">
        <v>128.19999999999999</v>
      </c>
      <c r="J38" s="3" t="str">
        <f>IF(customer_segmentation_data[[#This Row],[age]]&lt;30,"Adolescent",IF(customer_segmentation_data[[#This Row],[age]]&lt;50,"Middle Age",IF(customer_segmentation_data[[#This Row],[age]]&gt;49,"Adult","Invalid")))</f>
        <v>Middle Age</v>
      </c>
      <c r="K38" t="str">
        <f>IF(customer_segmentation_data[[#This Row],[income]]&gt;89000,"High Income",IF(customer_segmentation_data[[#This Row],[income]]&gt;59000,"Middle Income",IF(customer_segmentation_data[[#This Row],[income]]&lt;60000,"Low Income","Invalid")))</f>
        <v>High Income</v>
      </c>
      <c r="L38" t="str">
        <f>IF(customer_segmentation_data[[#This Row],[spending_score]]&gt;69,"High Spending",IF(customer_segmentation_data[[#This Row],[spending_score]]&gt;39,"Medium Spending",IF(customer_segmentation_data[[#This Row],[spending_score]]&lt;40,"Low Spending","Invalid")))</f>
        <v>High Spending</v>
      </c>
      <c r="M38" t="str">
        <f>IF(customer_segmentation_data[[#This Row],[purchase_frequency]]&lt;16,"Low Frequency",IF(customer_segmentation_data[[#This Row],[purchase_frequency]]&lt;36,"Medium Frequency",IF(customer_segmentation_data[[#This Row],[purchase_frequency]]&lt;51,"High Frequency","Invalid")))</f>
        <v>High Frequency</v>
      </c>
      <c r="N38" s="3">
        <f>customer_segmentation_data[[#This Row],[last_purchase_amount]]*customer_segmentation_data[[#This Row],[purchase_frequency]]*customer_segmentation_data[[#This Row],[membership_years]]</f>
        <v>19486.399999999998</v>
      </c>
    </row>
    <row r="39" spans="1:14" x14ac:dyDescent="0.35">
      <c r="A39">
        <v>38</v>
      </c>
      <c r="B39">
        <v>48</v>
      </c>
      <c r="C39" s="1" t="s">
        <v>13</v>
      </c>
      <c r="D39" s="2">
        <v>81794</v>
      </c>
      <c r="E39">
        <v>89</v>
      </c>
      <c r="F39">
        <v>7</v>
      </c>
      <c r="G39">
        <v>50</v>
      </c>
      <c r="H39" s="1" t="s">
        <v>15</v>
      </c>
      <c r="I39" s="3">
        <v>967.99</v>
      </c>
      <c r="J39" s="3" t="str">
        <f>IF(customer_segmentation_data[[#This Row],[age]]&lt;30,"Adolescent",IF(customer_segmentation_data[[#This Row],[age]]&lt;50,"Middle Age",IF(customer_segmentation_data[[#This Row],[age]]&gt;49,"Adult","Invalid")))</f>
        <v>Middle Age</v>
      </c>
      <c r="K39" t="str">
        <f>IF(customer_segmentation_data[[#This Row],[income]]&gt;89000,"High Income",IF(customer_segmentation_data[[#This Row],[income]]&gt;59000,"Middle Income",IF(customer_segmentation_data[[#This Row],[income]]&lt;60000,"Low Income","Invalid")))</f>
        <v>Middle Income</v>
      </c>
      <c r="L39" t="str">
        <f>IF(customer_segmentation_data[[#This Row],[spending_score]]&gt;69,"High Spending",IF(customer_segmentation_data[[#This Row],[spending_score]]&gt;39,"Medium Spending",IF(customer_segmentation_data[[#This Row],[spending_score]]&lt;40,"Low Spending","Invalid")))</f>
        <v>High Spending</v>
      </c>
      <c r="M39" t="str">
        <f>IF(customer_segmentation_data[[#This Row],[purchase_frequency]]&lt;16,"Low Frequency",IF(customer_segmentation_data[[#This Row],[purchase_frequency]]&lt;36,"Medium Frequency",IF(customer_segmentation_data[[#This Row],[purchase_frequency]]&lt;51,"High Frequency","Invalid")))</f>
        <v>High Frequency</v>
      </c>
      <c r="N39" s="3">
        <f>customer_segmentation_data[[#This Row],[last_purchase_amount]]*customer_segmentation_data[[#This Row],[purchase_frequency]]*customer_segmentation_data[[#This Row],[membership_years]]</f>
        <v>338796.5</v>
      </c>
    </row>
    <row r="40" spans="1:14" x14ac:dyDescent="0.35">
      <c r="A40">
        <v>39</v>
      </c>
      <c r="B40">
        <v>31</v>
      </c>
      <c r="C40" s="1" t="s">
        <v>9</v>
      </c>
      <c r="D40" s="2">
        <v>75392</v>
      </c>
      <c r="E40">
        <v>43</v>
      </c>
      <c r="F40">
        <v>4</v>
      </c>
      <c r="G40">
        <v>29</v>
      </c>
      <c r="H40" s="1" t="s">
        <v>11</v>
      </c>
      <c r="I40" s="3">
        <v>88.44</v>
      </c>
      <c r="J40" s="3" t="str">
        <f>IF(customer_segmentation_data[[#This Row],[age]]&lt;30,"Adolescent",IF(customer_segmentation_data[[#This Row],[age]]&lt;50,"Middle Age",IF(customer_segmentation_data[[#This Row],[age]]&gt;49,"Adult","Invalid")))</f>
        <v>Middle Age</v>
      </c>
      <c r="K40" t="str">
        <f>IF(customer_segmentation_data[[#This Row],[income]]&gt;89000,"High Income",IF(customer_segmentation_data[[#This Row],[income]]&gt;59000,"Middle Income",IF(customer_segmentation_data[[#This Row],[income]]&lt;60000,"Low Income","Invalid")))</f>
        <v>Middle Income</v>
      </c>
      <c r="L40" t="str">
        <f>IF(customer_segmentation_data[[#This Row],[spending_score]]&gt;69,"High Spending",IF(customer_segmentation_data[[#This Row],[spending_score]]&gt;39,"Medium Spending",IF(customer_segmentation_data[[#This Row],[spending_score]]&lt;40,"Low Spending","Invalid")))</f>
        <v>Medium Spending</v>
      </c>
      <c r="M40" t="str">
        <f>IF(customer_segmentation_data[[#This Row],[purchase_frequency]]&lt;16,"Low Frequency",IF(customer_segmentation_data[[#This Row],[purchase_frequency]]&lt;36,"Medium Frequency",IF(customer_segmentation_data[[#This Row],[purchase_frequency]]&lt;51,"High Frequency","Invalid")))</f>
        <v>Medium Frequency</v>
      </c>
      <c r="N40" s="3">
        <f>customer_segmentation_data[[#This Row],[last_purchase_amount]]*customer_segmentation_data[[#This Row],[purchase_frequency]]*customer_segmentation_data[[#This Row],[membership_years]]</f>
        <v>10259.039999999999</v>
      </c>
    </row>
    <row r="41" spans="1:14" x14ac:dyDescent="0.35">
      <c r="A41">
        <v>40</v>
      </c>
      <c r="B41">
        <v>22</v>
      </c>
      <c r="C41" s="1" t="s">
        <v>16</v>
      </c>
      <c r="D41" s="2">
        <v>107057</v>
      </c>
      <c r="E41">
        <v>14</v>
      </c>
      <c r="F41">
        <v>5</v>
      </c>
      <c r="G41">
        <v>41</v>
      </c>
      <c r="H41" s="1" t="s">
        <v>14</v>
      </c>
      <c r="I41" s="3">
        <v>98.86</v>
      </c>
      <c r="J41" s="3" t="str">
        <f>IF(customer_segmentation_data[[#This Row],[age]]&lt;30,"Adolescent",IF(customer_segmentation_data[[#This Row],[age]]&lt;50,"Middle Age",IF(customer_segmentation_data[[#This Row],[age]]&gt;49,"Adult","Invalid")))</f>
        <v>Adolescent</v>
      </c>
      <c r="K41" t="str">
        <f>IF(customer_segmentation_data[[#This Row],[income]]&gt;89000,"High Income",IF(customer_segmentation_data[[#This Row],[income]]&gt;59000,"Middle Income",IF(customer_segmentation_data[[#This Row],[income]]&lt;60000,"Low Income","Invalid")))</f>
        <v>High Income</v>
      </c>
      <c r="L41" t="str">
        <f>IF(customer_segmentation_data[[#This Row],[spending_score]]&gt;69,"High Spending",IF(customer_segmentation_data[[#This Row],[spending_score]]&gt;39,"Medium Spending",IF(customer_segmentation_data[[#This Row],[spending_score]]&lt;40,"Low Spending","Invalid")))</f>
        <v>Low Spending</v>
      </c>
      <c r="M41" t="str">
        <f>IF(customer_segmentation_data[[#This Row],[purchase_frequency]]&lt;16,"Low Frequency",IF(customer_segmentation_data[[#This Row],[purchase_frequency]]&lt;36,"Medium Frequency",IF(customer_segmentation_data[[#This Row],[purchase_frequency]]&lt;51,"High Frequency","Invalid")))</f>
        <v>High Frequency</v>
      </c>
      <c r="N41" s="3">
        <f>customer_segmentation_data[[#This Row],[last_purchase_amount]]*customer_segmentation_data[[#This Row],[purchase_frequency]]*customer_segmentation_data[[#This Row],[membership_years]]</f>
        <v>20266.3</v>
      </c>
    </row>
    <row r="42" spans="1:14" x14ac:dyDescent="0.35">
      <c r="A42">
        <v>41</v>
      </c>
      <c r="B42">
        <v>23</v>
      </c>
      <c r="C42" s="1" t="s">
        <v>16</v>
      </c>
      <c r="D42" s="2">
        <v>70723</v>
      </c>
      <c r="E42">
        <v>31</v>
      </c>
      <c r="F42">
        <v>1</v>
      </c>
      <c r="G42">
        <v>48</v>
      </c>
      <c r="H42" s="1" t="s">
        <v>14</v>
      </c>
      <c r="I42" s="3">
        <v>713.33</v>
      </c>
      <c r="J42" s="3" t="str">
        <f>IF(customer_segmentation_data[[#This Row],[age]]&lt;30,"Adolescent",IF(customer_segmentation_data[[#This Row],[age]]&lt;50,"Middle Age",IF(customer_segmentation_data[[#This Row],[age]]&gt;49,"Adult","Invalid")))</f>
        <v>Adolescent</v>
      </c>
      <c r="K42" t="str">
        <f>IF(customer_segmentation_data[[#This Row],[income]]&gt;89000,"High Income",IF(customer_segmentation_data[[#This Row],[income]]&gt;59000,"Middle Income",IF(customer_segmentation_data[[#This Row],[income]]&lt;60000,"Low Income","Invalid")))</f>
        <v>Middle Income</v>
      </c>
      <c r="L42" t="str">
        <f>IF(customer_segmentation_data[[#This Row],[spending_score]]&gt;69,"High Spending",IF(customer_segmentation_data[[#This Row],[spending_score]]&gt;39,"Medium Spending",IF(customer_segmentation_data[[#This Row],[spending_score]]&lt;40,"Low Spending","Invalid")))</f>
        <v>Low Spending</v>
      </c>
      <c r="M42" t="str">
        <f>IF(customer_segmentation_data[[#This Row],[purchase_frequency]]&lt;16,"Low Frequency",IF(customer_segmentation_data[[#This Row],[purchase_frequency]]&lt;36,"Medium Frequency",IF(customer_segmentation_data[[#This Row],[purchase_frequency]]&lt;51,"High Frequency","Invalid")))</f>
        <v>High Frequency</v>
      </c>
      <c r="N42" s="3">
        <f>customer_segmentation_data[[#This Row],[last_purchase_amount]]*customer_segmentation_data[[#This Row],[purchase_frequency]]*customer_segmentation_data[[#This Row],[membership_years]]</f>
        <v>34239.840000000004</v>
      </c>
    </row>
    <row r="43" spans="1:14" x14ac:dyDescent="0.35">
      <c r="A43">
        <v>42</v>
      </c>
      <c r="B43">
        <v>52</v>
      </c>
      <c r="C43" s="1" t="s">
        <v>16</v>
      </c>
      <c r="D43" s="2">
        <v>115529</v>
      </c>
      <c r="E43">
        <v>70</v>
      </c>
      <c r="F43">
        <v>2</v>
      </c>
      <c r="G43">
        <v>34</v>
      </c>
      <c r="H43" s="1" t="s">
        <v>12</v>
      </c>
      <c r="I43" s="3">
        <v>192.66</v>
      </c>
      <c r="J43" s="3" t="str">
        <f>IF(customer_segmentation_data[[#This Row],[age]]&lt;30,"Adolescent",IF(customer_segmentation_data[[#This Row],[age]]&lt;50,"Middle Age",IF(customer_segmentation_data[[#This Row],[age]]&gt;49,"Adult","Invalid")))</f>
        <v>Adult</v>
      </c>
      <c r="K43" t="str">
        <f>IF(customer_segmentation_data[[#This Row],[income]]&gt;89000,"High Income",IF(customer_segmentation_data[[#This Row],[income]]&gt;59000,"Middle Income",IF(customer_segmentation_data[[#This Row],[income]]&lt;60000,"Low Income","Invalid")))</f>
        <v>High Income</v>
      </c>
      <c r="L43" t="str">
        <f>IF(customer_segmentation_data[[#This Row],[spending_score]]&gt;69,"High Spending",IF(customer_segmentation_data[[#This Row],[spending_score]]&gt;39,"Medium Spending",IF(customer_segmentation_data[[#This Row],[spending_score]]&lt;40,"Low Spending","Invalid")))</f>
        <v>High Spending</v>
      </c>
      <c r="M43" t="str">
        <f>IF(customer_segmentation_data[[#This Row],[purchase_frequency]]&lt;16,"Low Frequency",IF(customer_segmentation_data[[#This Row],[purchase_frequency]]&lt;36,"Medium Frequency",IF(customer_segmentation_data[[#This Row],[purchase_frequency]]&lt;51,"High Frequency","Invalid")))</f>
        <v>Medium Frequency</v>
      </c>
      <c r="N43" s="3">
        <f>customer_segmentation_data[[#This Row],[last_purchase_amount]]*customer_segmentation_data[[#This Row],[purchase_frequency]]*customer_segmentation_data[[#This Row],[membership_years]]</f>
        <v>13100.88</v>
      </c>
    </row>
    <row r="44" spans="1:14" x14ac:dyDescent="0.35">
      <c r="A44">
        <v>43</v>
      </c>
      <c r="B44">
        <v>35</v>
      </c>
      <c r="C44" s="1" t="s">
        <v>16</v>
      </c>
      <c r="D44" s="2">
        <v>72179</v>
      </c>
      <c r="E44">
        <v>6</v>
      </c>
      <c r="F44">
        <v>6</v>
      </c>
      <c r="G44">
        <v>45</v>
      </c>
      <c r="H44" s="1" t="s">
        <v>14</v>
      </c>
      <c r="I44" s="3">
        <v>165.18</v>
      </c>
      <c r="J44" s="3" t="str">
        <f>IF(customer_segmentation_data[[#This Row],[age]]&lt;30,"Adolescent",IF(customer_segmentation_data[[#This Row],[age]]&lt;50,"Middle Age",IF(customer_segmentation_data[[#This Row],[age]]&gt;49,"Adult","Invalid")))</f>
        <v>Middle Age</v>
      </c>
      <c r="K44" t="str">
        <f>IF(customer_segmentation_data[[#This Row],[income]]&gt;89000,"High Income",IF(customer_segmentation_data[[#This Row],[income]]&gt;59000,"Middle Income",IF(customer_segmentation_data[[#This Row],[income]]&lt;60000,"Low Income","Invalid")))</f>
        <v>Middle Income</v>
      </c>
      <c r="L44" t="str">
        <f>IF(customer_segmentation_data[[#This Row],[spending_score]]&gt;69,"High Spending",IF(customer_segmentation_data[[#This Row],[spending_score]]&gt;39,"Medium Spending",IF(customer_segmentation_data[[#This Row],[spending_score]]&lt;40,"Low Spending","Invalid")))</f>
        <v>Low Spending</v>
      </c>
      <c r="M44" t="str">
        <f>IF(customer_segmentation_data[[#This Row],[purchase_frequency]]&lt;16,"Low Frequency",IF(customer_segmentation_data[[#This Row],[purchase_frequency]]&lt;36,"Medium Frequency",IF(customer_segmentation_data[[#This Row],[purchase_frequency]]&lt;51,"High Frequency","Invalid")))</f>
        <v>High Frequency</v>
      </c>
      <c r="N44" s="3">
        <f>customer_segmentation_data[[#This Row],[last_purchase_amount]]*customer_segmentation_data[[#This Row],[purchase_frequency]]*customer_segmentation_data[[#This Row],[membership_years]]</f>
        <v>44598.600000000006</v>
      </c>
    </row>
    <row r="45" spans="1:14" x14ac:dyDescent="0.35">
      <c r="A45">
        <v>44</v>
      </c>
      <c r="B45">
        <v>28</v>
      </c>
      <c r="C45" s="1" t="s">
        <v>13</v>
      </c>
      <c r="D45" s="2">
        <v>62405</v>
      </c>
      <c r="E45">
        <v>79</v>
      </c>
      <c r="F45">
        <v>5</v>
      </c>
      <c r="G45">
        <v>50</v>
      </c>
      <c r="H45" s="1" t="s">
        <v>14</v>
      </c>
      <c r="I45" s="3">
        <v>956.73</v>
      </c>
      <c r="J45" s="3" t="str">
        <f>IF(customer_segmentation_data[[#This Row],[age]]&lt;30,"Adolescent",IF(customer_segmentation_data[[#This Row],[age]]&lt;50,"Middle Age",IF(customer_segmentation_data[[#This Row],[age]]&gt;49,"Adult","Invalid")))</f>
        <v>Adolescent</v>
      </c>
      <c r="K45" t="str">
        <f>IF(customer_segmentation_data[[#This Row],[income]]&gt;89000,"High Income",IF(customer_segmentation_data[[#This Row],[income]]&gt;59000,"Middle Income",IF(customer_segmentation_data[[#This Row],[income]]&lt;60000,"Low Income","Invalid")))</f>
        <v>Middle Income</v>
      </c>
      <c r="L45" t="str">
        <f>IF(customer_segmentation_data[[#This Row],[spending_score]]&gt;69,"High Spending",IF(customer_segmentation_data[[#This Row],[spending_score]]&gt;39,"Medium Spending",IF(customer_segmentation_data[[#This Row],[spending_score]]&lt;40,"Low Spending","Invalid")))</f>
        <v>High Spending</v>
      </c>
      <c r="M45" t="str">
        <f>IF(customer_segmentation_data[[#This Row],[purchase_frequency]]&lt;16,"Low Frequency",IF(customer_segmentation_data[[#This Row],[purchase_frequency]]&lt;36,"Medium Frequency",IF(customer_segmentation_data[[#This Row],[purchase_frequency]]&lt;51,"High Frequency","Invalid")))</f>
        <v>High Frequency</v>
      </c>
      <c r="N45" s="3">
        <f>customer_segmentation_data[[#This Row],[last_purchase_amount]]*customer_segmentation_data[[#This Row],[purchase_frequency]]*customer_segmentation_data[[#This Row],[membership_years]]</f>
        <v>239182.5</v>
      </c>
    </row>
    <row r="46" spans="1:14" x14ac:dyDescent="0.35">
      <c r="A46">
        <v>45</v>
      </c>
      <c r="B46">
        <v>50</v>
      </c>
      <c r="C46" s="1" t="s">
        <v>16</v>
      </c>
      <c r="D46" s="2">
        <v>42404</v>
      </c>
      <c r="E46">
        <v>45</v>
      </c>
      <c r="F46">
        <v>4</v>
      </c>
      <c r="G46">
        <v>31</v>
      </c>
      <c r="H46" s="1" t="s">
        <v>14</v>
      </c>
      <c r="I46" s="3">
        <v>753.6</v>
      </c>
      <c r="J46" s="3" t="str">
        <f>IF(customer_segmentation_data[[#This Row],[age]]&lt;30,"Adolescent",IF(customer_segmentation_data[[#This Row],[age]]&lt;50,"Middle Age",IF(customer_segmentation_data[[#This Row],[age]]&gt;49,"Adult","Invalid")))</f>
        <v>Adult</v>
      </c>
      <c r="K46" t="str">
        <f>IF(customer_segmentation_data[[#This Row],[income]]&gt;89000,"High Income",IF(customer_segmentation_data[[#This Row],[income]]&gt;59000,"Middle Income",IF(customer_segmentation_data[[#This Row],[income]]&lt;60000,"Low Income","Invalid")))</f>
        <v>Low Income</v>
      </c>
      <c r="L46" t="str">
        <f>IF(customer_segmentation_data[[#This Row],[spending_score]]&gt;69,"High Spending",IF(customer_segmentation_data[[#This Row],[spending_score]]&gt;39,"Medium Spending",IF(customer_segmentation_data[[#This Row],[spending_score]]&lt;40,"Low Spending","Invalid")))</f>
        <v>Medium Spending</v>
      </c>
      <c r="M46" t="str">
        <f>IF(customer_segmentation_data[[#This Row],[purchase_frequency]]&lt;16,"Low Frequency",IF(customer_segmentation_data[[#This Row],[purchase_frequency]]&lt;36,"Medium Frequency",IF(customer_segmentation_data[[#This Row],[purchase_frequency]]&lt;51,"High Frequency","Invalid")))</f>
        <v>Medium Frequency</v>
      </c>
      <c r="N46" s="3">
        <f>customer_segmentation_data[[#This Row],[last_purchase_amount]]*customer_segmentation_data[[#This Row],[purchase_frequency]]*customer_segmentation_data[[#This Row],[membership_years]]</f>
        <v>93446.400000000009</v>
      </c>
    </row>
    <row r="47" spans="1:14" x14ac:dyDescent="0.35">
      <c r="A47">
        <v>46</v>
      </c>
      <c r="B47">
        <v>49</v>
      </c>
      <c r="C47" s="1" t="s">
        <v>13</v>
      </c>
      <c r="D47" s="2">
        <v>94531</v>
      </c>
      <c r="E47">
        <v>28</v>
      </c>
      <c r="F47">
        <v>5</v>
      </c>
      <c r="G47">
        <v>42</v>
      </c>
      <c r="H47" s="1" t="s">
        <v>12</v>
      </c>
      <c r="I47" s="3">
        <v>214.93</v>
      </c>
      <c r="J47" s="3" t="str">
        <f>IF(customer_segmentation_data[[#This Row],[age]]&lt;30,"Adolescent",IF(customer_segmentation_data[[#This Row],[age]]&lt;50,"Middle Age",IF(customer_segmentation_data[[#This Row],[age]]&gt;49,"Adult","Invalid")))</f>
        <v>Middle Age</v>
      </c>
      <c r="K47" t="str">
        <f>IF(customer_segmentation_data[[#This Row],[income]]&gt;89000,"High Income",IF(customer_segmentation_data[[#This Row],[income]]&gt;59000,"Middle Income",IF(customer_segmentation_data[[#This Row],[income]]&lt;60000,"Low Income","Invalid")))</f>
        <v>High Income</v>
      </c>
      <c r="L47" t="str">
        <f>IF(customer_segmentation_data[[#This Row],[spending_score]]&gt;69,"High Spending",IF(customer_segmentation_data[[#This Row],[spending_score]]&gt;39,"Medium Spending",IF(customer_segmentation_data[[#This Row],[spending_score]]&lt;40,"Low Spending","Invalid")))</f>
        <v>Low Spending</v>
      </c>
      <c r="M47" t="str">
        <f>IF(customer_segmentation_data[[#This Row],[purchase_frequency]]&lt;16,"Low Frequency",IF(customer_segmentation_data[[#This Row],[purchase_frequency]]&lt;36,"Medium Frequency",IF(customer_segmentation_data[[#This Row],[purchase_frequency]]&lt;51,"High Frequency","Invalid")))</f>
        <v>High Frequency</v>
      </c>
      <c r="N47" s="3">
        <f>customer_segmentation_data[[#This Row],[last_purchase_amount]]*customer_segmentation_data[[#This Row],[purchase_frequency]]*customer_segmentation_data[[#This Row],[membership_years]]</f>
        <v>45135.299999999996</v>
      </c>
    </row>
    <row r="48" spans="1:14" x14ac:dyDescent="0.35">
      <c r="A48">
        <v>47</v>
      </c>
      <c r="B48">
        <v>56</v>
      </c>
      <c r="C48" s="1" t="s">
        <v>16</v>
      </c>
      <c r="D48" s="2">
        <v>129005</v>
      </c>
      <c r="E48">
        <v>40</v>
      </c>
      <c r="F48">
        <v>6</v>
      </c>
      <c r="G48">
        <v>8</v>
      </c>
      <c r="H48" s="1" t="s">
        <v>15</v>
      </c>
      <c r="I48" s="3">
        <v>355.34</v>
      </c>
      <c r="J48" s="3" t="str">
        <f>IF(customer_segmentation_data[[#This Row],[age]]&lt;30,"Adolescent",IF(customer_segmentation_data[[#This Row],[age]]&lt;50,"Middle Age",IF(customer_segmentation_data[[#This Row],[age]]&gt;49,"Adult","Invalid")))</f>
        <v>Adult</v>
      </c>
      <c r="K48" t="str">
        <f>IF(customer_segmentation_data[[#This Row],[income]]&gt;89000,"High Income",IF(customer_segmentation_data[[#This Row],[income]]&gt;59000,"Middle Income",IF(customer_segmentation_data[[#This Row],[income]]&lt;60000,"Low Income","Invalid")))</f>
        <v>High Income</v>
      </c>
      <c r="L48" t="str">
        <f>IF(customer_segmentation_data[[#This Row],[spending_score]]&gt;69,"High Spending",IF(customer_segmentation_data[[#This Row],[spending_score]]&gt;39,"Medium Spending",IF(customer_segmentation_data[[#This Row],[spending_score]]&lt;40,"Low Spending","Invalid")))</f>
        <v>Medium Spending</v>
      </c>
      <c r="M48" t="str">
        <f>IF(customer_segmentation_data[[#This Row],[purchase_frequency]]&lt;16,"Low Frequency",IF(customer_segmentation_data[[#This Row],[purchase_frequency]]&lt;36,"Medium Frequency",IF(customer_segmentation_data[[#This Row],[purchase_frequency]]&lt;51,"High Frequency","Invalid")))</f>
        <v>Low Frequency</v>
      </c>
      <c r="N48" s="3">
        <f>customer_segmentation_data[[#This Row],[last_purchase_amount]]*customer_segmentation_data[[#This Row],[purchase_frequency]]*customer_segmentation_data[[#This Row],[membership_years]]</f>
        <v>17056.32</v>
      </c>
    </row>
    <row r="49" spans="1:14" x14ac:dyDescent="0.35">
      <c r="A49">
        <v>48</v>
      </c>
      <c r="B49">
        <v>48</v>
      </c>
      <c r="C49" s="1" t="s">
        <v>16</v>
      </c>
      <c r="D49" s="2">
        <v>76317</v>
      </c>
      <c r="E49">
        <v>94</v>
      </c>
      <c r="F49">
        <v>9</v>
      </c>
      <c r="G49">
        <v>3</v>
      </c>
      <c r="H49" s="1" t="s">
        <v>15</v>
      </c>
      <c r="I49" s="3">
        <v>189.28</v>
      </c>
      <c r="J49" s="3" t="str">
        <f>IF(customer_segmentation_data[[#This Row],[age]]&lt;30,"Adolescent",IF(customer_segmentation_data[[#This Row],[age]]&lt;50,"Middle Age",IF(customer_segmentation_data[[#This Row],[age]]&gt;49,"Adult","Invalid")))</f>
        <v>Middle Age</v>
      </c>
      <c r="K49" t="str">
        <f>IF(customer_segmentation_data[[#This Row],[income]]&gt;89000,"High Income",IF(customer_segmentation_data[[#This Row],[income]]&gt;59000,"Middle Income",IF(customer_segmentation_data[[#This Row],[income]]&lt;60000,"Low Income","Invalid")))</f>
        <v>Middle Income</v>
      </c>
      <c r="L49" t="str">
        <f>IF(customer_segmentation_data[[#This Row],[spending_score]]&gt;69,"High Spending",IF(customer_segmentation_data[[#This Row],[spending_score]]&gt;39,"Medium Spending",IF(customer_segmentation_data[[#This Row],[spending_score]]&lt;40,"Low Spending","Invalid")))</f>
        <v>High Spending</v>
      </c>
      <c r="M49" t="str">
        <f>IF(customer_segmentation_data[[#This Row],[purchase_frequency]]&lt;16,"Low Frequency",IF(customer_segmentation_data[[#This Row],[purchase_frequency]]&lt;36,"Medium Frequency",IF(customer_segmentation_data[[#This Row],[purchase_frequency]]&lt;51,"High Frequency","Invalid")))</f>
        <v>Low Frequency</v>
      </c>
      <c r="N49" s="3">
        <f>customer_segmentation_data[[#This Row],[last_purchase_amount]]*customer_segmentation_data[[#This Row],[purchase_frequency]]*customer_segmentation_data[[#This Row],[membership_years]]</f>
        <v>5110.5600000000004</v>
      </c>
    </row>
    <row r="50" spans="1:14" x14ac:dyDescent="0.35">
      <c r="A50">
        <v>49</v>
      </c>
      <c r="B50">
        <v>19</v>
      </c>
      <c r="C50" s="1" t="s">
        <v>13</v>
      </c>
      <c r="D50" s="2">
        <v>85309</v>
      </c>
      <c r="E50">
        <v>65</v>
      </c>
      <c r="F50">
        <v>5</v>
      </c>
      <c r="G50">
        <v>10</v>
      </c>
      <c r="H50" s="1" t="s">
        <v>11</v>
      </c>
      <c r="I50" s="3">
        <v>28.55</v>
      </c>
      <c r="J50" s="3" t="str">
        <f>IF(customer_segmentation_data[[#This Row],[age]]&lt;30,"Adolescent",IF(customer_segmentation_data[[#This Row],[age]]&lt;50,"Middle Age",IF(customer_segmentation_data[[#This Row],[age]]&gt;49,"Adult","Invalid")))</f>
        <v>Adolescent</v>
      </c>
      <c r="K50" t="str">
        <f>IF(customer_segmentation_data[[#This Row],[income]]&gt;89000,"High Income",IF(customer_segmentation_data[[#This Row],[income]]&gt;59000,"Middle Income",IF(customer_segmentation_data[[#This Row],[income]]&lt;60000,"Low Income","Invalid")))</f>
        <v>Middle Income</v>
      </c>
      <c r="L50" t="str">
        <f>IF(customer_segmentation_data[[#This Row],[spending_score]]&gt;69,"High Spending",IF(customer_segmentation_data[[#This Row],[spending_score]]&gt;39,"Medium Spending",IF(customer_segmentation_data[[#This Row],[spending_score]]&lt;40,"Low Spending","Invalid")))</f>
        <v>Medium Spending</v>
      </c>
      <c r="M50" t="str">
        <f>IF(customer_segmentation_data[[#This Row],[purchase_frequency]]&lt;16,"Low Frequency",IF(customer_segmentation_data[[#This Row],[purchase_frequency]]&lt;36,"Medium Frequency",IF(customer_segmentation_data[[#This Row],[purchase_frequency]]&lt;51,"High Frequency","Invalid")))</f>
        <v>Low Frequency</v>
      </c>
      <c r="N50" s="3">
        <f>customer_segmentation_data[[#This Row],[last_purchase_amount]]*customer_segmentation_data[[#This Row],[purchase_frequency]]*customer_segmentation_data[[#This Row],[membership_years]]</f>
        <v>1427.5</v>
      </c>
    </row>
    <row r="51" spans="1:14" x14ac:dyDescent="0.35">
      <c r="A51">
        <v>50</v>
      </c>
      <c r="B51">
        <v>68</v>
      </c>
      <c r="C51" s="1" t="s">
        <v>9</v>
      </c>
      <c r="D51" s="2">
        <v>146519</v>
      </c>
      <c r="E51">
        <v>96</v>
      </c>
      <c r="F51">
        <v>2</v>
      </c>
      <c r="G51">
        <v>18</v>
      </c>
      <c r="H51" s="1" t="s">
        <v>10</v>
      </c>
      <c r="I51" s="3">
        <v>673.79</v>
      </c>
      <c r="J51" s="3" t="str">
        <f>IF(customer_segmentation_data[[#This Row],[age]]&lt;30,"Adolescent",IF(customer_segmentation_data[[#This Row],[age]]&lt;50,"Middle Age",IF(customer_segmentation_data[[#This Row],[age]]&gt;49,"Adult","Invalid")))</f>
        <v>Adult</v>
      </c>
      <c r="K51" t="str">
        <f>IF(customer_segmentation_data[[#This Row],[income]]&gt;89000,"High Income",IF(customer_segmentation_data[[#This Row],[income]]&gt;59000,"Middle Income",IF(customer_segmentation_data[[#This Row],[income]]&lt;60000,"Low Income","Invalid")))</f>
        <v>High Income</v>
      </c>
      <c r="L51" t="str">
        <f>IF(customer_segmentation_data[[#This Row],[spending_score]]&gt;69,"High Spending",IF(customer_segmentation_data[[#This Row],[spending_score]]&gt;39,"Medium Spending",IF(customer_segmentation_data[[#This Row],[spending_score]]&lt;40,"Low Spending","Invalid")))</f>
        <v>High Spending</v>
      </c>
      <c r="M51" t="str">
        <f>IF(customer_segmentation_data[[#This Row],[purchase_frequency]]&lt;16,"Low Frequency",IF(customer_segmentation_data[[#This Row],[purchase_frequency]]&lt;36,"Medium Frequency",IF(customer_segmentation_data[[#This Row],[purchase_frequency]]&lt;51,"High Frequency","Invalid")))</f>
        <v>Medium Frequency</v>
      </c>
      <c r="N51" s="3">
        <f>customer_segmentation_data[[#This Row],[last_purchase_amount]]*customer_segmentation_data[[#This Row],[purchase_frequency]]*customer_segmentation_data[[#This Row],[membership_years]]</f>
        <v>24256.44</v>
      </c>
    </row>
    <row r="52" spans="1:14" x14ac:dyDescent="0.35">
      <c r="A52">
        <v>51</v>
      </c>
      <c r="B52">
        <v>61</v>
      </c>
      <c r="C52" s="1" t="s">
        <v>9</v>
      </c>
      <c r="D52" s="2">
        <v>61290</v>
      </c>
      <c r="E52">
        <v>83</v>
      </c>
      <c r="F52">
        <v>9</v>
      </c>
      <c r="G52">
        <v>35</v>
      </c>
      <c r="H52" s="1" t="s">
        <v>12</v>
      </c>
      <c r="I52" s="3">
        <v>110.32</v>
      </c>
      <c r="J52" s="3" t="str">
        <f>IF(customer_segmentation_data[[#This Row],[age]]&lt;30,"Adolescent",IF(customer_segmentation_data[[#This Row],[age]]&lt;50,"Middle Age",IF(customer_segmentation_data[[#This Row],[age]]&gt;49,"Adult","Invalid")))</f>
        <v>Adult</v>
      </c>
      <c r="K52" t="str">
        <f>IF(customer_segmentation_data[[#This Row],[income]]&gt;89000,"High Income",IF(customer_segmentation_data[[#This Row],[income]]&gt;59000,"Middle Income",IF(customer_segmentation_data[[#This Row],[income]]&lt;60000,"Low Income","Invalid")))</f>
        <v>Middle Income</v>
      </c>
      <c r="L52" t="str">
        <f>IF(customer_segmentation_data[[#This Row],[spending_score]]&gt;69,"High Spending",IF(customer_segmentation_data[[#This Row],[spending_score]]&gt;39,"Medium Spending",IF(customer_segmentation_data[[#This Row],[spending_score]]&lt;40,"Low Spending","Invalid")))</f>
        <v>High Spending</v>
      </c>
      <c r="M52" t="str">
        <f>IF(customer_segmentation_data[[#This Row],[purchase_frequency]]&lt;16,"Low Frequency",IF(customer_segmentation_data[[#This Row],[purchase_frequency]]&lt;36,"Medium Frequency",IF(customer_segmentation_data[[#This Row],[purchase_frequency]]&lt;51,"High Frequency","Invalid")))</f>
        <v>Medium Frequency</v>
      </c>
      <c r="N52" s="3">
        <f>customer_segmentation_data[[#This Row],[last_purchase_amount]]*customer_segmentation_data[[#This Row],[purchase_frequency]]*customer_segmentation_data[[#This Row],[membership_years]]</f>
        <v>34750.799999999996</v>
      </c>
    </row>
    <row r="53" spans="1:14" x14ac:dyDescent="0.35">
      <c r="A53">
        <v>52</v>
      </c>
      <c r="B53">
        <v>24</v>
      </c>
      <c r="C53" s="1" t="s">
        <v>9</v>
      </c>
      <c r="D53" s="2">
        <v>96082</v>
      </c>
      <c r="E53">
        <v>83</v>
      </c>
      <c r="F53">
        <v>4</v>
      </c>
      <c r="G53">
        <v>36</v>
      </c>
      <c r="H53" s="1" t="s">
        <v>11</v>
      </c>
      <c r="I53" s="3">
        <v>589.35</v>
      </c>
      <c r="J53" s="3" t="str">
        <f>IF(customer_segmentation_data[[#This Row],[age]]&lt;30,"Adolescent",IF(customer_segmentation_data[[#This Row],[age]]&lt;50,"Middle Age",IF(customer_segmentation_data[[#This Row],[age]]&gt;49,"Adult","Invalid")))</f>
        <v>Adolescent</v>
      </c>
      <c r="K53" t="str">
        <f>IF(customer_segmentation_data[[#This Row],[income]]&gt;89000,"High Income",IF(customer_segmentation_data[[#This Row],[income]]&gt;59000,"Middle Income",IF(customer_segmentation_data[[#This Row],[income]]&lt;60000,"Low Income","Invalid")))</f>
        <v>High Income</v>
      </c>
      <c r="L53" t="str">
        <f>IF(customer_segmentation_data[[#This Row],[spending_score]]&gt;69,"High Spending",IF(customer_segmentation_data[[#This Row],[spending_score]]&gt;39,"Medium Spending",IF(customer_segmentation_data[[#This Row],[spending_score]]&lt;40,"Low Spending","Invalid")))</f>
        <v>High Spending</v>
      </c>
      <c r="M53" t="str">
        <f>IF(customer_segmentation_data[[#This Row],[purchase_frequency]]&lt;16,"Low Frequency",IF(customer_segmentation_data[[#This Row],[purchase_frequency]]&lt;36,"Medium Frequency",IF(customer_segmentation_data[[#This Row],[purchase_frequency]]&lt;51,"High Frequency","Invalid")))</f>
        <v>High Frequency</v>
      </c>
      <c r="N53" s="3">
        <f>customer_segmentation_data[[#This Row],[last_purchase_amount]]*customer_segmentation_data[[#This Row],[purchase_frequency]]*customer_segmentation_data[[#This Row],[membership_years]]</f>
        <v>84866.400000000009</v>
      </c>
    </row>
    <row r="54" spans="1:14" x14ac:dyDescent="0.35">
      <c r="A54">
        <v>53</v>
      </c>
      <c r="B54">
        <v>45</v>
      </c>
      <c r="C54" s="1" t="s">
        <v>13</v>
      </c>
      <c r="D54" s="2">
        <v>134241</v>
      </c>
      <c r="E54">
        <v>73</v>
      </c>
      <c r="F54">
        <v>9</v>
      </c>
      <c r="G54">
        <v>16</v>
      </c>
      <c r="H54" s="1" t="s">
        <v>10</v>
      </c>
      <c r="I54" s="3">
        <v>893.44</v>
      </c>
      <c r="J54" s="3" t="str">
        <f>IF(customer_segmentation_data[[#This Row],[age]]&lt;30,"Adolescent",IF(customer_segmentation_data[[#This Row],[age]]&lt;50,"Middle Age",IF(customer_segmentation_data[[#This Row],[age]]&gt;49,"Adult","Invalid")))</f>
        <v>Middle Age</v>
      </c>
      <c r="K54" t="str">
        <f>IF(customer_segmentation_data[[#This Row],[income]]&gt;89000,"High Income",IF(customer_segmentation_data[[#This Row],[income]]&gt;59000,"Middle Income",IF(customer_segmentation_data[[#This Row],[income]]&lt;60000,"Low Income","Invalid")))</f>
        <v>High Income</v>
      </c>
      <c r="L54" t="str">
        <f>IF(customer_segmentation_data[[#This Row],[spending_score]]&gt;69,"High Spending",IF(customer_segmentation_data[[#This Row],[spending_score]]&gt;39,"Medium Spending",IF(customer_segmentation_data[[#This Row],[spending_score]]&lt;40,"Low Spending","Invalid")))</f>
        <v>High Spending</v>
      </c>
      <c r="M54" t="str">
        <f>IF(customer_segmentation_data[[#This Row],[purchase_frequency]]&lt;16,"Low Frequency",IF(customer_segmentation_data[[#This Row],[purchase_frequency]]&lt;36,"Medium Frequency",IF(customer_segmentation_data[[#This Row],[purchase_frequency]]&lt;51,"High Frequency","Invalid")))</f>
        <v>Medium Frequency</v>
      </c>
      <c r="N54" s="3">
        <f>customer_segmentation_data[[#This Row],[last_purchase_amount]]*customer_segmentation_data[[#This Row],[purchase_frequency]]*customer_segmentation_data[[#This Row],[membership_years]]</f>
        <v>128655.36000000002</v>
      </c>
    </row>
    <row r="55" spans="1:14" x14ac:dyDescent="0.35">
      <c r="A55">
        <v>54</v>
      </c>
      <c r="B55">
        <v>33</v>
      </c>
      <c r="C55" s="1" t="s">
        <v>9</v>
      </c>
      <c r="D55" s="2">
        <v>45136</v>
      </c>
      <c r="E55">
        <v>84</v>
      </c>
      <c r="F55">
        <v>9</v>
      </c>
      <c r="G55">
        <v>38</v>
      </c>
      <c r="H55" s="1" t="s">
        <v>14</v>
      </c>
      <c r="I55" s="3">
        <v>332.34</v>
      </c>
      <c r="J55" s="3" t="str">
        <f>IF(customer_segmentation_data[[#This Row],[age]]&lt;30,"Adolescent",IF(customer_segmentation_data[[#This Row],[age]]&lt;50,"Middle Age",IF(customer_segmentation_data[[#This Row],[age]]&gt;49,"Adult","Invalid")))</f>
        <v>Middle Age</v>
      </c>
      <c r="K55" t="str">
        <f>IF(customer_segmentation_data[[#This Row],[income]]&gt;89000,"High Income",IF(customer_segmentation_data[[#This Row],[income]]&gt;59000,"Middle Income",IF(customer_segmentation_data[[#This Row],[income]]&lt;60000,"Low Income","Invalid")))</f>
        <v>Low Income</v>
      </c>
      <c r="L55" t="str">
        <f>IF(customer_segmentation_data[[#This Row],[spending_score]]&gt;69,"High Spending",IF(customer_segmentation_data[[#This Row],[spending_score]]&gt;39,"Medium Spending",IF(customer_segmentation_data[[#This Row],[spending_score]]&lt;40,"Low Spending","Invalid")))</f>
        <v>High Spending</v>
      </c>
      <c r="M55" t="str">
        <f>IF(customer_segmentation_data[[#This Row],[purchase_frequency]]&lt;16,"Low Frequency",IF(customer_segmentation_data[[#This Row],[purchase_frequency]]&lt;36,"Medium Frequency",IF(customer_segmentation_data[[#This Row],[purchase_frequency]]&lt;51,"High Frequency","Invalid")))</f>
        <v>High Frequency</v>
      </c>
      <c r="N55" s="3">
        <f>customer_segmentation_data[[#This Row],[last_purchase_amount]]*customer_segmentation_data[[#This Row],[purchase_frequency]]*customer_segmentation_data[[#This Row],[membership_years]]</f>
        <v>113660.27999999998</v>
      </c>
    </row>
    <row r="56" spans="1:14" x14ac:dyDescent="0.35">
      <c r="A56">
        <v>55</v>
      </c>
      <c r="B56">
        <v>56</v>
      </c>
      <c r="C56" s="1" t="s">
        <v>9</v>
      </c>
      <c r="D56" s="2">
        <v>85476</v>
      </c>
      <c r="E56">
        <v>55</v>
      </c>
      <c r="F56">
        <v>2</v>
      </c>
      <c r="G56">
        <v>41</v>
      </c>
      <c r="H56" s="1" t="s">
        <v>11</v>
      </c>
      <c r="I56" s="3">
        <v>774.5</v>
      </c>
      <c r="J56" s="3" t="str">
        <f>IF(customer_segmentation_data[[#This Row],[age]]&lt;30,"Adolescent",IF(customer_segmentation_data[[#This Row],[age]]&lt;50,"Middle Age",IF(customer_segmentation_data[[#This Row],[age]]&gt;49,"Adult","Invalid")))</f>
        <v>Adult</v>
      </c>
      <c r="K56" t="str">
        <f>IF(customer_segmentation_data[[#This Row],[income]]&gt;89000,"High Income",IF(customer_segmentation_data[[#This Row],[income]]&gt;59000,"Middle Income",IF(customer_segmentation_data[[#This Row],[income]]&lt;60000,"Low Income","Invalid")))</f>
        <v>Middle Income</v>
      </c>
      <c r="L56" t="str">
        <f>IF(customer_segmentation_data[[#This Row],[spending_score]]&gt;69,"High Spending",IF(customer_segmentation_data[[#This Row],[spending_score]]&gt;39,"Medium Spending",IF(customer_segmentation_data[[#This Row],[spending_score]]&lt;40,"Low Spending","Invalid")))</f>
        <v>Medium Spending</v>
      </c>
      <c r="M56" t="str">
        <f>IF(customer_segmentation_data[[#This Row],[purchase_frequency]]&lt;16,"Low Frequency",IF(customer_segmentation_data[[#This Row],[purchase_frequency]]&lt;36,"Medium Frequency",IF(customer_segmentation_data[[#This Row],[purchase_frequency]]&lt;51,"High Frequency","Invalid")))</f>
        <v>High Frequency</v>
      </c>
      <c r="N56" s="3">
        <f>customer_segmentation_data[[#This Row],[last_purchase_amount]]*customer_segmentation_data[[#This Row],[purchase_frequency]]*customer_segmentation_data[[#This Row],[membership_years]]</f>
        <v>63509</v>
      </c>
    </row>
    <row r="57" spans="1:14" x14ac:dyDescent="0.35">
      <c r="A57">
        <v>56</v>
      </c>
      <c r="B57">
        <v>42</v>
      </c>
      <c r="C57" s="1" t="s">
        <v>13</v>
      </c>
      <c r="D57" s="2">
        <v>73466</v>
      </c>
      <c r="E57">
        <v>50</v>
      </c>
      <c r="F57">
        <v>4</v>
      </c>
      <c r="G57">
        <v>13</v>
      </c>
      <c r="H57" s="1" t="s">
        <v>11</v>
      </c>
      <c r="I57" s="3">
        <v>903.07</v>
      </c>
      <c r="J57" s="3" t="str">
        <f>IF(customer_segmentation_data[[#This Row],[age]]&lt;30,"Adolescent",IF(customer_segmentation_data[[#This Row],[age]]&lt;50,"Middle Age",IF(customer_segmentation_data[[#This Row],[age]]&gt;49,"Adult","Invalid")))</f>
        <v>Middle Age</v>
      </c>
      <c r="K57" t="str">
        <f>IF(customer_segmentation_data[[#This Row],[income]]&gt;89000,"High Income",IF(customer_segmentation_data[[#This Row],[income]]&gt;59000,"Middle Income",IF(customer_segmentation_data[[#This Row],[income]]&lt;60000,"Low Income","Invalid")))</f>
        <v>Middle Income</v>
      </c>
      <c r="L57" t="str">
        <f>IF(customer_segmentation_data[[#This Row],[spending_score]]&gt;69,"High Spending",IF(customer_segmentation_data[[#This Row],[spending_score]]&gt;39,"Medium Spending",IF(customer_segmentation_data[[#This Row],[spending_score]]&lt;40,"Low Spending","Invalid")))</f>
        <v>Medium Spending</v>
      </c>
      <c r="M57" t="str">
        <f>IF(customer_segmentation_data[[#This Row],[purchase_frequency]]&lt;16,"Low Frequency",IF(customer_segmentation_data[[#This Row],[purchase_frequency]]&lt;36,"Medium Frequency",IF(customer_segmentation_data[[#This Row],[purchase_frequency]]&lt;51,"High Frequency","Invalid")))</f>
        <v>Low Frequency</v>
      </c>
      <c r="N57" s="3">
        <f>customer_segmentation_data[[#This Row],[last_purchase_amount]]*customer_segmentation_data[[#This Row],[purchase_frequency]]*customer_segmentation_data[[#This Row],[membership_years]]</f>
        <v>46959.64</v>
      </c>
    </row>
    <row r="58" spans="1:14" x14ac:dyDescent="0.35">
      <c r="A58">
        <v>57</v>
      </c>
      <c r="B58">
        <v>63</v>
      </c>
      <c r="C58" s="1" t="s">
        <v>13</v>
      </c>
      <c r="D58" s="2">
        <v>49607</v>
      </c>
      <c r="E58">
        <v>7</v>
      </c>
      <c r="F58">
        <v>9</v>
      </c>
      <c r="G58">
        <v>20</v>
      </c>
      <c r="H58" s="1" t="s">
        <v>15</v>
      </c>
      <c r="I58" s="3">
        <v>195.34</v>
      </c>
      <c r="J58" s="3" t="str">
        <f>IF(customer_segmentation_data[[#This Row],[age]]&lt;30,"Adolescent",IF(customer_segmentation_data[[#This Row],[age]]&lt;50,"Middle Age",IF(customer_segmentation_data[[#This Row],[age]]&gt;49,"Adult","Invalid")))</f>
        <v>Adult</v>
      </c>
      <c r="K58" t="str">
        <f>IF(customer_segmentation_data[[#This Row],[income]]&gt;89000,"High Income",IF(customer_segmentation_data[[#This Row],[income]]&gt;59000,"Middle Income",IF(customer_segmentation_data[[#This Row],[income]]&lt;60000,"Low Income","Invalid")))</f>
        <v>Low Income</v>
      </c>
      <c r="L58" t="str">
        <f>IF(customer_segmentation_data[[#This Row],[spending_score]]&gt;69,"High Spending",IF(customer_segmentation_data[[#This Row],[spending_score]]&gt;39,"Medium Spending",IF(customer_segmentation_data[[#This Row],[spending_score]]&lt;40,"Low Spending","Invalid")))</f>
        <v>Low Spending</v>
      </c>
      <c r="M58" t="str">
        <f>IF(customer_segmentation_data[[#This Row],[purchase_frequency]]&lt;16,"Low Frequency",IF(customer_segmentation_data[[#This Row],[purchase_frequency]]&lt;36,"Medium Frequency",IF(customer_segmentation_data[[#This Row],[purchase_frequency]]&lt;51,"High Frequency","Invalid")))</f>
        <v>Medium Frequency</v>
      </c>
      <c r="N58" s="3">
        <f>customer_segmentation_data[[#This Row],[last_purchase_amount]]*customer_segmentation_data[[#This Row],[purchase_frequency]]*customer_segmentation_data[[#This Row],[membership_years]]</f>
        <v>35161.200000000004</v>
      </c>
    </row>
    <row r="59" spans="1:14" x14ac:dyDescent="0.35">
      <c r="A59">
        <v>58</v>
      </c>
      <c r="B59">
        <v>49</v>
      </c>
      <c r="C59" s="1" t="s">
        <v>9</v>
      </c>
      <c r="D59" s="2">
        <v>112198</v>
      </c>
      <c r="E59">
        <v>48</v>
      </c>
      <c r="F59">
        <v>5</v>
      </c>
      <c r="G59">
        <v>24</v>
      </c>
      <c r="H59" s="1" t="s">
        <v>11</v>
      </c>
      <c r="I59" s="3">
        <v>843.87</v>
      </c>
      <c r="J59" s="3" t="str">
        <f>IF(customer_segmentation_data[[#This Row],[age]]&lt;30,"Adolescent",IF(customer_segmentation_data[[#This Row],[age]]&lt;50,"Middle Age",IF(customer_segmentation_data[[#This Row],[age]]&gt;49,"Adult","Invalid")))</f>
        <v>Middle Age</v>
      </c>
      <c r="K59" t="str">
        <f>IF(customer_segmentation_data[[#This Row],[income]]&gt;89000,"High Income",IF(customer_segmentation_data[[#This Row],[income]]&gt;59000,"Middle Income",IF(customer_segmentation_data[[#This Row],[income]]&lt;60000,"Low Income","Invalid")))</f>
        <v>High Income</v>
      </c>
      <c r="L59" t="str">
        <f>IF(customer_segmentation_data[[#This Row],[spending_score]]&gt;69,"High Spending",IF(customer_segmentation_data[[#This Row],[spending_score]]&gt;39,"Medium Spending",IF(customer_segmentation_data[[#This Row],[spending_score]]&lt;40,"Low Spending","Invalid")))</f>
        <v>Medium Spending</v>
      </c>
      <c r="M59" t="str">
        <f>IF(customer_segmentation_data[[#This Row],[purchase_frequency]]&lt;16,"Low Frequency",IF(customer_segmentation_data[[#This Row],[purchase_frequency]]&lt;36,"Medium Frequency",IF(customer_segmentation_data[[#This Row],[purchase_frequency]]&lt;51,"High Frequency","Invalid")))</f>
        <v>Medium Frequency</v>
      </c>
      <c r="N59" s="3">
        <f>customer_segmentation_data[[#This Row],[last_purchase_amount]]*customer_segmentation_data[[#This Row],[purchase_frequency]]*customer_segmentation_data[[#This Row],[membership_years]]</f>
        <v>101264.40000000001</v>
      </c>
    </row>
    <row r="60" spans="1:14" x14ac:dyDescent="0.35">
      <c r="A60">
        <v>59</v>
      </c>
      <c r="B60">
        <v>43</v>
      </c>
      <c r="C60" s="1" t="s">
        <v>9</v>
      </c>
      <c r="D60" s="2">
        <v>81595</v>
      </c>
      <c r="E60">
        <v>12</v>
      </c>
      <c r="F60">
        <v>7</v>
      </c>
      <c r="G60">
        <v>1</v>
      </c>
      <c r="H60" s="1" t="s">
        <v>15</v>
      </c>
      <c r="I60" s="3">
        <v>806.26</v>
      </c>
      <c r="J60" s="3" t="str">
        <f>IF(customer_segmentation_data[[#This Row],[age]]&lt;30,"Adolescent",IF(customer_segmentation_data[[#This Row],[age]]&lt;50,"Middle Age",IF(customer_segmentation_data[[#This Row],[age]]&gt;49,"Adult","Invalid")))</f>
        <v>Middle Age</v>
      </c>
      <c r="K60" t="str">
        <f>IF(customer_segmentation_data[[#This Row],[income]]&gt;89000,"High Income",IF(customer_segmentation_data[[#This Row],[income]]&gt;59000,"Middle Income",IF(customer_segmentation_data[[#This Row],[income]]&lt;60000,"Low Income","Invalid")))</f>
        <v>Middle Income</v>
      </c>
      <c r="L60" t="str">
        <f>IF(customer_segmentation_data[[#This Row],[spending_score]]&gt;69,"High Spending",IF(customer_segmentation_data[[#This Row],[spending_score]]&gt;39,"Medium Spending",IF(customer_segmentation_data[[#This Row],[spending_score]]&lt;40,"Low Spending","Invalid")))</f>
        <v>Low Spending</v>
      </c>
      <c r="M60" t="str">
        <f>IF(customer_segmentation_data[[#This Row],[purchase_frequency]]&lt;16,"Low Frequency",IF(customer_segmentation_data[[#This Row],[purchase_frequency]]&lt;36,"Medium Frequency",IF(customer_segmentation_data[[#This Row],[purchase_frequency]]&lt;51,"High Frequency","Invalid")))</f>
        <v>Low Frequency</v>
      </c>
      <c r="N60" s="3">
        <f>customer_segmentation_data[[#This Row],[last_purchase_amount]]*customer_segmentation_data[[#This Row],[purchase_frequency]]*customer_segmentation_data[[#This Row],[membership_years]]</f>
        <v>5643.82</v>
      </c>
    </row>
    <row r="61" spans="1:14" x14ac:dyDescent="0.35">
      <c r="A61">
        <v>60</v>
      </c>
      <c r="B61">
        <v>21</v>
      </c>
      <c r="C61" s="1" t="s">
        <v>9</v>
      </c>
      <c r="D61" s="2">
        <v>139387</v>
      </c>
      <c r="E61">
        <v>1</v>
      </c>
      <c r="F61">
        <v>5</v>
      </c>
      <c r="G61">
        <v>7</v>
      </c>
      <c r="H61" s="1" t="s">
        <v>12</v>
      </c>
      <c r="I61" s="3">
        <v>399.58</v>
      </c>
      <c r="J61" s="3" t="str">
        <f>IF(customer_segmentation_data[[#This Row],[age]]&lt;30,"Adolescent",IF(customer_segmentation_data[[#This Row],[age]]&lt;50,"Middle Age",IF(customer_segmentation_data[[#This Row],[age]]&gt;49,"Adult","Invalid")))</f>
        <v>Adolescent</v>
      </c>
      <c r="K61" t="str">
        <f>IF(customer_segmentation_data[[#This Row],[income]]&gt;89000,"High Income",IF(customer_segmentation_data[[#This Row],[income]]&gt;59000,"Middle Income",IF(customer_segmentation_data[[#This Row],[income]]&lt;60000,"Low Income","Invalid")))</f>
        <v>High Income</v>
      </c>
      <c r="L61" t="str">
        <f>IF(customer_segmentation_data[[#This Row],[spending_score]]&gt;69,"High Spending",IF(customer_segmentation_data[[#This Row],[spending_score]]&gt;39,"Medium Spending",IF(customer_segmentation_data[[#This Row],[spending_score]]&lt;40,"Low Spending","Invalid")))</f>
        <v>Low Spending</v>
      </c>
      <c r="M61" t="str">
        <f>IF(customer_segmentation_data[[#This Row],[purchase_frequency]]&lt;16,"Low Frequency",IF(customer_segmentation_data[[#This Row],[purchase_frequency]]&lt;36,"Medium Frequency",IF(customer_segmentation_data[[#This Row],[purchase_frequency]]&lt;51,"High Frequency","Invalid")))</f>
        <v>Low Frequency</v>
      </c>
      <c r="N61" s="3">
        <f>customer_segmentation_data[[#This Row],[last_purchase_amount]]*customer_segmentation_data[[#This Row],[purchase_frequency]]*customer_segmentation_data[[#This Row],[membership_years]]</f>
        <v>13985.3</v>
      </c>
    </row>
    <row r="62" spans="1:14" x14ac:dyDescent="0.35">
      <c r="A62">
        <v>61</v>
      </c>
      <c r="B62">
        <v>23</v>
      </c>
      <c r="C62" s="1" t="s">
        <v>16</v>
      </c>
      <c r="D62" s="2">
        <v>69133</v>
      </c>
      <c r="E62">
        <v>14</v>
      </c>
      <c r="F62">
        <v>6</v>
      </c>
      <c r="G62">
        <v>7</v>
      </c>
      <c r="H62" s="1" t="s">
        <v>10</v>
      </c>
      <c r="I62" s="3">
        <v>224.86</v>
      </c>
      <c r="J62" s="3" t="str">
        <f>IF(customer_segmentation_data[[#This Row],[age]]&lt;30,"Adolescent",IF(customer_segmentation_data[[#This Row],[age]]&lt;50,"Middle Age",IF(customer_segmentation_data[[#This Row],[age]]&gt;49,"Adult","Invalid")))</f>
        <v>Adolescent</v>
      </c>
      <c r="K62" t="str">
        <f>IF(customer_segmentation_data[[#This Row],[income]]&gt;89000,"High Income",IF(customer_segmentation_data[[#This Row],[income]]&gt;59000,"Middle Income",IF(customer_segmentation_data[[#This Row],[income]]&lt;60000,"Low Income","Invalid")))</f>
        <v>Middle Income</v>
      </c>
      <c r="L62" t="str">
        <f>IF(customer_segmentation_data[[#This Row],[spending_score]]&gt;69,"High Spending",IF(customer_segmentation_data[[#This Row],[spending_score]]&gt;39,"Medium Spending",IF(customer_segmentation_data[[#This Row],[spending_score]]&lt;40,"Low Spending","Invalid")))</f>
        <v>Low Spending</v>
      </c>
      <c r="M62" t="str">
        <f>IF(customer_segmentation_data[[#This Row],[purchase_frequency]]&lt;16,"Low Frequency",IF(customer_segmentation_data[[#This Row],[purchase_frequency]]&lt;36,"Medium Frequency",IF(customer_segmentation_data[[#This Row],[purchase_frequency]]&lt;51,"High Frequency","Invalid")))</f>
        <v>Low Frequency</v>
      </c>
      <c r="N62" s="3">
        <f>customer_segmentation_data[[#This Row],[last_purchase_amount]]*customer_segmentation_data[[#This Row],[purchase_frequency]]*customer_segmentation_data[[#This Row],[membership_years]]</f>
        <v>9444.119999999999</v>
      </c>
    </row>
    <row r="63" spans="1:14" x14ac:dyDescent="0.35">
      <c r="A63">
        <v>62</v>
      </c>
      <c r="B63">
        <v>30</v>
      </c>
      <c r="C63" s="1" t="s">
        <v>13</v>
      </c>
      <c r="D63" s="2">
        <v>89149</v>
      </c>
      <c r="E63">
        <v>87</v>
      </c>
      <c r="F63">
        <v>10</v>
      </c>
      <c r="G63">
        <v>36</v>
      </c>
      <c r="H63" s="1" t="s">
        <v>12</v>
      </c>
      <c r="I63" s="3">
        <v>174.41</v>
      </c>
      <c r="J63" s="3" t="str">
        <f>IF(customer_segmentation_data[[#This Row],[age]]&lt;30,"Adolescent",IF(customer_segmentation_data[[#This Row],[age]]&lt;50,"Middle Age",IF(customer_segmentation_data[[#This Row],[age]]&gt;49,"Adult","Invalid")))</f>
        <v>Middle Age</v>
      </c>
      <c r="K63" t="str">
        <f>IF(customer_segmentation_data[[#This Row],[income]]&gt;89000,"High Income",IF(customer_segmentation_data[[#This Row],[income]]&gt;59000,"Middle Income",IF(customer_segmentation_data[[#This Row],[income]]&lt;60000,"Low Income","Invalid")))</f>
        <v>High Income</v>
      </c>
      <c r="L63" t="str">
        <f>IF(customer_segmentation_data[[#This Row],[spending_score]]&gt;69,"High Spending",IF(customer_segmentation_data[[#This Row],[spending_score]]&gt;39,"Medium Spending",IF(customer_segmentation_data[[#This Row],[spending_score]]&lt;40,"Low Spending","Invalid")))</f>
        <v>High Spending</v>
      </c>
      <c r="M63" t="str">
        <f>IF(customer_segmentation_data[[#This Row],[purchase_frequency]]&lt;16,"Low Frequency",IF(customer_segmentation_data[[#This Row],[purchase_frequency]]&lt;36,"Medium Frequency",IF(customer_segmentation_data[[#This Row],[purchase_frequency]]&lt;51,"High Frequency","Invalid")))</f>
        <v>High Frequency</v>
      </c>
      <c r="N63" s="3">
        <f>customer_segmentation_data[[#This Row],[last_purchase_amount]]*customer_segmentation_data[[#This Row],[purchase_frequency]]*customer_segmentation_data[[#This Row],[membership_years]]</f>
        <v>62787.600000000006</v>
      </c>
    </row>
    <row r="64" spans="1:14" x14ac:dyDescent="0.35">
      <c r="A64">
        <v>63</v>
      </c>
      <c r="B64">
        <v>49</v>
      </c>
      <c r="C64" s="1" t="s">
        <v>9</v>
      </c>
      <c r="D64" s="2">
        <v>79992</v>
      </c>
      <c r="E64">
        <v>49</v>
      </c>
      <c r="F64">
        <v>8</v>
      </c>
      <c r="G64">
        <v>6</v>
      </c>
      <c r="H64" s="1" t="s">
        <v>11</v>
      </c>
      <c r="I64" s="3">
        <v>636.65</v>
      </c>
      <c r="J64" s="3" t="str">
        <f>IF(customer_segmentation_data[[#This Row],[age]]&lt;30,"Adolescent",IF(customer_segmentation_data[[#This Row],[age]]&lt;50,"Middle Age",IF(customer_segmentation_data[[#This Row],[age]]&gt;49,"Adult","Invalid")))</f>
        <v>Middle Age</v>
      </c>
      <c r="K64" t="str">
        <f>IF(customer_segmentation_data[[#This Row],[income]]&gt;89000,"High Income",IF(customer_segmentation_data[[#This Row],[income]]&gt;59000,"Middle Income",IF(customer_segmentation_data[[#This Row],[income]]&lt;60000,"Low Income","Invalid")))</f>
        <v>Middle Income</v>
      </c>
      <c r="L64" t="str">
        <f>IF(customer_segmentation_data[[#This Row],[spending_score]]&gt;69,"High Spending",IF(customer_segmentation_data[[#This Row],[spending_score]]&gt;39,"Medium Spending",IF(customer_segmentation_data[[#This Row],[spending_score]]&lt;40,"Low Spending","Invalid")))</f>
        <v>Medium Spending</v>
      </c>
      <c r="M64" t="str">
        <f>IF(customer_segmentation_data[[#This Row],[purchase_frequency]]&lt;16,"Low Frequency",IF(customer_segmentation_data[[#This Row],[purchase_frequency]]&lt;36,"Medium Frequency",IF(customer_segmentation_data[[#This Row],[purchase_frequency]]&lt;51,"High Frequency","Invalid")))</f>
        <v>Low Frequency</v>
      </c>
      <c r="N64" s="3">
        <f>customer_segmentation_data[[#This Row],[last_purchase_amount]]*customer_segmentation_data[[#This Row],[purchase_frequency]]*customer_segmentation_data[[#This Row],[membership_years]]</f>
        <v>30559.199999999997</v>
      </c>
    </row>
    <row r="65" spans="1:14" x14ac:dyDescent="0.35">
      <c r="A65">
        <v>64</v>
      </c>
      <c r="B65">
        <v>50</v>
      </c>
      <c r="C65" s="1" t="s">
        <v>9</v>
      </c>
      <c r="D65" s="2">
        <v>85111</v>
      </c>
      <c r="E65">
        <v>31</v>
      </c>
      <c r="F65">
        <v>1</v>
      </c>
      <c r="G65">
        <v>19</v>
      </c>
      <c r="H65" s="1" t="s">
        <v>15</v>
      </c>
      <c r="I65" s="3">
        <v>319.05</v>
      </c>
      <c r="J65" s="3" t="str">
        <f>IF(customer_segmentation_data[[#This Row],[age]]&lt;30,"Adolescent",IF(customer_segmentation_data[[#This Row],[age]]&lt;50,"Middle Age",IF(customer_segmentation_data[[#This Row],[age]]&gt;49,"Adult","Invalid")))</f>
        <v>Adult</v>
      </c>
      <c r="K65" t="str">
        <f>IF(customer_segmentation_data[[#This Row],[income]]&gt;89000,"High Income",IF(customer_segmentation_data[[#This Row],[income]]&gt;59000,"Middle Income",IF(customer_segmentation_data[[#This Row],[income]]&lt;60000,"Low Income","Invalid")))</f>
        <v>Middle Income</v>
      </c>
      <c r="L65" t="str">
        <f>IF(customer_segmentation_data[[#This Row],[spending_score]]&gt;69,"High Spending",IF(customer_segmentation_data[[#This Row],[spending_score]]&gt;39,"Medium Spending",IF(customer_segmentation_data[[#This Row],[spending_score]]&lt;40,"Low Spending","Invalid")))</f>
        <v>Low Spending</v>
      </c>
      <c r="M65" t="str">
        <f>IF(customer_segmentation_data[[#This Row],[purchase_frequency]]&lt;16,"Low Frequency",IF(customer_segmentation_data[[#This Row],[purchase_frequency]]&lt;36,"Medium Frequency",IF(customer_segmentation_data[[#This Row],[purchase_frequency]]&lt;51,"High Frequency","Invalid")))</f>
        <v>Medium Frequency</v>
      </c>
      <c r="N65" s="3">
        <f>customer_segmentation_data[[#This Row],[last_purchase_amount]]*customer_segmentation_data[[#This Row],[purchase_frequency]]*customer_segmentation_data[[#This Row],[membership_years]]</f>
        <v>6061.95</v>
      </c>
    </row>
    <row r="66" spans="1:14" x14ac:dyDescent="0.35">
      <c r="A66">
        <v>65</v>
      </c>
      <c r="B66">
        <v>27</v>
      </c>
      <c r="C66" s="1" t="s">
        <v>13</v>
      </c>
      <c r="D66" s="2">
        <v>90557</v>
      </c>
      <c r="E66">
        <v>36</v>
      </c>
      <c r="F66">
        <v>2</v>
      </c>
      <c r="G66">
        <v>2</v>
      </c>
      <c r="H66" s="1" t="s">
        <v>11</v>
      </c>
      <c r="I66" s="3">
        <v>494.55</v>
      </c>
      <c r="J66" s="3" t="str">
        <f>IF(customer_segmentation_data[[#This Row],[age]]&lt;30,"Adolescent",IF(customer_segmentation_data[[#This Row],[age]]&lt;50,"Middle Age",IF(customer_segmentation_data[[#This Row],[age]]&gt;49,"Adult","Invalid")))</f>
        <v>Adolescent</v>
      </c>
      <c r="K66" t="str">
        <f>IF(customer_segmentation_data[[#This Row],[income]]&gt;89000,"High Income",IF(customer_segmentation_data[[#This Row],[income]]&gt;59000,"Middle Income",IF(customer_segmentation_data[[#This Row],[income]]&lt;60000,"Low Income","Invalid")))</f>
        <v>High Income</v>
      </c>
      <c r="L66" t="str">
        <f>IF(customer_segmentation_data[[#This Row],[spending_score]]&gt;69,"High Spending",IF(customer_segmentation_data[[#This Row],[spending_score]]&gt;39,"Medium Spending",IF(customer_segmentation_data[[#This Row],[spending_score]]&lt;40,"Low Spending","Invalid")))</f>
        <v>Low Spending</v>
      </c>
      <c r="M66" t="str">
        <f>IF(customer_segmentation_data[[#This Row],[purchase_frequency]]&lt;16,"Low Frequency",IF(customer_segmentation_data[[#This Row],[purchase_frequency]]&lt;36,"Medium Frequency",IF(customer_segmentation_data[[#This Row],[purchase_frequency]]&lt;51,"High Frequency","Invalid")))</f>
        <v>Low Frequency</v>
      </c>
      <c r="N66" s="3">
        <f>customer_segmentation_data[[#This Row],[last_purchase_amount]]*customer_segmentation_data[[#This Row],[purchase_frequency]]*customer_segmentation_data[[#This Row],[membership_years]]</f>
        <v>1978.2</v>
      </c>
    </row>
    <row r="67" spans="1:14" x14ac:dyDescent="0.35">
      <c r="A67">
        <v>66</v>
      </c>
      <c r="B67">
        <v>32</v>
      </c>
      <c r="C67" s="1" t="s">
        <v>16</v>
      </c>
      <c r="D67" s="2">
        <v>100270</v>
      </c>
      <c r="E67">
        <v>69</v>
      </c>
      <c r="F67">
        <v>3</v>
      </c>
      <c r="G67">
        <v>29</v>
      </c>
      <c r="H67" s="1" t="s">
        <v>14</v>
      </c>
      <c r="I67" s="3">
        <v>686.05</v>
      </c>
      <c r="J67" s="3" t="str">
        <f>IF(customer_segmentation_data[[#This Row],[age]]&lt;30,"Adolescent",IF(customer_segmentation_data[[#This Row],[age]]&lt;50,"Middle Age",IF(customer_segmentation_data[[#This Row],[age]]&gt;49,"Adult","Invalid")))</f>
        <v>Middle Age</v>
      </c>
      <c r="K67" t="str">
        <f>IF(customer_segmentation_data[[#This Row],[income]]&gt;89000,"High Income",IF(customer_segmentation_data[[#This Row],[income]]&gt;59000,"Middle Income",IF(customer_segmentation_data[[#This Row],[income]]&lt;60000,"Low Income","Invalid")))</f>
        <v>High Income</v>
      </c>
      <c r="L67" t="str">
        <f>IF(customer_segmentation_data[[#This Row],[spending_score]]&gt;69,"High Spending",IF(customer_segmentation_data[[#This Row],[spending_score]]&gt;39,"Medium Spending",IF(customer_segmentation_data[[#This Row],[spending_score]]&lt;40,"Low Spending","Invalid")))</f>
        <v>Medium Spending</v>
      </c>
      <c r="M67" t="str">
        <f>IF(customer_segmentation_data[[#This Row],[purchase_frequency]]&lt;16,"Low Frequency",IF(customer_segmentation_data[[#This Row],[purchase_frequency]]&lt;36,"Medium Frequency",IF(customer_segmentation_data[[#This Row],[purchase_frequency]]&lt;51,"High Frequency","Invalid")))</f>
        <v>Medium Frequency</v>
      </c>
      <c r="N67" s="3">
        <f>customer_segmentation_data[[#This Row],[last_purchase_amount]]*customer_segmentation_data[[#This Row],[purchase_frequency]]*customer_segmentation_data[[#This Row],[membership_years]]</f>
        <v>59686.349999999991</v>
      </c>
    </row>
    <row r="68" spans="1:14" x14ac:dyDescent="0.35">
      <c r="A68">
        <v>67</v>
      </c>
      <c r="B68">
        <v>36</v>
      </c>
      <c r="C68" s="1" t="s">
        <v>9</v>
      </c>
      <c r="D68" s="2">
        <v>127346</v>
      </c>
      <c r="E68">
        <v>75</v>
      </c>
      <c r="F68">
        <v>5</v>
      </c>
      <c r="G68">
        <v>7</v>
      </c>
      <c r="H68" s="1" t="s">
        <v>15</v>
      </c>
      <c r="I68" s="3">
        <v>335.98</v>
      </c>
      <c r="J68" s="3" t="str">
        <f>IF(customer_segmentation_data[[#This Row],[age]]&lt;30,"Adolescent",IF(customer_segmentation_data[[#This Row],[age]]&lt;50,"Middle Age",IF(customer_segmentation_data[[#This Row],[age]]&gt;49,"Adult","Invalid")))</f>
        <v>Middle Age</v>
      </c>
      <c r="K68" t="str">
        <f>IF(customer_segmentation_data[[#This Row],[income]]&gt;89000,"High Income",IF(customer_segmentation_data[[#This Row],[income]]&gt;59000,"Middle Income",IF(customer_segmentation_data[[#This Row],[income]]&lt;60000,"Low Income","Invalid")))</f>
        <v>High Income</v>
      </c>
      <c r="L68" t="str">
        <f>IF(customer_segmentation_data[[#This Row],[spending_score]]&gt;69,"High Spending",IF(customer_segmentation_data[[#This Row],[spending_score]]&gt;39,"Medium Spending",IF(customer_segmentation_data[[#This Row],[spending_score]]&lt;40,"Low Spending","Invalid")))</f>
        <v>High Spending</v>
      </c>
      <c r="M68" t="str">
        <f>IF(customer_segmentation_data[[#This Row],[purchase_frequency]]&lt;16,"Low Frequency",IF(customer_segmentation_data[[#This Row],[purchase_frequency]]&lt;36,"Medium Frequency",IF(customer_segmentation_data[[#This Row],[purchase_frequency]]&lt;51,"High Frequency","Invalid")))</f>
        <v>Low Frequency</v>
      </c>
      <c r="N68" s="3">
        <f>customer_segmentation_data[[#This Row],[last_purchase_amount]]*customer_segmentation_data[[#This Row],[purchase_frequency]]*customer_segmentation_data[[#This Row],[membership_years]]</f>
        <v>11759.300000000001</v>
      </c>
    </row>
    <row r="69" spans="1:14" x14ac:dyDescent="0.35">
      <c r="A69">
        <v>68</v>
      </c>
      <c r="B69">
        <v>43</v>
      </c>
      <c r="C69" s="1" t="s">
        <v>9</v>
      </c>
      <c r="D69" s="2">
        <v>87807</v>
      </c>
      <c r="E69">
        <v>52</v>
      </c>
      <c r="F69">
        <v>9</v>
      </c>
      <c r="G69">
        <v>41</v>
      </c>
      <c r="H69" s="1" t="s">
        <v>12</v>
      </c>
      <c r="I69" s="3">
        <v>95.08</v>
      </c>
      <c r="J69" s="3" t="str">
        <f>IF(customer_segmentation_data[[#This Row],[age]]&lt;30,"Adolescent",IF(customer_segmentation_data[[#This Row],[age]]&lt;50,"Middle Age",IF(customer_segmentation_data[[#This Row],[age]]&gt;49,"Adult","Invalid")))</f>
        <v>Middle Age</v>
      </c>
      <c r="K69" t="str">
        <f>IF(customer_segmentation_data[[#This Row],[income]]&gt;89000,"High Income",IF(customer_segmentation_data[[#This Row],[income]]&gt;59000,"Middle Income",IF(customer_segmentation_data[[#This Row],[income]]&lt;60000,"Low Income","Invalid")))</f>
        <v>Middle Income</v>
      </c>
      <c r="L69" t="str">
        <f>IF(customer_segmentation_data[[#This Row],[spending_score]]&gt;69,"High Spending",IF(customer_segmentation_data[[#This Row],[spending_score]]&gt;39,"Medium Spending",IF(customer_segmentation_data[[#This Row],[spending_score]]&lt;40,"Low Spending","Invalid")))</f>
        <v>Medium Spending</v>
      </c>
      <c r="M69" t="str">
        <f>IF(customer_segmentation_data[[#This Row],[purchase_frequency]]&lt;16,"Low Frequency",IF(customer_segmentation_data[[#This Row],[purchase_frequency]]&lt;36,"Medium Frequency",IF(customer_segmentation_data[[#This Row],[purchase_frequency]]&lt;51,"High Frequency","Invalid")))</f>
        <v>High Frequency</v>
      </c>
      <c r="N69" s="3">
        <f>customer_segmentation_data[[#This Row],[last_purchase_amount]]*customer_segmentation_data[[#This Row],[purchase_frequency]]*customer_segmentation_data[[#This Row],[membership_years]]</f>
        <v>35084.519999999997</v>
      </c>
    </row>
    <row r="70" spans="1:14" x14ac:dyDescent="0.35">
      <c r="A70">
        <v>69</v>
      </c>
      <c r="B70">
        <v>32</v>
      </c>
      <c r="C70" s="1" t="s">
        <v>16</v>
      </c>
      <c r="D70" s="2">
        <v>135861</v>
      </c>
      <c r="E70">
        <v>88</v>
      </c>
      <c r="F70">
        <v>5</v>
      </c>
      <c r="G70">
        <v>16</v>
      </c>
      <c r="H70" s="1" t="s">
        <v>15</v>
      </c>
      <c r="I70" s="3">
        <v>103.33</v>
      </c>
      <c r="J70" s="3" t="str">
        <f>IF(customer_segmentation_data[[#This Row],[age]]&lt;30,"Adolescent",IF(customer_segmentation_data[[#This Row],[age]]&lt;50,"Middle Age",IF(customer_segmentation_data[[#This Row],[age]]&gt;49,"Adult","Invalid")))</f>
        <v>Middle Age</v>
      </c>
      <c r="K70" t="str">
        <f>IF(customer_segmentation_data[[#This Row],[income]]&gt;89000,"High Income",IF(customer_segmentation_data[[#This Row],[income]]&gt;59000,"Middle Income",IF(customer_segmentation_data[[#This Row],[income]]&lt;60000,"Low Income","Invalid")))</f>
        <v>High Income</v>
      </c>
      <c r="L70" t="str">
        <f>IF(customer_segmentation_data[[#This Row],[spending_score]]&gt;69,"High Spending",IF(customer_segmentation_data[[#This Row],[spending_score]]&gt;39,"Medium Spending",IF(customer_segmentation_data[[#This Row],[spending_score]]&lt;40,"Low Spending","Invalid")))</f>
        <v>High Spending</v>
      </c>
      <c r="M70" t="str">
        <f>IF(customer_segmentation_data[[#This Row],[purchase_frequency]]&lt;16,"Low Frequency",IF(customer_segmentation_data[[#This Row],[purchase_frequency]]&lt;36,"Medium Frequency",IF(customer_segmentation_data[[#This Row],[purchase_frequency]]&lt;51,"High Frequency","Invalid")))</f>
        <v>Medium Frequency</v>
      </c>
      <c r="N70" s="3">
        <f>customer_segmentation_data[[#This Row],[last_purchase_amount]]*customer_segmentation_data[[#This Row],[purchase_frequency]]*customer_segmentation_data[[#This Row],[membership_years]]</f>
        <v>8266.4</v>
      </c>
    </row>
    <row r="71" spans="1:14" x14ac:dyDescent="0.35">
      <c r="A71">
        <v>70</v>
      </c>
      <c r="B71">
        <v>49</v>
      </c>
      <c r="C71" s="1" t="s">
        <v>13</v>
      </c>
      <c r="D71" s="2">
        <v>40936</v>
      </c>
      <c r="E71">
        <v>32</v>
      </c>
      <c r="F71">
        <v>9</v>
      </c>
      <c r="G71">
        <v>49</v>
      </c>
      <c r="H71" s="1" t="s">
        <v>11</v>
      </c>
      <c r="I71" s="3">
        <v>495.62</v>
      </c>
      <c r="J71" s="3" t="str">
        <f>IF(customer_segmentation_data[[#This Row],[age]]&lt;30,"Adolescent",IF(customer_segmentation_data[[#This Row],[age]]&lt;50,"Middle Age",IF(customer_segmentation_data[[#This Row],[age]]&gt;49,"Adult","Invalid")))</f>
        <v>Middle Age</v>
      </c>
      <c r="K71" t="str">
        <f>IF(customer_segmentation_data[[#This Row],[income]]&gt;89000,"High Income",IF(customer_segmentation_data[[#This Row],[income]]&gt;59000,"Middle Income",IF(customer_segmentation_data[[#This Row],[income]]&lt;60000,"Low Income","Invalid")))</f>
        <v>Low Income</v>
      </c>
      <c r="L71" t="str">
        <f>IF(customer_segmentation_data[[#This Row],[spending_score]]&gt;69,"High Spending",IF(customer_segmentation_data[[#This Row],[spending_score]]&gt;39,"Medium Spending",IF(customer_segmentation_data[[#This Row],[spending_score]]&lt;40,"Low Spending","Invalid")))</f>
        <v>Low Spending</v>
      </c>
      <c r="M71" t="str">
        <f>IF(customer_segmentation_data[[#This Row],[purchase_frequency]]&lt;16,"Low Frequency",IF(customer_segmentation_data[[#This Row],[purchase_frequency]]&lt;36,"Medium Frequency",IF(customer_segmentation_data[[#This Row],[purchase_frequency]]&lt;51,"High Frequency","Invalid")))</f>
        <v>High Frequency</v>
      </c>
      <c r="N71" s="3">
        <f>customer_segmentation_data[[#This Row],[last_purchase_amount]]*customer_segmentation_data[[#This Row],[purchase_frequency]]*customer_segmentation_data[[#This Row],[membership_years]]</f>
        <v>218568.42</v>
      </c>
    </row>
    <row r="72" spans="1:14" x14ac:dyDescent="0.35">
      <c r="A72">
        <v>71</v>
      </c>
      <c r="B72">
        <v>23</v>
      </c>
      <c r="C72" s="1" t="s">
        <v>9</v>
      </c>
      <c r="D72" s="2">
        <v>66376</v>
      </c>
      <c r="E72">
        <v>60</v>
      </c>
      <c r="F72">
        <v>1</v>
      </c>
      <c r="G72">
        <v>18</v>
      </c>
      <c r="H72" s="1" t="s">
        <v>15</v>
      </c>
      <c r="I72" s="3">
        <v>77.73</v>
      </c>
      <c r="J72" s="3" t="str">
        <f>IF(customer_segmentation_data[[#This Row],[age]]&lt;30,"Adolescent",IF(customer_segmentation_data[[#This Row],[age]]&lt;50,"Middle Age",IF(customer_segmentation_data[[#This Row],[age]]&gt;49,"Adult","Invalid")))</f>
        <v>Adolescent</v>
      </c>
      <c r="K72" t="str">
        <f>IF(customer_segmentation_data[[#This Row],[income]]&gt;89000,"High Income",IF(customer_segmentation_data[[#This Row],[income]]&gt;59000,"Middle Income",IF(customer_segmentation_data[[#This Row],[income]]&lt;60000,"Low Income","Invalid")))</f>
        <v>Middle Income</v>
      </c>
      <c r="L72" t="str">
        <f>IF(customer_segmentation_data[[#This Row],[spending_score]]&gt;69,"High Spending",IF(customer_segmentation_data[[#This Row],[spending_score]]&gt;39,"Medium Spending",IF(customer_segmentation_data[[#This Row],[spending_score]]&lt;40,"Low Spending","Invalid")))</f>
        <v>Medium Spending</v>
      </c>
      <c r="M72" t="str">
        <f>IF(customer_segmentation_data[[#This Row],[purchase_frequency]]&lt;16,"Low Frequency",IF(customer_segmentation_data[[#This Row],[purchase_frequency]]&lt;36,"Medium Frequency",IF(customer_segmentation_data[[#This Row],[purchase_frequency]]&lt;51,"High Frequency","Invalid")))</f>
        <v>Medium Frequency</v>
      </c>
      <c r="N72" s="3">
        <f>customer_segmentation_data[[#This Row],[last_purchase_amount]]*customer_segmentation_data[[#This Row],[purchase_frequency]]*customer_segmentation_data[[#This Row],[membership_years]]</f>
        <v>1399.14</v>
      </c>
    </row>
    <row r="73" spans="1:14" x14ac:dyDescent="0.35">
      <c r="A73">
        <v>72</v>
      </c>
      <c r="B73">
        <v>58</v>
      </c>
      <c r="C73" s="1" t="s">
        <v>13</v>
      </c>
      <c r="D73" s="2">
        <v>56120</v>
      </c>
      <c r="E73">
        <v>30</v>
      </c>
      <c r="F73">
        <v>3</v>
      </c>
      <c r="G73">
        <v>50</v>
      </c>
      <c r="H73" s="1" t="s">
        <v>10</v>
      </c>
      <c r="I73" s="3">
        <v>880.23</v>
      </c>
      <c r="J73" s="3" t="str">
        <f>IF(customer_segmentation_data[[#This Row],[age]]&lt;30,"Adolescent",IF(customer_segmentation_data[[#This Row],[age]]&lt;50,"Middle Age",IF(customer_segmentation_data[[#This Row],[age]]&gt;49,"Adult","Invalid")))</f>
        <v>Adult</v>
      </c>
      <c r="K73" t="str">
        <f>IF(customer_segmentation_data[[#This Row],[income]]&gt;89000,"High Income",IF(customer_segmentation_data[[#This Row],[income]]&gt;59000,"Middle Income",IF(customer_segmentation_data[[#This Row],[income]]&lt;60000,"Low Income","Invalid")))</f>
        <v>Low Income</v>
      </c>
      <c r="L73" t="str">
        <f>IF(customer_segmentation_data[[#This Row],[spending_score]]&gt;69,"High Spending",IF(customer_segmentation_data[[#This Row],[spending_score]]&gt;39,"Medium Spending",IF(customer_segmentation_data[[#This Row],[spending_score]]&lt;40,"Low Spending","Invalid")))</f>
        <v>Low Spending</v>
      </c>
      <c r="M73" t="str">
        <f>IF(customer_segmentation_data[[#This Row],[purchase_frequency]]&lt;16,"Low Frequency",IF(customer_segmentation_data[[#This Row],[purchase_frequency]]&lt;36,"Medium Frequency",IF(customer_segmentation_data[[#This Row],[purchase_frequency]]&lt;51,"High Frequency","Invalid")))</f>
        <v>High Frequency</v>
      </c>
      <c r="N73" s="3">
        <f>customer_segmentation_data[[#This Row],[last_purchase_amount]]*customer_segmentation_data[[#This Row],[purchase_frequency]]*customer_segmentation_data[[#This Row],[membership_years]]</f>
        <v>132034.5</v>
      </c>
    </row>
    <row r="74" spans="1:14" x14ac:dyDescent="0.35">
      <c r="A74">
        <v>73</v>
      </c>
      <c r="B74">
        <v>31</v>
      </c>
      <c r="C74" s="1" t="s">
        <v>9</v>
      </c>
      <c r="D74" s="2">
        <v>112452</v>
      </c>
      <c r="E74">
        <v>21</v>
      </c>
      <c r="F74">
        <v>1</v>
      </c>
      <c r="G74">
        <v>5</v>
      </c>
      <c r="H74" s="1" t="s">
        <v>10</v>
      </c>
      <c r="I74" s="3">
        <v>552.21</v>
      </c>
      <c r="J74" s="3" t="str">
        <f>IF(customer_segmentation_data[[#This Row],[age]]&lt;30,"Adolescent",IF(customer_segmentation_data[[#This Row],[age]]&lt;50,"Middle Age",IF(customer_segmentation_data[[#This Row],[age]]&gt;49,"Adult","Invalid")))</f>
        <v>Middle Age</v>
      </c>
      <c r="K74" t="str">
        <f>IF(customer_segmentation_data[[#This Row],[income]]&gt;89000,"High Income",IF(customer_segmentation_data[[#This Row],[income]]&gt;59000,"Middle Income",IF(customer_segmentation_data[[#This Row],[income]]&lt;60000,"Low Income","Invalid")))</f>
        <v>High Income</v>
      </c>
      <c r="L74" t="str">
        <f>IF(customer_segmentation_data[[#This Row],[spending_score]]&gt;69,"High Spending",IF(customer_segmentation_data[[#This Row],[spending_score]]&gt;39,"Medium Spending",IF(customer_segmentation_data[[#This Row],[spending_score]]&lt;40,"Low Spending","Invalid")))</f>
        <v>Low Spending</v>
      </c>
      <c r="M74" t="str">
        <f>IF(customer_segmentation_data[[#This Row],[purchase_frequency]]&lt;16,"Low Frequency",IF(customer_segmentation_data[[#This Row],[purchase_frequency]]&lt;36,"Medium Frequency",IF(customer_segmentation_data[[#This Row],[purchase_frequency]]&lt;51,"High Frequency","Invalid")))</f>
        <v>Low Frequency</v>
      </c>
      <c r="N74" s="3">
        <f>customer_segmentation_data[[#This Row],[last_purchase_amount]]*customer_segmentation_data[[#This Row],[purchase_frequency]]*customer_segmentation_data[[#This Row],[membership_years]]</f>
        <v>2761.05</v>
      </c>
    </row>
    <row r="75" spans="1:14" x14ac:dyDescent="0.35">
      <c r="A75">
        <v>74</v>
      </c>
      <c r="B75">
        <v>38</v>
      </c>
      <c r="C75" s="1" t="s">
        <v>9</v>
      </c>
      <c r="D75" s="2">
        <v>102944</v>
      </c>
      <c r="E75">
        <v>63</v>
      </c>
      <c r="F75">
        <v>8</v>
      </c>
      <c r="G75">
        <v>9</v>
      </c>
      <c r="H75" s="1" t="s">
        <v>14</v>
      </c>
      <c r="I75" s="3">
        <v>92.69</v>
      </c>
      <c r="J75" s="3" t="str">
        <f>IF(customer_segmentation_data[[#This Row],[age]]&lt;30,"Adolescent",IF(customer_segmentation_data[[#This Row],[age]]&lt;50,"Middle Age",IF(customer_segmentation_data[[#This Row],[age]]&gt;49,"Adult","Invalid")))</f>
        <v>Middle Age</v>
      </c>
      <c r="K75" t="str">
        <f>IF(customer_segmentation_data[[#This Row],[income]]&gt;89000,"High Income",IF(customer_segmentation_data[[#This Row],[income]]&gt;59000,"Middle Income",IF(customer_segmentation_data[[#This Row],[income]]&lt;60000,"Low Income","Invalid")))</f>
        <v>High Income</v>
      </c>
      <c r="L75" t="str">
        <f>IF(customer_segmentation_data[[#This Row],[spending_score]]&gt;69,"High Spending",IF(customer_segmentation_data[[#This Row],[spending_score]]&gt;39,"Medium Spending",IF(customer_segmentation_data[[#This Row],[spending_score]]&lt;40,"Low Spending","Invalid")))</f>
        <v>Medium Spending</v>
      </c>
      <c r="M75" t="str">
        <f>IF(customer_segmentation_data[[#This Row],[purchase_frequency]]&lt;16,"Low Frequency",IF(customer_segmentation_data[[#This Row],[purchase_frequency]]&lt;36,"Medium Frequency",IF(customer_segmentation_data[[#This Row],[purchase_frequency]]&lt;51,"High Frequency","Invalid")))</f>
        <v>Low Frequency</v>
      </c>
      <c r="N75" s="3">
        <f>customer_segmentation_data[[#This Row],[last_purchase_amount]]*customer_segmentation_data[[#This Row],[purchase_frequency]]*customer_segmentation_data[[#This Row],[membership_years]]</f>
        <v>6673.68</v>
      </c>
    </row>
    <row r="76" spans="1:14" x14ac:dyDescent="0.35">
      <c r="A76">
        <v>75</v>
      </c>
      <c r="B76">
        <v>58</v>
      </c>
      <c r="C76" s="1" t="s">
        <v>13</v>
      </c>
      <c r="D76" s="2">
        <v>143037</v>
      </c>
      <c r="E76">
        <v>56</v>
      </c>
      <c r="F76">
        <v>8</v>
      </c>
      <c r="G76">
        <v>42</v>
      </c>
      <c r="H76" s="1" t="s">
        <v>10</v>
      </c>
      <c r="I76" s="3">
        <v>57.57</v>
      </c>
      <c r="J76" s="3" t="str">
        <f>IF(customer_segmentation_data[[#This Row],[age]]&lt;30,"Adolescent",IF(customer_segmentation_data[[#This Row],[age]]&lt;50,"Middle Age",IF(customer_segmentation_data[[#This Row],[age]]&gt;49,"Adult","Invalid")))</f>
        <v>Adult</v>
      </c>
      <c r="K76" t="str">
        <f>IF(customer_segmentation_data[[#This Row],[income]]&gt;89000,"High Income",IF(customer_segmentation_data[[#This Row],[income]]&gt;59000,"Middle Income",IF(customer_segmentation_data[[#This Row],[income]]&lt;60000,"Low Income","Invalid")))</f>
        <v>High Income</v>
      </c>
      <c r="L76" t="str">
        <f>IF(customer_segmentation_data[[#This Row],[spending_score]]&gt;69,"High Spending",IF(customer_segmentation_data[[#This Row],[spending_score]]&gt;39,"Medium Spending",IF(customer_segmentation_data[[#This Row],[spending_score]]&lt;40,"Low Spending","Invalid")))</f>
        <v>Medium Spending</v>
      </c>
      <c r="M76" t="str">
        <f>IF(customer_segmentation_data[[#This Row],[purchase_frequency]]&lt;16,"Low Frequency",IF(customer_segmentation_data[[#This Row],[purchase_frequency]]&lt;36,"Medium Frequency",IF(customer_segmentation_data[[#This Row],[purchase_frequency]]&lt;51,"High Frequency","Invalid")))</f>
        <v>High Frequency</v>
      </c>
      <c r="N76" s="3">
        <f>customer_segmentation_data[[#This Row],[last_purchase_amount]]*customer_segmentation_data[[#This Row],[purchase_frequency]]*customer_segmentation_data[[#This Row],[membership_years]]</f>
        <v>19343.52</v>
      </c>
    </row>
    <row r="77" spans="1:14" x14ac:dyDescent="0.35">
      <c r="A77">
        <v>76</v>
      </c>
      <c r="B77">
        <v>60</v>
      </c>
      <c r="C77" s="1" t="s">
        <v>9</v>
      </c>
      <c r="D77" s="2">
        <v>131101</v>
      </c>
      <c r="E77">
        <v>68</v>
      </c>
      <c r="F77">
        <v>8</v>
      </c>
      <c r="G77">
        <v>28</v>
      </c>
      <c r="H77" s="1" t="s">
        <v>14</v>
      </c>
      <c r="I77" s="3">
        <v>522.95000000000005</v>
      </c>
      <c r="J77" s="3" t="str">
        <f>IF(customer_segmentation_data[[#This Row],[age]]&lt;30,"Adolescent",IF(customer_segmentation_data[[#This Row],[age]]&lt;50,"Middle Age",IF(customer_segmentation_data[[#This Row],[age]]&gt;49,"Adult","Invalid")))</f>
        <v>Adult</v>
      </c>
      <c r="K77" t="str">
        <f>IF(customer_segmentation_data[[#This Row],[income]]&gt;89000,"High Income",IF(customer_segmentation_data[[#This Row],[income]]&gt;59000,"Middle Income",IF(customer_segmentation_data[[#This Row],[income]]&lt;60000,"Low Income","Invalid")))</f>
        <v>High Income</v>
      </c>
      <c r="L77" t="str">
        <f>IF(customer_segmentation_data[[#This Row],[spending_score]]&gt;69,"High Spending",IF(customer_segmentation_data[[#This Row],[spending_score]]&gt;39,"Medium Spending",IF(customer_segmentation_data[[#This Row],[spending_score]]&lt;40,"Low Spending","Invalid")))</f>
        <v>Medium Spending</v>
      </c>
      <c r="M77" t="str">
        <f>IF(customer_segmentation_data[[#This Row],[purchase_frequency]]&lt;16,"Low Frequency",IF(customer_segmentation_data[[#This Row],[purchase_frequency]]&lt;36,"Medium Frequency",IF(customer_segmentation_data[[#This Row],[purchase_frequency]]&lt;51,"High Frequency","Invalid")))</f>
        <v>Medium Frequency</v>
      </c>
      <c r="N77" s="3">
        <f>customer_segmentation_data[[#This Row],[last_purchase_amount]]*customer_segmentation_data[[#This Row],[purchase_frequency]]*customer_segmentation_data[[#This Row],[membership_years]]</f>
        <v>117140.80000000002</v>
      </c>
    </row>
    <row r="78" spans="1:14" x14ac:dyDescent="0.35">
      <c r="A78">
        <v>77</v>
      </c>
      <c r="B78">
        <v>49</v>
      </c>
      <c r="C78" s="1" t="s">
        <v>16</v>
      </c>
      <c r="D78" s="2">
        <v>30708</v>
      </c>
      <c r="E78">
        <v>4</v>
      </c>
      <c r="F78">
        <v>1</v>
      </c>
      <c r="G78">
        <v>36</v>
      </c>
      <c r="H78" s="1" t="s">
        <v>10</v>
      </c>
      <c r="I78" s="3">
        <v>990</v>
      </c>
      <c r="J78" s="3" t="str">
        <f>IF(customer_segmentation_data[[#This Row],[age]]&lt;30,"Adolescent",IF(customer_segmentation_data[[#This Row],[age]]&lt;50,"Middle Age",IF(customer_segmentation_data[[#This Row],[age]]&gt;49,"Adult","Invalid")))</f>
        <v>Middle Age</v>
      </c>
      <c r="K78" t="str">
        <f>IF(customer_segmentation_data[[#This Row],[income]]&gt;89000,"High Income",IF(customer_segmentation_data[[#This Row],[income]]&gt;59000,"Middle Income",IF(customer_segmentation_data[[#This Row],[income]]&lt;60000,"Low Income","Invalid")))</f>
        <v>Low Income</v>
      </c>
      <c r="L78" t="str">
        <f>IF(customer_segmentation_data[[#This Row],[spending_score]]&gt;69,"High Spending",IF(customer_segmentation_data[[#This Row],[spending_score]]&gt;39,"Medium Spending",IF(customer_segmentation_data[[#This Row],[spending_score]]&lt;40,"Low Spending","Invalid")))</f>
        <v>Low Spending</v>
      </c>
      <c r="M78" t="str">
        <f>IF(customer_segmentation_data[[#This Row],[purchase_frequency]]&lt;16,"Low Frequency",IF(customer_segmentation_data[[#This Row],[purchase_frequency]]&lt;36,"Medium Frequency",IF(customer_segmentation_data[[#This Row],[purchase_frequency]]&lt;51,"High Frequency","Invalid")))</f>
        <v>High Frequency</v>
      </c>
      <c r="N78" s="3">
        <f>customer_segmentation_data[[#This Row],[last_purchase_amount]]*customer_segmentation_data[[#This Row],[purchase_frequency]]*customer_segmentation_data[[#This Row],[membership_years]]</f>
        <v>35640</v>
      </c>
    </row>
    <row r="79" spans="1:14" x14ac:dyDescent="0.35">
      <c r="A79">
        <v>78</v>
      </c>
      <c r="B79">
        <v>32</v>
      </c>
      <c r="C79" s="1" t="s">
        <v>13</v>
      </c>
      <c r="D79" s="2">
        <v>44048</v>
      </c>
      <c r="E79">
        <v>20</v>
      </c>
      <c r="F79">
        <v>7</v>
      </c>
      <c r="G79">
        <v>10</v>
      </c>
      <c r="H79" s="1" t="s">
        <v>12</v>
      </c>
      <c r="I79" s="3">
        <v>41.55</v>
      </c>
      <c r="J79" s="3" t="str">
        <f>IF(customer_segmentation_data[[#This Row],[age]]&lt;30,"Adolescent",IF(customer_segmentation_data[[#This Row],[age]]&lt;50,"Middle Age",IF(customer_segmentation_data[[#This Row],[age]]&gt;49,"Adult","Invalid")))</f>
        <v>Middle Age</v>
      </c>
      <c r="K79" t="str">
        <f>IF(customer_segmentation_data[[#This Row],[income]]&gt;89000,"High Income",IF(customer_segmentation_data[[#This Row],[income]]&gt;59000,"Middle Income",IF(customer_segmentation_data[[#This Row],[income]]&lt;60000,"Low Income","Invalid")))</f>
        <v>Low Income</v>
      </c>
      <c r="L79" t="str">
        <f>IF(customer_segmentation_data[[#This Row],[spending_score]]&gt;69,"High Spending",IF(customer_segmentation_data[[#This Row],[spending_score]]&gt;39,"Medium Spending",IF(customer_segmentation_data[[#This Row],[spending_score]]&lt;40,"Low Spending","Invalid")))</f>
        <v>Low Spending</v>
      </c>
      <c r="M79" t="str">
        <f>IF(customer_segmentation_data[[#This Row],[purchase_frequency]]&lt;16,"Low Frequency",IF(customer_segmentation_data[[#This Row],[purchase_frequency]]&lt;36,"Medium Frequency",IF(customer_segmentation_data[[#This Row],[purchase_frequency]]&lt;51,"High Frequency","Invalid")))</f>
        <v>Low Frequency</v>
      </c>
      <c r="N79" s="3">
        <f>customer_segmentation_data[[#This Row],[last_purchase_amount]]*customer_segmentation_data[[#This Row],[purchase_frequency]]*customer_segmentation_data[[#This Row],[membership_years]]</f>
        <v>2908.5</v>
      </c>
    </row>
    <row r="80" spans="1:14" x14ac:dyDescent="0.35">
      <c r="A80">
        <v>79</v>
      </c>
      <c r="B80">
        <v>30</v>
      </c>
      <c r="C80" s="1" t="s">
        <v>13</v>
      </c>
      <c r="D80" s="2">
        <v>95501</v>
      </c>
      <c r="E80">
        <v>27</v>
      </c>
      <c r="F80">
        <v>3</v>
      </c>
      <c r="G80">
        <v>14</v>
      </c>
      <c r="H80" s="1" t="s">
        <v>10</v>
      </c>
      <c r="I80" s="3">
        <v>476.25</v>
      </c>
      <c r="J80" s="3" t="str">
        <f>IF(customer_segmentation_data[[#This Row],[age]]&lt;30,"Adolescent",IF(customer_segmentation_data[[#This Row],[age]]&lt;50,"Middle Age",IF(customer_segmentation_data[[#This Row],[age]]&gt;49,"Adult","Invalid")))</f>
        <v>Middle Age</v>
      </c>
      <c r="K80" t="str">
        <f>IF(customer_segmentation_data[[#This Row],[income]]&gt;89000,"High Income",IF(customer_segmentation_data[[#This Row],[income]]&gt;59000,"Middle Income",IF(customer_segmentation_data[[#This Row],[income]]&lt;60000,"Low Income","Invalid")))</f>
        <v>High Income</v>
      </c>
      <c r="L80" t="str">
        <f>IF(customer_segmentation_data[[#This Row],[spending_score]]&gt;69,"High Spending",IF(customer_segmentation_data[[#This Row],[spending_score]]&gt;39,"Medium Spending",IF(customer_segmentation_data[[#This Row],[spending_score]]&lt;40,"Low Spending","Invalid")))</f>
        <v>Low Spending</v>
      </c>
      <c r="M80" t="str">
        <f>IF(customer_segmentation_data[[#This Row],[purchase_frequency]]&lt;16,"Low Frequency",IF(customer_segmentation_data[[#This Row],[purchase_frequency]]&lt;36,"Medium Frequency",IF(customer_segmentation_data[[#This Row],[purchase_frequency]]&lt;51,"High Frequency","Invalid")))</f>
        <v>Low Frequency</v>
      </c>
      <c r="N80" s="3">
        <f>customer_segmentation_data[[#This Row],[last_purchase_amount]]*customer_segmentation_data[[#This Row],[purchase_frequency]]*customer_segmentation_data[[#This Row],[membership_years]]</f>
        <v>20002.5</v>
      </c>
    </row>
    <row r="81" spans="1:14" x14ac:dyDescent="0.35">
      <c r="A81">
        <v>80</v>
      </c>
      <c r="B81">
        <v>68</v>
      </c>
      <c r="C81" s="1" t="s">
        <v>13</v>
      </c>
      <c r="D81" s="2">
        <v>45092</v>
      </c>
      <c r="E81">
        <v>54</v>
      </c>
      <c r="F81">
        <v>4</v>
      </c>
      <c r="G81">
        <v>40</v>
      </c>
      <c r="H81" s="1" t="s">
        <v>15</v>
      </c>
      <c r="I81" s="3">
        <v>738.6</v>
      </c>
      <c r="J81" s="3" t="str">
        <f>IF(customer_segmentation_data[[#This Row],[age]]&lt;30,"Adolescent",IF(customer_segmentation_data[[#This Row],[age]]&lt;50,"Middle Age",IF(customer_segmentation_data[[#This Row],[age]]&gt;49,"Adult","Invalid")))</f>
        <v>Adult</v>
      </c>
      <c r="K81" t="str">
        <f>IF(customer_segmentation_data[[#This Row],[income]]&gt;89000,"High Income",IF(customer_segmentation_data[[#This Row],[income]]&gt;59000,"Middle Income",IF(customer_segmentation_data[[#This Row],[income]]&lt;60000,"Low Income","Invalid")))</f>
        <v>Low Income</v>
      </c>
      <c r="L81" t="str">
        <f>IF(customer_segmentation_data[[#This Row],[spending_score]]&gt;69,"High Spending",IF(customer_segmentation_data[[#This Row],[spending_score]]&gt;39,"Medium Spending",IF(customer_segmentation_data[[#This Row],[spending_score]]&lt;40,"Low Spending","Invalid")))</f>
        <v>Medium Spending</v>
      </c>
      <c r="M81" t="str">
        <f>IF(customer_segmentation_data[[#This Row],[purchase_frequency]]&lt;16,"Low Frequency",IF(customer_segmentation_data[[#This Row],[purchase_frequency]]&lt;36,"Medium Frequency",IF(customer_segmentation_data[[#This Row],[purchase_frequency]]&lt;51,"High Frequency","Invalid")))</f>
        <v>High Frequency</v>
      </c>
      <c r="N81" s="3">
        <f>customer_segmentation_data[[#This Row],[last_purchase_amount]]*customer_segmentation_data[[#This Row],[purchase_frequency]]*customer_segmentation_data[[#This Row],[membership_years]]</f>
        <v>118176</v>
      </c>
    </row>
    <row r="82" spans="1:14" x14ac:dyDescent="0.35">
      <c r="A82">
        <v>81</v>
      </c>
      <c r="B82">
        <v>65</v>
      </c>
      <c r="C82" s="1" t="s">
        <v>13</v>
      </c>
      <c r="D82" s="2">
        <v>117157</v>
      </c>
      <c r="E82">
        <v>90</v>
      </c>
      <c r="F82">
        <v>9</v>
      </c>
      <c r="G82">
        <v>39</v>
      </c>
      <c r="H82" s="1" t="s">
        <v>15</v>
      </c>
      <c r="I82" s="3">
        <v>812.36</v>
      </c>
      <c r="J82" s="3" t="str">
        <f>IF(customer_segmentation_data[[#This Row],[age]]&lt;30,"Adolescent",IF(customer_segmentation_data[[#This Row],[age]]&lt;50,"Middle Age",IF(customer_segmentation_data[[#This Row],[age]]&gt;49,"Adult","Invalid")))</f>
        <v>Adult</v>
      </c>
      <c r="K82" t="str">
        <f>IF(customer_segmentation_data[[#This Row],[income]]&gt;89000,"High Income",IF(customer_segmentation_data[[#This Row],[income]]&gt;59000,"Middle Income",IF(customer_segmentation_data[[#This Row],[income]]&lt;60000,"Low Income","Invalid")))</f>
        <v>High Income</v>
      </c>
      <c r="L82" t="str">
        <f>IF(customer_segmentation_data[[#This Row],[spending_score]]&gt;69,"High Spending",IF(customer_segmentation_data[[#This Row],[spending_score]]&gt;39,"Medium Spending",IF(customer_segmentation_data[[#This Row],[spending_score]]&lt;40,"Low Spending","Invalid")))</f>
        <v>High Spending</v>
      </c>
      <c r="M82" t="str">
        <f>IF(customer_segmentation_data[[#This Row],[purchase_frequency]]&lt;16,"Low Frequency",IF(customer_segmentation_data[[#This Row],[purchase_frequency]]&lt;36,"Medium Frequency",IF(customer_segmentation_data[[#This Row],[purchase_frequency]]&lt;51,"High Frequency","Invalid")))</f>
        <v>High Frequency</v>
      </c>
      <c r="N82" s="3">
        <f>customer_segmentation_data[[#This Row],[last_purchase_amount]]*customer_segmentation_data[[#This Row],[purchase_frequency]]*customer_segmentation_data[[#This Row],[membership_years]]</f>
        <v>285138.36</v>
      </c>
    </row>
    <row r="83" spans="1:14" x14ac:dyDescent="0.35">
      <c r="A83">
        <v>82</v>
      </c>
      <c r="B83">
        <v>36</v>
      </c>
      <c r="C83" s="1" t="s">
        <v>9</v>
      </c>
      <c r="D83" s="2">
        <v>148542</v>
      </c>
      <c r="E83">
        <v>60</v>
      </c>
      <c r="F83">
        <v>1</v>
      </c>
      <c r="G83">
        <v>17</v>
      </c>
      <c r="H83" s="1" t="s">
        <v>10</v>
      </c>
      <c r="I83" s="3">
        <v>15.66</v>
      </c>
      <c r="J83" s="3" t="str">
        <f>IF(customer_segmentation_data[[#This Row],[age]]&lt;30,"Adolescent",IF(customer_segmentation_data[[#This Row],[age]]&lt;50,"Middle Age",IF(customer_segmentation_data[[#This Row],[age]]&gt;49,"Adult","Invalid")))</f>
        <v>Middle Age</v>
      </c>
      <c r="K83" t="str">
        <f>IF(customer_segmentation_data[[#This Row],[income]]&gt;89000,"High Income",IF(customer_segmentation_data[[#This Row],[income]]&gt;59000,"Middle Income",IF(customer_segmentation_data[[#This Row],[income]]&lt;60000,"Low Income","Invalid")))</f>
        <v>High Income</v>
      </c>
      <c r="L83" t="str">
        <f>IF(customer_segmentation_data[[#This Row],[spending_score]]&gt;69,"High Spending",IF(customer_segmentation_data[[#This Row],[spending_score]]&gt;39,"Medium Spending",IF(customer_segmentation_data[[#This Row],[spending_score]]&lt;40,"Low Spending","Invalid")))</f>
        <v>Medium Spending</v>
      </c>
      <c r="M83" t="str">
        <f>IF(customer_segmentation_data[[#This Row],[purchase_frequency]]&lt;16,"Low Frequency",IF(customer_segmentation_data[[#This Row],[purchase_frequency]]&lt;36,"Medium Frequency",IF(customer_segmentation_data[[#This Row],[purchase_frequency]]&lt;51,"High Frequency","Invalid")))</f>
        <v>Medium Frequency</v>
      </c>
      <c r="N83" s="3">
        <f>customer_segmentation_data[[#This Row],[last_purchase_amount]]*customer_segmentation_data[[#This Row],[purchase_frequency]]*customer_segmentation_data[[#This Row],[membership_years]]</f>
        <v>266.22000000000003</v>
      </c>
    </row>
    <row r="84" spans="1:14" x14ac:dyDescent="0.35">
      <c r="A84">
        <v>83</v>
      </c>
      <c r="B84">
        <v>36</v>
      </c>
      <c r="C84" s="1" t="s">
        <v>9</v>
      </c>
      <c r="D84" s="2">
        <v>99427</v>
      </c>
      <c r="E84">
        <v>94</v>
      </c>
      <c r="F84">
        <v>8</v>
      </c>
      <c r="G84">
        <v>15</v>
      </c>
      <c r="H84" s="1" t="s">
        <v>11</v>
      </c>
      <c r="I84" s="3">
        <v>265.04000000000002</v>
      </c>
      <c r="J84" s="3" t="str">
        <f>IF(customer_segmentation_data[[#This Row],[age]]&lt;30,"Adolescent",IF(customer_segmentation_data[[#This Row],[age]]&lt;50,"Middle Age",IF(customer_segmentation_data[[#This Row],[age]]&gt;49,"Adult","Invalid")))</f>
        <v>Middle Age</v>
      </c>
      <c r="K84" t="str">
        <f>IF(customer_segmentation_data[[#This Row],[income]]&gt;89000,"High Income",IF(customer_segmentation_data[[#This Row],[income]]&gt;59000,"Middle Income",IF(customer_segmentation_data[[#This Row],[income]]&lt;60000,"Low Income","Invalid")))</f>
        <v>High Income</v>
      </c>
      <c r="L84" t="str">
        <f>IF(customer_segmentation_data[[#This Row],[spending_score]]&gt;69,"High Spending",IF(customer_segmentation_data[[#This Row],[spending_score]]&gt;39,"Medium Spending",IF(customer_segmentation_data[[#This Row],[spending_score]]&lt;40,"Low Spending","Invalid")))</f>
        <v>High Spending</v>
      </c>
      <c r="M84" t="str">
        <f>IF(customer_segmentation_data[[#This Row],[purchase_frequency]]&lt;16,"Low Frequency",IF(customer_segmentation_data[[#This Row],[purchase_frequency]]&lt;36,"Medium Frequency",IF(customer_segmentation_data[[#This Row],[purchase_frequency]]&lt;51,"High Frequency","Invalid")))</f>
        <v>Low Frequency</v>
      </c>
      <c r="N84" s="3">
        <f>customer_segmentation_data[[#This Row],[last_purchase_amount]]*customer_segmentation_data[[#This Row],[purchase_frequency]]*customer_segmentation_data[[#This Row],[membership_years]]</f>
        <v>31804.800000000003</v>
      </c>
    </row>
    <row r="85" spans="1:14" x14ac:dyDescent="0.35">
      <c r="A85">
        <v>84</v>
      </c>
      <c r="B85">
        <v>56</v>
      </c>
      <c r="C85" s="1" t="s">
        <v>16</v>
      </c>
      <c r="D85" s="2">
        <v>58971</v>
      </c>
      <c r="E85">
        <v>77</v>
      </c>
      <c r="F85">
        <v>9</v>
      </c>
      <c r="G85">
        <v>35</v>
      </c>
      <c r="H85" s="1" t="s">
        <v>15</v>
      </c>
      <c r="I85" s="3">
        <v>13.16</v>
      </c>
      <c r="J85" s="3" t="str">
        <f>IF(customer_segmentation_data[[#This Row],[age]]&lt;30,"Adolescent",IF(customer_segmentation_data[[#This Row],[age]]&lt;50,"Middle Age",IF(customer_segmentation_data[[#This Row],[age]]&gt;49,"Adult","Invalid")))</f>
        <v>Adult</v>
      </c>
      <c r="K85" t="str">
        <f>IF(customer_segmentation_data[[#This Row],[income]]&gt;89000,"High Income",IF(customer_segmentation_data[[#This Row],[income]]&gt;59000,"Middle Income",IF(customer_segmentation_data[[#This Row],[income]]&lt;60000,"Low Income","Invalid")))</f>
        <v>Low Income</v>
      </c>
      <c r="L85" t="str">
        <f>IF(customer_segmentation_data[[#This Row],[spending_score]]&gt;69,"High Spending",IF(customer_segmentation_data[[#This Row],[spending_score]]&gt;39,"Medium Spending",IF(customer_segmentation_data[[#This Row],[spending_score]]&lt;40,"Low Spending","Invalid")))</f>
        <v>High Spending</v>
      </c>
      <c r="M85" t="str">
        <f>IF(customer_segmentation_data[[#This Row],[purchase_frequency]]&lt;16,"Low Frequency",IF(customer_segmentation_data[[#This Row],[purchase_frequency]]&lt;36,"Medium Frequency",IF(customer_segmentation_data[[#This Row],[purchase_frequency]]&lt;51,"High Frequency","Invalid")))</f>
        <v>Medium Frequency</v>
      </c>
      <c r="N85" s="3">
        <f>customer_segmentation_data[[#This Row],[last_purchase_amount]]*customer_segmentation_data[[#This Row],[purchase_frequency]]*customer_segmentation_data[[#This Row],[membership_years]]</f>
        <v>4145.4000000000005</v>
      </c>
    </row>
    <row r="86" spans="1:14" x14ac:dyDescent="0.35">
      <c r="A86">
        <v>85</v>
      </c>
      <c r="B86">
        <v>19</v>
      </c>
      <c r="C86" s="1" t="s">
        <v>16</v>
      </c>
      <c r="D86" s="2">
        <v>101100</v>
      </c>
      <c r="E86">
        <v>43</v>
      </c>
      <c r="F86">
        <v>3</v>
      </c>
      <c r="G86">
        <v>14</v>
      </c>
      <c r="H86" s="1" t="s">
        <v>12</v>
      </c>
      <c r="I86" s="3">
        <v>392.36</v>
      </c>
      <c r="J86" s="3" t="str">
        <f>IF(customer_segmentation_data[[#This Row],[age]]&lt;30,"Adolescent",IF(customer_segmentation_data[[#This Row],[age]]&lt;50,"Middle Age",IF(customer_segmentation_data[[#This Row],[age]]&gt;49,"Adult","Invalid")))</f>
        <v>Adolescent</v>
      </c>
      <c r="K86" t="str">
        <f>IF(customer_segmentation_data[[#This Row],[income]]&gt;89000,"High Income",IF(customer_segmentation_data[[#This Row],[income]]&gt;59000,"Middle Income",IF(customer_segmentation_data[[#This Row],[income]]&lt;60000,"Low Income","Invalid")))</f>
        <v>High Income</v>
      </c>
      <c r="L86" t="str">
        <f>IF(customer_segmentation_data[[#This Row],[spending_score]]&gt;69,"High Spending",IF(customer_segmentation_data[[#This Row],[spending_score]]&gt;39,"Medium Spending",IF(customer_segmentation_data[[#This Row],[spending_score]]&lt;40,"Low Spending","Invalid")))</f>
        <v>Medium Spending</v>
      </c>
      <c r="M86" t="str">
        <f>IF(customer_segmentation_data[[#This Row],[purchase_frequency]]&lt;16,"Low Frequency",IF(customer_segmentation_data[[#This Row],[purchase_frequency]]&lt;36,"Medium Frequency",IF(customer_segmentation_data[[#This Row],[purchase_frequency]]&lt;51,"High Frequency","Invalid")))</f>
        <v>Low Frequency</v>
      </c>
      <c r="N86" s="3">
        <f>customer_segmentation_data[[#This Row],[last_purchase_amount]]*customer_segmentation_data[[#This Row],[purchase_frequency]]*customer_segmentation_data[[#This Row],[membership_years]]</f>
        <v>16479.12</v>
      </c>
    </row>
    <row r="87" spans="1:14" x14ac:dyDescent="0.35">
      <c r="A87">
        <v>86</v>
      </c>
      <c r="B87">
        <v>31</v>
      </c>
      <c r="C87" s="1" t="s">
        <v>13</v>
      </c>
      <c r="D87" s="2">
        <v>61849</v>
      </c>
      <c r="E87">
        <v>24</v>
      </c>
      <c r="F87">
        <v>6</v>
      </c>
      <c r="G87">
        <v>31</v>
      </c>
      <c r="H87" s="1" t="s">
        <v>14</v>
      </c>
      <c r="I87" s="3">
        <v>120.8</v>
      </c>
      <c r="J87" s="3" t="str">
        <f>IF(customer_segmentation_data[[#This Row],[age]]&lt;30,"Adolescent",IF(customer_segmentation_data[[#This Row],[age]]&lt;50,"Middle Age",IF(customer_segmentation_data[[#This Row],[age]]&gt;49,"Adult","Invalid")))</f>
        <v>Middle Age</v>
      </c>
      <c r="K87" t="str">
        <f>IF(customer_segmentation_data[[#This Row],[income]]&gt;89000,"High Income",IF(customer_segmentation_data[[#This Row],[income]]&gt;59000,"Middle Income",IF(customer_segmentation_data[[#This Row],[income]]&lt;60000,"Low Income","Invalid")))</f>
        <v>Middle Income</v>
      </c>
      <c r="L87" t="str">
        <f>IF(customer_segmentation_data[[#This Row],[spending_score]]&gt;69,"High Spending",IF(customer_segmentation_data[[#This Row],[spending_score]]&gt;39,"Medium Spending",IF(customer_segmentation_data[[#This Row],[spending_score]]&lt;40,"Low Spending","Invalid")))</f>
        <v>Low Spending</v>
      </c>
      <c r="M87" t="str">
        <f>IF(customer_segmentation_data[[#This Row],[purchase_frequency]]&lt;16,"Low Frequency",IF(customer_segmentation_data[[#This Row],[purchase_frequency]]&lt;36,"Medium Frequency",IF(customer_segmentation_data[[#This Row],[purchase_frequency]]&lt;51,"High Frequency","Invalid")))</f>
        <v>Medium Frequency</v>
      </c>
      <c r="N87" s="3">
        <f>customer_segmentation_data[[#This Row],[last_purchase_amount]]*customer_segmentation_data[[#This Row],[purchase_frequency]]*customer_segmentation_data[[#This Row],[membership_years]]</f>
        <v>22468.799999999999</v>
      </c>
    </row>
    <row r="88" spans="1:14" x14ac:dyDescent="0.35">
      <c r="A88">
        <v>87</v>
      </c>
      <c r="B88">
        <v>59</v>
      </c>
      <c r="C88" s="1" t="s">
        <v>16</v>
      </c>
      <c r="D88" s="2">
        <v>47990</v>
      </c>
      <c r="E88">
        <v>3</v>
      </c>
      <c r="F88">
        <v>10</v>
      </c>
      <c r="G88">
        <v>48</v>
      </c>
      <c r="H88" s="1" t="s">
        <v>14</v>
      </c>
      <c r="I88" s="3">
        <v>755.92</v>
      </c>
      <c r="J88" s="3" t="str">
        <f>IF(customer_segmentation_data[[#This Row],[age]]&lt;30,"Adolescent",IF(customer_segmentation_data[[#This Row],[age]]&lt;50,"Middle Age",IF(customer_segmentation_data[[#This Row],[age]]&gt;49,"Adult","Invalid")))</f>
        <v>Adult</v>
      </c>
      <c r="K88" t="str">
        <f>IF(customer_segmentation_data[[#This Row],[income]]&gt;89000,"High Income",IF(customer_segmentation_data[[#This Row],[income]]&gt;59000,"Middle Income",IF(customer_segmentation_data[[#This Row],[income]]&lt;60000,"Low Income","Invalid")))</f>
        <v>Low Income</v>
      </c>
      <c r="L88" t="str">
        <f>IF(customer_segmentation_data[[#This Row],[spending_score]]&gt;69,"High Spending",IF(customer_segmentation_data[[#This Row],[spending_score]]&gt;39,"Medium Spending",IF(customer_segmentation_data[[#This Row],[spending_score]]&lt;40,"Low Spending","Invalid")))</f>
        <v>Low Spending</v>
      </c>
      <c r="M88" t="str">
        <f>IF(customer_segmentation_data[[#This Row],[purchase_frequency]]&lt;16,"Low Frequency",IF(customer_segmentation_data[[#This Row],[purchase_frequency]]&lt;36,"Medium Frequency",IF(customer_segmentation_data[[#This Row],[purchase_frequency]]&lt;51,"High Frequency","Invalid")))</f>
        <v>High Frequency</v>
      </c>
      <c r="N88" s="3">
        <f>customer_segmentation_data[[#This Row],[last_purchase_amount]]*customer_segmentation_data[[#This Row],[purchase_frequency]]*customer_segmentation_data[[#This Row],[membership_years]]</f>
        <v>362841.59999999998</v>
      </c>
    </row>
    <row r="89" spans="1:14" x14ac:dyDescent="0.35">
      <c r="A89">
        <v>88</v>
      </c>
      <c r="B89">
        <v>31</v>
      </c>
      <c r="C89" s="1" t="s">
        <v>16</v>
      </c>
      <c r="D89" s="2">
        <v>55100</v>
      </c>
      <c r="E89">
        <v>20</v>
      </c>
      <c r="F89">
        <v>7</v>
      </c>
      <c r="G89">
        <v>31</v>
      </c>
      <c r="H89" s="1" t="s">
        <v>11</v>
      </c>
      <c r="I89" s="3">
        <v>59.84</v>
      </c>
      <c r="J89" s="3" t="str">
        <f>IF(customer_segmentation_data[[#This Row],[age]]&lt;30,"Adolescent",IF(customer_segmentation_data[[#This Row],[age]]&lt;50,"Middle Age",IF(customer_segmentation_data[[#This Row],[age]]&gt;49,"Adult","Invalid")))</f>
        <v>Middle Age</v>
      </c>
      <c r="K89" t="str">
        <f>IF(customer_segmentation_data[[#This Row],[income]]&gt;89000,"High Income",IF(customer_segmentation_data[[#This Row],[income]]&gt;59000,"Middle Income",IF(customer_segmentation_data[[#This Row],[income]]&lt;60000,"Low Income","Invalid")))</f>
        <v>Low Income</v>
      </c>
      <c r="L89" t="str">
        <f>IF(customer_segmentation_data[[#This Row],[spending_score]]&gt;69,"High Spending",IF(customer_segmentation_data[[#This Row],[spending_score]]&gt;39,"Medium Spending",IF(customer_segmentation_data[[#This Row],[spending_score]]&lt;40,"Low Spending","Invalid")))</f>
        <v>Low Spending</v>
      </c>
      <c r="M89" t="str">
        <f>IF(customer_segmentation_data[[#This Row],[purchase_frequency]]&lt;16,"Low Frequency",IF(customer_segmentation_data[[#This Row],[purchase_frequency]]&lt;36,"Medium Frequency",IF(customer_segmentation_data[[#This Row],[purchase_frequency]]&lt;51,"High Frequency","Invalid")))</f>
        <v>Medium Frequency</v>
      </c>
      <c r="N89" s="3">
        <f>customer_segmentation_data[[#This Row],[last_purchase_amount]]*customer_segmentation_data[[#This Row],[purchase_frequency]]*customer_segmentation_data[[#This Row],[membership_years]]</f>
        <v>12985.28</v>
      </c>
    </row>
    <row r="90" spans="1:14" x14ac:dyDescent="0.35">
      <c r="A90">
        <v>89</v>
      </c>
      <c r="B90">
        <v>18</v>
      </c>
      <c r="C90" s="1" t="s">
        <v>13</v>
      </c>
      <c r="D90" s="2">
        <v>105470</v>
      </c>
      <c r="E90">
        <v>8</v>
      </c>
      <c r="F90">
        <v>7</v>
      </c>
      <c r="G90">
        <v>4</v>
      </c>
      <c r="H90" s="1" t="s">
        <v>12</v>
      </c>
      <c r="I90" s="3">
        <v>746.18</v>
      </c>
      <c r="J90" s="3" t="str">
        <f>IF(customer_segmentation_data[[#This Row],[age]]&lt;30,"Adolescent",IF(customer_segmentation_data[[#This Row],[age]]&lt;50,"Middle Age",IF(customer_segmentation_data[[#This Row],[age]]&gt;49,"Adult","Invalid")))</f>
        <v>Adolescent</v>
      </c>
      <c r="K90" t="str">
        <f>IF(customer_segmentation_data[[#This Row],[income]]&gt;89000,"High Income",IF(customer_segmentation_data[[#This Row],[income]]&gt;59000,"Middle Income",IF(customer_segmentation_data[[#This Row],[income]]&lt;60000,"Low Income","Invalid")))</f>
        <v>High Income</v>
      </c>
      <c r="L90" t="str">
        <f>IF(customer_segmentation_data[[#This Row],[spending_score]]&gt;69,"High Spending",IF(customer_segmentation_data[[#This Row],[spending_score]]&gt;39,"Medium Spending",IF(customer_segmentation_data[[#This Row],[spending_score]]&lt;40,"Low Spending","Invalid")))</f>
        <v>Low Spending</v>
      </c>
      <c r="M90" t="str">
        <f>IF(customer_segmentation_data[[#This Row],[purchase_frequency]]&lt;16,"Low Frequency",IF(customer_segmentation_data[[#This Row],[purchase_frequency]]&lt;36,"Medium Frequency",IF(customer_segmentation_data[[#This Row],[purchase_frequency]]&lt;51,"High Frequency","Invalid")))</f>
        <v>Low Frequency</v>
      </c>
      <c r="N90" s="3">
        <f>customer_segmentation_data[[#This Row],[last_purchase_amount]]*customer_segmentation_data[[#This Row],[purchase_frequency]]*customer_segmentation_data[[#This Row],[membership_years]]</f>
        <v>20893.039999999997</v>
      </c>
    </row>
    <row r="91" spans="1:14" x14ac:dyDescent="0.35">
      <c r="A91">
        <v>90</v>
      </c>
      <c r="B91">
        <v>45</v>
      </c>
      <c r="C91" s="1" t="s">
        <v>13</v>
      </c>
      <c r="D91" s="2">
        <v>63381</v>
      </c>
      <c r="E91">
        <v>80</v>
      </c>
      <c r="F91">
        <v>4</v>
      </c>
      <c r="G91">
        <v>8</v>
      </c>
      <c r="H91" s="1" t="s">
        <v>14</v>
      </c>
      <c r="I91" s="3">
        <v>754.24</v>
      </c>
      <c r="J91" s="3" t="str">
        <f>IF(customer_segmentation_data[[#This Row],[age]]&lt;30,"Adolescent",IF(customer_segmentation_data[[#This Row],[age]]&lt;50,"Middle Age",IF(customer_segmentation_data[[#This Row],[age]]&gt;49,"Adult","Invalid")))</f>
        <v>Middle Age</v>
      </c>
      <c r="K91" t="str">
        <f>IF(customer_segmentation_data[[#This Row],[income]]&gt;89000,"High Income",IF(customer_segmentation_data[[#This Row],[income]]&gt;59000,"Middle Income",IF(customer_segmentation_data[[#This Row],[income]]&lt;60000,"Low Income","Invalid")))</f>
        <v>Middle Income</v>
      </c>
      <c r="L91" t="str">
        <f>IF(customer_segmentation_data[[#This Row],[spending_score]]&gt;69,"High Spending",IF(customer_segmentation_data[[#This Row],[spending_score]]&gt;39,"Medium Spending",IF(customer_segmentation_data[[#This Row],[spending_score]]&lt;40,"Low Spending","Invalid")))</f>
        <v>High Spending</v>
      </c>
      <c r="M91" t="str">
        <f>IF(customer_segmentation_data[[#This Row],[purchase_frequency]]&lt;16,"Low Frequency",IF(customer_segmentation_data[[#This Row],[purchase_frequency]]&lt;36,"Medium Frequency",IF(customer_segmentation_data[[#This Row],[purchase_frequency]]&lt;51,"High Frequency","Invalid")))</f>
        <v>Low Frequency</v>
      </c>
      <c r="N91" s="3">
        <f>customer_segmentation_data[[#This Row],[last_purchase_amount]]*customer_segmentation_data[[#This Row],[purchase_frequency]]*customer_segmentation_data[[#This Row],[membership_years]]</f>
        <v>24135.68</v>
      </c>
    </row>
    <row r="92" spans="1:14" x14ac:dyDescent="0.35">
      <c r="A92">
        <v>91</v>
      </c>
      <c r="B92">
        <v>32</v>
      </c>
      <c r="C92" s="1" t="s">
        <v>13</v>
      </c>
      <c r="D92" s="2">
        <v>92089</v>
      </c>
      <c r="E92">
        <v>16</v>
      </c>
      <c r="F92">
        <v>1</v>
      </c>
      <c r="G92">
        <v>47</v>
      </c>
      <c r="H92" s="1" t="s">
        <v>14</v>
      </c>
      <c r="I92" s="3">
        <v>209.86</v>
      </c>
      <c r="J92" s="3" t="str">
        <f>IF(customer_segmentation_data[[#This Row],[age]]&lt;30,"Adolescent",IF(customer_segmentation_data[[#This Row],[age]]&lt;50,"Middle Age",IF(customer_segmentation_data[[#This Row],[age]]&gt;49,"Adult","Invalid")))</f>
        <v>Middle Age</v>
      </c>
      <c r="K92" t="str">
        <f>IF(customer_segmentation_data[[#This Row],[income]]&gt;89000,"High Income",IF(customer_segmentation_data[[#This Row],[income]]&gt;59000,"Middle Income",IF(customer_segmentation_data[[#This Row],[income]]&lt;60000,"Low Income","Invalid")))</f>
        <v>High Income</v>
      </c>
      <c r="L92" t="str">
        <f>IF(customer_segmentation_data[[#This Row],[spending_score]]&gt;69,"High Spending",IF(customer_segmentation_data[[#This Row],[spending_score]]&gt;39,"Medium Spending",IF(customer_segmentation_data[[#This Row],[spending_score]]&lt;40,"Low Spending","Invalid")))</f>
        <v>Low Spending</v>
      </c>
      <c r="M92" t="str">
        <f>IF(customer_segmentation_data[[#This Row],[purchase_frequency]]&lt;16,"Low Frequency",IF(customer_segmentation_data[[#This Row],[purchase_frequency]]&lt;36,"Medium Frequency",IF(customer_segmentation_data[[#This Row],[purchase_frequency]]&lt;51,"High Frequency","Invalid")))</f>
        <v>High Frequency</v>
      </c>
      <c r="N92" s="3">
        <f>customer_segmentation_data[[#This Row],[last_purchase_amount]]*customer_segmentation_data[[#This Row],[purchase_frequency]]*customer_segmentation_data[[#This Row],[membership_years]]</f>
        <v>9863.42</v>
      </c>
    </row>
    <row r="93" spans="1:14" x14ac:dyDescent="0.35">
      <c r="A93">
        <v>92</v>
      </c>
      <c r="B93">
        <v>39</v>
      </c>
      <c r="C93" s="1" t="s">
        <v>13</v>
      </c>
      <c r="D93" s="2">
        <v>104031</v>
      </c>
      <c r="E93">
        <v>67</v>
      </c>
      <c r="F93">
        <v>6</v>
      </c>
      <c r="G93">
        <v>28</v>
      </c>
      <c r="H93" s="1" t="s">
        <v>14</v>
      </c>
      <c r="I93" s="3">
        <v>930.36</v>
      </c>
      <c r="J93" s="3" t="str">
        <f>IF(customer_segmentation_data[[#This Row],[age]]&lt;30,"Adolescent",IF(customer_segmentation_data[[#This Row],[age]]&lt;50,"Middle Age",IF(customer_segmentation_data[[#This Row],[age]]&gt;49,"Adult","Invalid")))</f>
        <v>Middle Age</v>
      </c>
      <c r="K93" t="str">
        <f>IF(customer_segmentation_data[[#This Row],[income]]&gt;89000,"High Income",IF(customer_segmentation_data[[#This Row],[income]]&gt;59000,"Middle Income",IF(customer_segmentation_data[[#This Row],[income]]&lt;60000,"Low Income","Invalid")))</f>
        <v>High Income</v>
      </c>
      <c r="L93" t="str">
        <f>IF(customer_segmentation_data[[#This Row],[spending_score]]&gt;69,"High Spending",IF(customer_segmentation_data[[#This Row],[spending_score]]&gt;39,"Medium Spending",IF(customer_segmentation_data[[#This Row],[spending_score]]&lt;40,"Low Spending","Invalid")))</f>
        <v>Medium Spending</v>
      </c>
      <c r="M93" t="str">
        <f>IF(customer_segmentation_data[[#This Row],[purchase_frequency]]&lt;16,"Low Frequency",IF(customer_segmentation_data[[#This Row],[purchase_frequency]]&lt;36,"Medium Frequency",IF(customer_segmentation_data[[#This Row],[purchase_frequency]]&lt;51,"High Frequency","Invalid")))</f>
        <v>Medium Frequency</v>
      </c>
      <c r="N93" s="3">
        <f>customer_segmentation_data[[#This Row],[last_purchase_amount]]*customer_segmentation_data[[#This Row],[purchase_frequency]]*customer_segmentation_data[[#This Row],[membership_years]]</f>
        <v>156300.48000000001</v>
      </c>
    </row>
    <row r="94" spans="1:14" x14ac:dyDescent="0.35">
      <c r="A94">
        <v>93</v>
      </c>
      <c r="B94">
        <v>65</v>
      </c>
      <c r="C94" s="1" t="s">
        <v>16</v>
      </c>
      <c r="D94" s="2">
        <v>62792</v>
      </c>
      <c r="E94">
        <v>83</v>
      </c>
      <c r="F94">
        <v>8</v>
      </c>
      <c r="G94">
        <v>11</v>
      </c>
      <c r="H94" s="1" t="s">
        <v>15</v>
      </c>
      <c r="I94" s="3">
        <v>230.58</v>
      </c>
      <c r="J94" s="3" t="str">
        <f>IF(customer_segmentation_data[[#This Row],[age]]&lt;30,"Adolescent",IF(customer_segmentation_data[[#This Row],[age]]&lt;50,"Middle Age",IF(customer_segmentation_data[[#This Row],[age]]&gt;49,"Adult","Invalid")))</f>
        <v>Adult</v>
      </c>
      <c r="K94" t="str">
        <f>IF(customer_segmentation_data[[#This Row],[income]]&gt;89000,"High Income",IF(customer_segmentation_data[[#This Row],[income]]&gt;59000,"Middle Income",IF(customer_segmentation_data[[#This Row],[income]]&lt;60000,"Low Income","Invalid")))</f>
        <v>Middle Income</v>
      </c>
      <c r="L94" t="str">
        <f>IF(customer_segmentation_data[[#This Row],[spending_score]]&gt;69,"High Spending",IF(customer_segmentation_data[[#This Row],[spending_score]]&gt;39,"Medium Spending",IF(customer_segmentation_data[[#This Row],[spending_score]]&lt;40,"Low Spending","Invalid")))</f>
        <v>High Spending</v>
      </c>
      <c r="M94" t="str">
        <f>IF(customer_segmentation_data[[#This Row],[purchase_frequency]]&lt;16,"Low Frequency",IF(customer_segmentation_data[[#This Row],[purchase_frequency]]&lt;36,"Medium Frequency",IF(customer_segmentation_data[[#This Row],[purchase_frequency]]&lt;51,"High Frequency","Invalid")))</f>
        <v>Low Frequency</v>
      </c>
      <c r="N94" s="3">
        <f>customer_segmentation_data[[#This Row],[last_purchase_amount]]*customer_segmentation_data[[#This Row],[purchase_frequency]]*customer_segmentation_data[[#This Row],[membership_years]]</f>
        <v>20291.04</v>
      </c>
    </row>
    <row r="95" spans="1:14" x14ac:dyDescent="0.35">
      <c r="A95">
        <v>94</v>
      </c>
      <c r="B95">
        <v>46</v>
      </c>
      <c r="C95" s="1" t="s">
        <v>13</v>
      </c>
      <c r="D95" s="2">
        <v>113116</v>
      </c>
      <c r="E95">
        <v>7</v>
      </c>
      <c r="F95">
        <v>10</v>
      </c>
      <c r="G95">
        <v>13</v>
      </c>
      <c r="H95" s="1" t="s">
        <v>12</v>
      </c>
      <c r="I95" s="3">
        <v>190.55</v>
      </c>
      <c r="J95" s="3" t="str">
        <f>IF(customer_segmentation_data[[#This Row],[age]]&lt;30,"Adolescent",IF(customer_segmentation_data[[#This Row],[age]]&lt;50,"Middle Age",IF(customer_segmentation_data[[#This Row],[age]]&gt;49,"Adult","Invalid")))</f>
        <v>Middle Age</v>
      </c>
      <c r="K95" t="str">
        <f>IF(customer_segmentation_data[[#This Row],[income]]&gt;89000,"High Income",IF(customer_segmentation_data[[#This Row],[income]]&gt;59000,"Middle Income",IF(customer_segmentation_data[[#This Row],[income]]&lt;60000,"Low Income","Invalid")))</f>
        <v>High Income</v>
      </c>
      <c r="L95" t="str">
        <f>IF(customer_segmentation_data[[#This Row],[spending_score]]&gt;69,"High Spending",IF(customer_segmentation_data[[#This Row],[spending_score]]&gt;39,"Medium Spending",IF(customer_segmentation_data[[#This Row],[spending_score]]&lt;40,"Low Spending","Invalid")))</f>
        <v>Low Spending</v>
      </c>
      <c r="M95" t="str">
        <f>IF(customer_segmentation_data[[#This Row],[purchase_frequency]]&lt;16,"Low Frequency",IF(customer_segmentation_data[[#This Row],[purchase_frequency]]&lt;36,"Medium Frequency",IF(customer_segmentation_data[[#This Row],[purchase_frequency]]&lt;51,"High Frequency","Invalid")))</f>
        <v>Low Frequency</v>
      </c>
      <c r="N95" s="3">
        <f>customer_segmentation_data[[#This Row],[last_purchase_amount]]*customer_segmentation_data[[#This Row],[purchase_frequency]]*customer_segmentation_data[[#This Row],[membership_years]]</f>
        <v>24771.5</v>
      </c>
    </row>
    <row r="96" spans="1:14" x14ac:dyDescent="0.35">
      <c r="A96">
        <v>95</v>
      </c>
      <c r="B96">
        <v>30</v>
      </c>
      <c r="C96" s="1" t="s">
        <v>13</v>
      </c>
      <c r="D96" s="2">
        <v>75926</v>
      </c>
      <c r="E96">
        <v>97</v>
      </c>
      <c r="F96">
        <v>10</v>
      </c>
      <c r="G96">
        <v>19</v>
      </c>
      <c r="H96" s="1" t="s">
        <v>11</v>
      </c>
      <c r="I96" s="3">
        <v>670.87</v>
      </c>
      <c r="J96" s="3" t="str">
        <f>IF(customer_segmentation_data[[#This Row],[age]]&lt;30,"Adolescent",IF(customer_segmentation_data[[#This Row],[age]]&lt;50,"Middle Age",IF(customer_segmentation_data[[#This Row],[age]]&gt;49,"Adult","Invalid")))</f>
        <v>Middle Age</v>
      </c>
      <c r="K96" t="str">
        <f>IF(customer_segmentation_data[[#This Row],[income]]&gt;89000,"High Income",IF(customer_segmentation_data[[#This Row],[income]]&gt;59000,"Middle Income",IF(customer_segmentation_data[[#This Row],[income]]&lt;60000,"Low Income","Invalid")))</f>
        <v>Middle Income</v>
      </c>
      <c r="L96" t="str">
        <f>IF(customer_segmentation_data[[#This Row],[spending_score]]&gt;69,"High Spending",IF(customer_segmentation_data[[#This Row],[spending_score]]&gt;39,"Medium Spending",IF(customer_segmentation_data[[#This Row],[spending_score]]&lt;40,"Low Spending","Invalid")))</f>
        <v>High Spending</v>
      </c>
      <c r="M96" t="str">
        <f>IF(customer_segmentation_data[[#This Row],[purchase_frequency]]&lt;16,"Low Frequency",IF(customer_segmentation_data[[#This Row],[purchase_frequency]]&lt;36,"Medium Frequency",IF(customer_segmentation_data[[#This Row],[purchase_frequency]]&lt;51,"High Frequency","Invalid")))</f>
        <v>Medium Frequency</v>
      </c>
      <c r="N96" s="3">
        <f>customer_segmentation_data[[#This Row],[last_purchase_amount]]*customer_segmentation_data[[#This Row],[purchase_frequency]]*customer_segmentation_data[[#This Row],[membership_years]]</f>
        <v>127465.3</v>
      </c>
    </row>
    <row r="97" spans="1:14" x14ac:dyDescent="0.35">
      <c r="A97">
        <v>96</v>
      </c>
      <c r="B97">
        <v>23</v>
      </c>
      <c r="C97" s="1" t="s">
        <v>16</v>
      </c>
      <c r="D97" s="2">
        <v>108480</v>
      </c>
      <c r="E97">
        <v>46</v>
      </c>
      <c r="F97">
        <v>10</v>
      </c>
      <c r="G97">
        <v>21</v>
      </c>
      <c r="H97" s="1" t="s">
        <v>12</v>
      </c>
      <c r="I97" s="3">
        <v>377.31</v>
      </c>
      <c r="J97" s="3" t="str">
        <f>IF(customer_segmentation_data[[#This Row],[age]]&lt;30,"Adolescent",IF(customer_segmentation_data[[#This Row],[age]]&lt;50,"Middle Age",IF(customer_segmentation_data[[#This Row],[age]]&gt;49,"Adult","Invalid")))</f>
        <v>Adolescent</v>
      </c>
      <c r="K97" t="str">
        <f>IF(customer_segmentation_data[[#This Row],[income]]&gt;89000,"High Income",IF(customer_segmentation_data[[#This Row],[income]]&gt;59000,"Middle Income",IF(customer_segmentation_data[[#This Row],[income]]&lt;60000,"Low Income","Invalid")))</f>
        <v>High Income</v>
      </c>
      <c r="L97" t="str">
        <f>IF(customer_segmentation_data[[#This Row],[spending_score]]&gt;69,"High Spending",IF(customer_segmentation_data[[#This Row],[spending_score]]&gt;39,"Medium Spending",IF(customer_segmentation_data[[#This Row],[spending_score]]&lt;40,"Low Spending","Invalid")))</f>
        <v>Medium Spending</v>
      </c>
      <c r="M97" t="str">
        <f>IF(customer_segmentation_data[[#This Row],[purchase_frequency]]&lt;16,"Low Frequency",IF(customer_segmentation_data[[#This Row],[purchase_frequency]]&lt;36,"Medium Frequency",IF(customer_segmentation_data[[#This Row],[purchase_frequency]]&lt;51,"High Frequency","Invalid")))</f>
        <v>Medium Frequency</v>
      </c>
      <c r="N97" s="3">
        <f>customer_segmentation_data[[#This Row],[last_purchase_amount]]*customer_segmentation_data[[#This Row],[purchase_frequency]]*customer_segmentation_data[[#This Row],[membership_years]]</f>
        <v>79235.100000000006</v>
      </c>
    </row>
    <row r="98" spans="1:14" x14ac:dyDescent="0.35">
      <c r="A98">
        <v>97</v>
      </c>
      <c r="B98">
        <v>63</v>
      </c>
      <c r="C98" s="1" t="s">
        <v>13</v>
      </c>
      <c r="D98" s="2">
        <v>102834</v>
      </c>
      <c r="E98">
        <v>31</v>
      </c>
      <c r="F98">
        <v>7</v>
      </c>
      <c r="G98">
        <v>20</v>
      </c>
      <c r="H98" s="1" t="s">
        <v>15</v>
      </c>
      <c r="I98" s="3">
        <v>582.57000000000005</v>
      </c>
      <c r="J98" s="3" t="str">
        <f>IF(customer_segmentation_data[[#This Row],[age]]&lt;30,"Adolescent",IF(customer_segmentation_data[[#This Row],[age]]&lt;50,"Middle Age",IF(customer_segmentation_data[[#This Row],[age]]&gt;49,"Adult","Invalid")))</f>
        <v>Adult</v>
      </c>
      <c r="K98" t="str">
        <f>IF(customer_segmentation_data[[#This Row],[income]]&gt;89000,"High Income",IF(customer_segmentation_data[[#This Row],[income]]&gt;59000,"Middle Income",IF(customer_segmentation_data[[#This Row],[income]]&lt;60000,"Low Income","Invalid")))</f>
        <v>High Income</v>
      </c>
      <c r="L98" t="str">
        <f>IF(customer_segmentation_data[[#This Row],[spending_score]]&gt;69,"High Spending",IF(customer_segmentation_data[[#This Row],[spending_score]]&gt;39,"Medium Spending",IF(customer_segmentation_data[[#This Row],[spending_score]]&lt;40,"Low Spending","Invalid")))</f>
        <v>Low Spending</v>
      </c>
      <c r="M98" t="str">
        <f>IF(customer_segmentation_data[[#This Row],[purchase_frequency]]&lt;16,"Low Frequency",IF(customer_segmentation_data[[#This Row],[purchase_frequency]]&lt;36,"Medium Frequency",IF(customer_segmentation_data[[#This Row],[purchase_frequency]]&lt;51,"High Frequency","Invalid")))</f>
        <v>Medium Frequency</v>
      </c>
      <c r="N98" s="3">
        <f>customer_segmentation_data[[#This Row],[last_purchase_amount]]*customer_segmentation_data[[#This Row],[purchase_frequency]]*customer_segmentation_data[[#This Row],[membership_years]]</f>
        <v>81559.800000000017</v>
      </c>
    </row>
    <row r="99" spans="1:14" x14ac:dyDescent="0.35">
      <c r="A99">
        <v>98</v>
      </c>
      <c r="B99">
        <v>49</v>
      </c>
      <c r="C99" s="1" t="s">
        <v>16</v>
      </c>
      <c r="D99" s="2">
        <v>46695</v>
      </c>
      <c r="E99">
        <v>99</v>
      </c>
      <c r="F99">
        <v>9</v>
      </c>
      <c r="G99">
        <v>26</v>
      </c>
      <c r="H99" s="1" t="s">
        <v>12</v>
      </c>
      <c r="I99" s="3">
        <v>674.7</v>
      </c>
      <c r="J99" s="3" t="str">
        <f>IF(customer_segmentation_data[[#This Row],[age]]&lt;30,"Adolescent",IF(customer_segmentation_data[[#This Row],[age]]&lt;50,"Middle Age",IF(customer_segmentation_data[[#This Row],[age]]&gt;49,"Adult","Invalid")))</f>
        <v>Middle Age</v>
      </c>
      <c r="K99" t="str">
        <f>IF(customer_segmentation_data[[#This Row],[income]]&gt;89000,"High Income",IF(customer_segmentation_data[[#This Row],[income]]&gt;59000,"Middle Income",IF(customer_segmentation_data[[#This Row],[income]]&lt;60000,"Low Income","Invalid")))</f>
        <v>Low Income</v>
      </c>
      <c r="L99" t="str">
        <f>IF(customer_segmentation_data[[#This Row],[spending_score]]&gt;69,"High Spending",IF(customer_segmentation_data[[#This Row],[spending_score]]&gt;39,"Medium Spending",IF(customer_segmentation_data[[#This Row],[spending_score]]&lt;40,"Low Spending","Invalid")))</f>
        <v>High Spending</v>
      </c>
      <c r="M99" t="str">
        <f>IF(customer_segmentation_data[[#This Row],[purchase_frequency]]&lt;16,"Low Frequency",IF(customer_segmentation_data[[#This Row],[purchase_frequency]]&lt;36,"Medium Frequency",IF(customer_segmentation_data[[#This Row],[purchase_frequency]]&lt;51,"High Frequency","Invalid")))</f>
        <v>Medium Frequency</v>
      </c>
      <c r="N99" s="3">
        <f>customer_segmentation_data[[#This Row],[last_purchase_amount]]*customer_segmentation_data[[#This Row],[purchase_frequency]]*customer_segmentation_data[[#This Row],[membership_years]]</f>
        <v>157879.80000000002</v>
      </c>
    </row>
    <row r="100" spans="1:14" x14ac:dyDescent="0.35">
      <c r="A100">
        <v>99</v>
      </c>
      <c r="B100">
        <v>21</v>
      </c>
      <c r="C100" s="1" t="s">
        <v>13</v>
      </c>
      <c r="D100" s="2">
        <v>105024</v>
      </c>
      <c r="E100">
        <v>45</v>
      </c>
      <c r="F100">
        <v>3</v>
      </c>
      <c r="G100">
        <v>32</v>
      </c>
      <c r="H100" s="1" t="s">
        <v>11</v>
      </c>
      <c r="I100" s="3">
        <v>795.84</v>
      </c>
      <c r="J100" s="3" t="str">
        <f>IF(customer_segmentation_data[[#This Row],[age]]&lt;30,"Adolescent",IF(customer_segmentation_data[[#This Row],[age]]&lt;50,"Middle Age",IF(customer_segmentation_data[[#This Row],[age]]&gt;49,"Adult","Invalid")))</f>
        <v>Adolescent</v>
      </c>
      <c r="K100" t="str">
        <f>IF(customer_segmentation_data[[#This Row],[income]]&gt;89000,"High Income",IF(customer_segmentation_data[[#This Row],[income]]&gt;59000,"Middle Income",IF(customer_segmentation_data[[#This Row],[income]]&lt;60000,"Low Income","Invalid")))</f>
        <v>High Income</v>
      </c>
      <c r="L100" t="str">
        <f>IF(customer_segmentation_data[[#This Row],[spending_score]]&gt;69,"High Spending",IF(customer_segmentation_data[[#This Row],[spending_score]]&gt;39,"Medium Spending",IF(customer_segmentation_data[[#This Row],[spending_score]]&lt;40,"Low Spending","Invalid")))</f>
        <v>Medium Spending</v>
      </c>
      <c r="M100" t="str">
        <f>IF(customer_segmentation_data[[#This Row],[purchase_frequency]]&lt;16,"Low Frequency",IF(customer_segmentation_data[[#This Row],[purchase_frequency]]&lt;36,"Medium Frequency",IF(customer_segmentation_data[[#This Row],[purchase_frequency]]&lt;51,"High Frequency","Invalid")))</f>
        <v>Medium Frequency</v>
      </c>
      <c r="N100" s="3">
        <f>customer_segmentation_data[[#This Row],[last_purchase_amount]]*customer_segmentation_data[[#This Row],[purchase_frequency]]*customer_segmentation_data[[#This Row],[membership_years]]</f>
        <v>76400.639999999999</v>
      </c>
    </row>
    <row r="101" spans="1:14" x14ac:dyDescent="0.35">
      <c r="A101">
        <v>100</v>
      </c>
      <c r="B101">
        <v>26</v>
      </c>
      <c r="C101" s="1" t="s">
        <v>9</v>
      </c>
      <c r="D101" s="2">
        <v>59496</v>
      </c>
      <c r="E101">
        <v>58</v>
      </c>
      <c r="F101">
        <v>2</v>
      </c>
      <c r="G101">
        <v>50</v>
      </c>
      <c r="H101" s="1" t="s">
        <v>12</v>
      </c>
      <c r="I101" s="3">
        <v>23.33</v>
      </c>
      <c r="J101" s="3" t="str">
        <f>IF(customer_segmentation_data[[#This Row],[age]]&lt;30,"Adolescent",IF(customer_segmentation_data[[#This Row],[age]]&lt;50,"Middle Age",IF(customer_segmentation_data[[#This Row],[age]]&gt;49,"Adult","Invalid")))</f>
        <v>Adolescent</v>
      </c>
      <c r="K101" t="str">
        <f>IF(customer_segmentation_data[[#This Row],[income]]&gt;89000,"High Income",IF(customer_segmentation_data[[#This Row],[income]]&gt;59000,"Middle Income",IF(customer_segmentation_data[[#This Row],[income]]&lt;60000,"Low Income","Invalid")))</f>
        <v>Middle Income</v>
      </c>
      <c r="L101" t="str">
        <f>IF(customer_segmentation_data[[#This Row],[spending_score]]&gt;69,"High Spending",IF(customer_segmentation_data[[#This Row],[spending_score]]&gt;39,"Medium Spending",IF(customer_segmentation_data[[#This Row],[spending_score]]&lt;40,"Low Spending","Invalid")))</f>
        <v>Medium Spending</v>
      </c>
      <c r="M101" t="str">
        <f>IF(customer_segmentation_data[[#This Row],[purchase_frequency]]&lt;16,"Low Frequency",IF(customer_segmentation_data[[#This Row],[purchase_frequency]]&lt;36,"Medium Frequency",IF(customer_segmentation_data[[#This Row],[purchase_frequency]]&lt;51,"High Frequency","Invalid")))</f>
        <v>High Frequency</v>
      </c>
      <c r="N101" s="3">
        <f>customer_segmentation_data[[#This Row],[last_purchase_amount]]*customer_segmentation_data[[#This Row],[purchase_frequency]]*customer_segmentation_data[[#This Row],[membership_years]]</f>
        <v>2333</v>
      </c>
    </row>
    <row r="102" spans="1:14" x14ac:dyDescent="0.35">
      <c r="A102">
        <v>101</v>
      </c>
      <c r="B102">
        <v>40</v>
      </c>
      <c r="C102" s="1" t="s">
        <v>9</v>
      </c>
      <c r="D102" s="2">
        <v>115569</v>
      </c>
      <c r="E102">
        <v>1</v>
      </c>
      <c r="F102">
        <v>2</v>
      </c>
      <c r="G102">
        <v>5</v>
      </c>
      <c r="H102" s="1" t="s">
        <v>10</v>
      </c>
      <c r="I102" s="3">
        <v>241.91</v>
      </c>
      <c r="J102" s="3" t="str">
        <f>IF(customer_segmentation_data[[#This Row],[age]]&lt;30,"Adolescent",IF(customer_segmentation_data[[#This Row],[age]]&lt;50,"Middle Age",IF(customer_segmentation_data[[#This Row],[age]]&gt;49,"Adult","Invalid")))</f>
        <v>Middle Age</v>
      </c>
      <c r="K102" t="str">
        <f>IF(customer_segmentation_data[[#This Row],[income]]&gt;89000,"High Income",IF(customer_segmentation_data[[#This Row],[income]]&gt;59000,"Middle Income",IF(customer_segmentation_data[[#This Row],[income]]&lt;60000,"Low Income","Invalid")))</f>
        <v>High Income</v>
      </c>
      <c r="L102" t="str">
        <f>IF(customer_segmentation_data[[#This Row],[spending_score]]&gt;69,"High Spending",IF(customer_segmentation_data[[#This Row],[spending_score]]&gt;39,"Medium Spending",IF(customer_segmentation_data[[#This Row],[spending_score]]&lt;40,"Low Spending","Invalid")))</f>
        <v>Low Spending</v>
      </c>
      <c r="M102" t="str">
        <f>IF(customer_segmentation_data[[#This Row],[purchase_frequency]]&lt;16,"Low Frequency",IF(customer_segmentation_data[[#This Row],[purchase_frequency]]&lt;36,"Medium Frequency",IF(customer_segmentation_data[[#This Row],[purchase_frequency]]&lt;51,"High Frequency","Invalid")))</f>
        <v>Low Frequency</v>
      </c>
      <c r="N102" s="3">
        <f>customer_segmentation_data[[#This Row],[last_purchase_amount]]*customer_segmentation_data[[#This Row],[purchase_frequency]]*customer_segmentation_data[[#This Row],[membership_years]]</f>
        <v>2419.1</v>
      </c>
    </row>
    <row r="103" spans="1:14" x14ac:dyDescent="0.35">
      <c r="A103">
        <v>102</v>
      </c>
      <c r="B103">
        <v>18</v>
      </c>
      <c r="C103" s="1" t="s">
        <v>16</v>
      </c>
      <c r="D103" s="2">
        <v>49346</v>
      </c>
      <c r="E103">
        <v>70</v>
      </c>
      <c r="F103">
        <v>7</v>
      </c>
      <c r="G103">
        <v>38</v>
      </c>
      <c r="H103" s="1" t="s">
        <v>10</v>
      </c>
      <c r="I103" s="3">
        <v>127.14</v>
      </c>
      <c r="J103" s="3" t="str">
        <f>IF(customer_segmentation_data[[#This Row],[age]]&lt;30,"Adolescent",IF(customer_segmentation_data[[#This Row],[age]]&lt;50,"Middle Age",IF(customer_segmentation_data[[#This Row],[age]]&gt;49,"Adult","Invalid")))</f>
        <v>Adolescent</v>
      </c>
      <c r="K103" t="str">
        <f>IF(customer_segmentation_data[[#This Row],[income]]&gt;89000,"High Income",IF(customer_segmentation_data[[#This Row],[income]]&gt;59000,"Middle Income",IF(customer_segmentation_data[[#This Row],[income]]&lt;60000,"Low Income","Invalid")))</f>
        <v>Low Income</v>
      </c>
      <c r="L103" t="str">
        <f>IF(customer_segmentation_data[[#This Row],[spending_score]]&gt;69,"High Spending",IF(customer_segmentation_data[[#This Row],[spending_score]]&gt;39,"Medium Spending",IF(customer_segmentation_data[[#This Row],[spending_score]]&lt;40,"Low Spending","Invalid")))</f>
        <v>High Spending</v>
      </c>
      <c r="M103" t="str">
        <f>IF(customer_segmentation_data[[#This Row],[purchase_frequency]]&lt;16,"Low Frequency",IF(customer_segmentation_data[[#This Row],[purchase_frequency]]&lt;36,"Medium Frequency",IF(customer_segmentation_data[[#This Row],[purchase_frequency]]&lt;51,"High Frequency","Invalid")))</f>
        <v>High Frequency</v>
      </c>
      <c r="N103" s="3">
        <f>customer_segmentation_data[[#This Row],[last_purchase_amount]]*customer_segmentation_data[[#This Row],[purchase_frequency]]*customer_segmentation_data[[#This Row],[membership_years]]</f>
        <v>33819.24</v>
      </c>
    </row>
    <row r="104" spans="1:14" x14ac:dyDescent="0.35">
      <c r="A104">
        <v>103</v>
      </c>
      <c r="B104">
        <v>19</v>
      </c>
      <c r="C104" s="1" t="s">
        <v>16</v>
      </c>
      <c r="D104" s="2">
        <v>75430</v>
      </c>
      <c r="E104">
        <v>50</v>
      </c>
      <c r="F104">
        <v>7</v>
      </c>
      <c r="G104">
        <v>32</v>
      </c>
      <c r="H104" s="1" t="s">
        <v>12</v>
      </c>
      <c r="I104" s="3">
        <v>532.51</v>
      </c>
      <c r="J104" s="3" t="str">
        <f>IF(customer_segmentation_data[[#This Row],[age]]&lt;30,"Adolescent",IF(customer_segmentation_data[[#This Row],[age]]&lt;50,"Middle Age",IF(customer_segmentation_data[[#This Row],[age]]&gt;49,"Adult","Invalid")))</f>
        <v>Adolescent</v>
      </c>
      <c r="K104" t="str">
        <f>IF(customer_segmentation_data[[#This Row],[income]]&gt;89000,"High Income",IF(customer_segmentation_data[[#This Row],[income]]&gt;59000,"Middle Income",IF(customer_segmentation_data[[#This Row],[income]]&lt;60000,"Low Income","Invalid")))</f>
        <v>Middle Income</v>
      </c>
      <c r="L104" t="str">
        <f>IF(customer_segmentation_data[[#This Row],[spending_score]]&gt;69,"High Spending",IF(customer_segmentation_data[[#This Row],[spending_score]]&gt;39,"Medium Spending",IF(customer_segmentation_data[[#This Row],[spending_score]]&lt;40,"Low Spending","Invalid")))</f>
        <v>Medium Spending</v>
      </c>
      <c r="M104" t="str">
        <f>IF(customer_segmentation_data[[#This Row],[purchase_frequency]]&lt;16,"Low Frequency",IF(customer_segmentation_data[[#This Row],[purchase_frequency]]&lt;36,"Medium Frequency",IF(customer_segmentation_data[[#This Row],[purchase_frequency]]&lt;51,"High Frequency","Invalid")))</f>
        <v>Medium Frequency</v>
      </c>
      <c r="N104" s="3">
        <f>customer_segmentation_data[[#This Row],[last_purchase_amount]]*customer_segmentation_data[[#This Row],[purchase_frequency]]*customer_segmentation_data[[#This Row],[membership_years]]</f>
        <v>119282.23999999999</v>
      </c>
    </row>
    <row r="105" spans="1:14" x14ac:dyDescent="0.35">
      <c r="A105">
        <v>104</v>
      </c>
      <c r="B105">
        <v>60</v>
      </c>
      <c r="C105" s="1" t="s">
        <v>9</v>
      </c>
      <c r="D105" s="2">
        <v>142407</v>
      </c>
      <c r="E105">
        <v>4</v>
      </c>
      <c r="F105">
        <v>2</v>
      </c>
      <c r="G105">
        <v>1</v>
      </c>
      <c r="H105" s="1" t="s">
        <v>11</v>
      </c>
      <c r="I105" s="3">
        <v>29.58</v>
      </c>
      <c r="J105" s="3" t="str">
        <f>IF(customer_segmentation_data[[#This Row],[age]]&lt;30,"Adolescent",IF(customer_segmentation_data[[#This Row],[age]]&lt;50,"Middle Age",IF(customer_segmentation_data[[#This Row],[age]]&gt;49,"Adult","Invalid")))</f>
        <v>Adult</v>
      </c>
      <c r="K105" t="str">
        <f>IF(customer_segmentation_data[[#This Row],[income]]&gt;89000,"High Income",IF(customer_segmentation_data[[#This Row],[income]]&gt;59000,"Middle Income",IF(customer_segmentation_data[[#This Row],[income]]&lt;60000,"Low Income","Invalid")))</f>
        <v>High Income</v>
      </c>
      <c r="L105" t="str">
        <f>IF(customer_segmentation_data[[#This Row],[spending_score]]&gt;69,"High Spending",IF(customer_segmentation_data[[#This Row],[spending_score]]&gt;39,"Medium Spending",IF(customer_segmentation_data[[#This Row],[spending_score]]&lt;40,"Low Spending","Invalid")))</f>
        <v>Low Spending</v>
      </c>
      <c r="M105" t="str">
        <f>IF(customer_segmentation_data[[#This Row],[purchase_frequency]]&lt;16,"Low Frequency",IF(customer_segmentation_data[[#This Row],[purchase_frequency]]&lt;36,"Medium Frequency",IF(customer_segmentation_data[[#This Row],[purchase_frequency]]&lt;51,"High Frequency","Invalid")))</f>
        <v>Low Frequency</v>
      </c>
      <c r="N105" s="3">
        <f>customer_segmentation_data[[#This Row],[last_purchase_amount]]*customer_segmentation_data[[#This Row],[purchase_frequency]]*customer_segmentation_data[[#This Row],[membership_years]]</f>
        <v>59.16</v>
      </c>
    </row>
    <row r="106" spans="1:14" x14ac:dyDescent="0.35">
      <c r="A106">
        <v>105</v>
      </c>
      <c r="B106">
        <v>20</v>
      </c>
      <c r="C106" s="1" t="s">
        <v>13</v>
      </c>
      <c r="D106" s="2">
        <v>34982</v>
      </c>
      <c r="E106">
        <v>7</v>
      </c>
      <c r="F106">
        <v>2</v>
      </c>
      <c r="G106">
        <v>45</v>
      </c>
      <c r="H106" s="1" t="s">
        <v>12</v>
      </c>
      <c r="I106" s="3">
        <v>597.15</v>
      </c>
      <c r="J106" s="3" t="str">
        <f>IF(customer_segmentation_data[[#This Row],[age]]&lt;30,"Adolescent",IF(customer_segmentation_data[[#This Row],[age]]&lt;50,"Middle Age",IF(customer_segmentation_data[[#This Row],[age]]&gt;49,"Adult","Invalid")))</f>
        <v>Adolescent</v>
      </c>
      <c r="K106" t="str">
        <f>IF(customer_segmentation_data[[#This Row],[income]]&gt;89000,"High Income",IF(customer_segmentation_data[[#This Row],[income]]&gt;59000,"Middle Income",IF(customer_segmentation_data[[#This Row],[income]]&lt;60000,"Low Income","Invalid")))</f>
        <v>Low Income</v>
      </c>
      <c r="L106" t="str">
        <f>IF(customer_segmentation_data[[#This Row],[spending_score]]&gt;69,"High Spending",IF(customer_segmentation_data[[#This Row],[spending_score]]&gt;39,"Medium Spending",IF(customer_segmentation_data[[#This Row],[spending_score]]&lt;40,"Low Spending","Invalid")))</f>
        <v>Low Spending</v>
      </c>
      <c r="M106" t="str">
        <f>IF(customer_segmentation_data[[#This Row],[purchase_frequency]]&lt;16,"Low Frequency",IF(customer_segmentation_data[[#This Row],[purchase_frequency]]&lt;36,"Medium Frequency",IF(customer_segmentation_data[[#This Row],[purchase_frequency]]&lt;51,"High Frequency","Invalid")))</f>
        <v>High Frequency</v>
      </c>
      <c r="N106" s="3">
        <f>customer_segmentation_data[[#This Row],[last_purchase_amount]]*customer_segmentation_data[[#This Row],[purchase_frequency]]*customer_segmentation_data[[#This Row],[membership_years]]</f>
        <v>53743.5</v>
      </c>
    </row>
    <row r="107" spans="1:14" x14ac:dyDescent="0.35">
      <c r="A107">
        <v>106</v>
      </c>
      <c r="B107">
        <v>55</v>
      </c>
      <c r="C107" s="1" t="s">
        <v>9</v>
      </c>
      <c r="D107" s="2">
        <v>147187</v>
      </c>
      <c r="E107">
        <v>37</v>
      </c>
      <c r="F107">
        <v>7</v>
      </c>
      <c r="G107">
        <v>27</v>
      </c>
      <c r="H107" s="1" t="s">
        <v>15</v>
      </c>
      <c r="I107" s="3">
        <v>941.67</v>
      </c>
      <c r="J107" s="3" t="str">
        <f>IF(customer_segmentation_data[[#This Row],[age]]&lt;30,"Adolescent",IF(customer_segmentation_data[[#This Row],[age]]&lt;50,"Middle Age",IF(customer_segmentation_data[[#This Row],[age]]&gt;49,"Adult","Invalid")))</f>
        <v>Adult</v>
      </c>
      <c r="K107" t="str">
        <f>IF(customer_segmentation_data[[#This Row],[income]]&gt;89000,"High Income",IF(customer_segmentation_data[[#This Row],[income]]&gt;59000,"Middle Income",IF(customer_segmentation_data[[#This Row],[income]]&lt;60000,"Low Income","Invalid")))</f>
        <v>High Income</v>
      </c>
      <c r="L107" t="str">
        <f>IF(customer_segmentation_data[[#This Row],[spending_score]]&gt;69,"High Spending",IF(customer_segmentation_data[[#This Row],[spending_score]]&gt;39,"Medium Spending",IF(customer_segmentation_data[[#This Row],[spending_score]]&lt;40,"Low Spending","Invalid")))</f>
        <v>Low Spending</v>
      </c>
      <c r="M107" t="str">
        <f>IF(customer_segmentation_data[[#This Row],[purchase_frequency]]&lt;16,"Low Frequency",IF(customer_segmentation_data[[#This Row],[purchase_frequency]]&lt;36,"Medium Frequency",IF(customer_segmentation_data[[#This Row],[purchase_frequency]]&lt;51,"High Frequency","Invalid")))</f>
        <v>Medium Frequency</v>
      </c>
      <c r="N107" s="3">
        <f>customer_segmentation_data[[#This Row],[last_purchase_amount]]*customer_segmentation_data[[#This Row],[purchase_frequency]]*customer_segmentation_data[[#This Row],[membership_years]]</f>
        <v>177975.63</v>
      </c>
    </row>
    <row r="108" spans="1:14" x14ac:dyDescent="0.35">
      <c r="A108">
        <v>107</v>
      </c>
      <c r="B108">
        <v>19</v>
      </c>
      <c r="C108" s="1" t="s">
        <v>13</v>
      </c>
      <c r="D108" s="2">
        <v>37993</v>
      </c>
      <c r="E108">
        <v>59</v>
      </c>
      <c r="F108">
        <v>6</v>
      </c>
      <c r="G108">
        <v>30</v>
      </c>
      <c r="H108" s="1" t="s">
        <v>11</v>
      </c>
      <c r="I108" s="3">
        <v>873.8</v>
      </c>
      <c r="J108" s="3" t="str">
        <f>IF(customer_segmentation_data[[#This Row],[age]]&lt;30,"Adolescent",IF(customer_segmentation_data[[#This Row],[age]]&lt;50,"Middle Age",IF(customer_segmentation_data[[#This Row],[age]]&gt;49,"Adult","Invalid")))</f>
        <v>Adolescent</v>
      </c>
      <c r="K108" t="str">
        <f>IF(customer_segmentation_data[[#This Row],[income]]&gt;89000,"High Income",IF(customer_segmentation_data[[#This Row],[income]]&gt;59000,"Middle Income",IF(customer_segmentation_data[[#This Row],[income]]&lt;60000,"Low Income","Invalid")))</f>
        <v>Low Income</v>
      </c>
      <c r="L108" t="str">
        <f>IF(customer_segmentation_data[[#This Row],[spending_score]]&gt;69,"High Spending",IF(customer_segmentation_data[[#This Row],[spending_score]]&gt;39,"Medium Spending",IF(customer_segmentation_data[[#This Row],[spending_score]]&lt;40,"Low Spending","Invalid")))</f>
        <v>Medium Spending</v>
      </c>
      <c r="M108" t="str">
        <f>IF(customer_segmentation_data[[#This Row],[purchase_frequency]]&lt;16,"Low Frequency",IF(customer_segmentation_data[[#This Row],[purchase_frequency]]&lt;36,"Medium Frequency",IF(customer_segmentation_data[[#This Row],[purchase_frequency]]&lt;51,"High Frequency","Invalid")))</f>
        <v>Medium Frequency</v>
      </c>
      <c r="N108" s="3">
        <f>customer_segmentation_data[[#This Row],[last_purchase_amount]]*customer_segmentation_data[[#This Row],[purchase_frequency]]*customer_segmentation_data[[#This Row],[membership_years]]</f>
        <v>157284</v>
      </c>
    </row>
    <row r="109" spans="1:14" x14ac:dyDescent="0.35">
      <c r="A109">
        <v>108</v>
      </c>
      <c r="B109">
        <v>65</v>
      </c>
      <c r="C109" s="1" t="s">
        <v>16</v>
      </c>
      <c r="D109" s="2">
        <v>81753</v>
      </c>
      <c r="E109">
        <v>72</v>
      </c>
      <c r="F109">
        <v>9</v>
      </c>
      <c r="G109">
        <v>21</v>
      </c>
      <c r="H109" s="1" t="s">
        <v>14</v>
      </c>
      <c r="I109" s="3">
        <v>633.63</v>
      </c>
      <c r="J109" s="3" t="str">
        <f>IF(customer_segmentation_data[[#This Row],[age]]&lt;30,"Adolescent",IF(customer_segmentation_data[[#This Row],[age]]&lt;50,"Middle Age",IF(customer_segmentation_data[[#This Row],[age]]&gt;49,"Adult","Invalid")))</f>
        <v>Adult</v>
      </c>
      <c r="K109" t="str">
        <f>IF(customer_segmentation_data[[#This Row],[income]]&gt;89000,"High Income",IF(customer_segmentation_data[[#This Row],[income]]&gt;59000,"Middle Income",IF(customer_segmentation_data[[#This Row],[income]]&lt;60000,"Low Income","Invalid")))</f>
        <v>Middle Income</v>
      </c>
      <c r="L109" t="str">
        <f>IF(customer_segmentation_data[[#This Row],[spending_score]]&gt;69,"High Spending",IF(customer_segmentation_data[[#This Row],[spending_score]]&gt;39,"Medium Spending",IF(customer_segmentation_data[[#This Row],[spending_score]]&lt;40,"Low Spending","Invalid")))</f>
        <v>High Spending</v>
      </c>
      <c r="M109" t="str">
        <f>IF(customer_segmentation_data[[#This Row],[purchase_frequency]]&lt;16,"Low Frequency",IF(customer_segmentation_data[[#This Row],[purchase_frequency]]&lt;36,"Medium Frequency",IF(customer_segmentation_data[[#This Row],[purchase_frequency]]&lt;51,"High Frequency","Invalid")))</f>
        <v>Medium Frequency</v>
      </c>
      <c r="N109" s="3">
        <f>customer_segmentation_data[[#This Row],[last_purchase_amount]]*customer_segmentation_data[[#This Row],[purchase_frequency]]*customer_segmentation_data[[#This Row],[membership_years]]</f>
        <v>119756.06999999999</v>
      </c>
    </row>
    <row r="110" spans="1:14" x14ac:dyDescent="0.35">
      <c r="A110">
        <v>109</v>
      </c>
      <c r="B110">
        <v>57</v>
      </c>
      <c r="C110" s="1" t="s">
        <v>9</v>
      </c>
      <c r="D110" s="2">
        <v>81695</v>
      </c>
      <c r="E110">
        <v>90</v>
      </c>
      <c r="F110">
        <v>8</v>
      </c>
      <c r="G110">
        <v>44</v>
      </c>
      <c r="H110" s="1" t="s">
        <v>15</v>
      </c>
      <c r="I110" s="3">
        <v>179.8</v>
      </c>
      <c r="J110" s="3" t="str">
        <f>IF(customer_segmentation_data[[#This Row],[age]]&lt;30,"Adolescent",IF(customer_segmentation_data[[#This Row],[age]]&lt;50,"Middle Age",IF(customer_segmentation_data[[#This Row],[age]]&gt;49,"Adult","Invalid")))</f>
        <v>Adult</v>
      </c>
      <c r="K110" t="str">
        <f>IF(customer_segmentation_data[[#This Row],[income]]&gt;89000,"High Income",IF(customer_segmentation_data[[#This Row],[income]]&gt;59000,"Middle Income",IF(customer_segmentation_data[[#This Row],[income]]&lt;60000,"Low Income","Invalid")))</f>
        <v>Middle Income</v>
      </c>
      <c r="L110" t="str">
        <f>IF(customer_segmentation_data[[#This Row],[spending_score]]&gt;69,"High Spending",IF(customer_segmentation_data[[#This Row],[spending_score]]&gt;39,"Medium Spending",IF(customer_segmentation_data[[#This Row],[spending_score]]&lt;40,"Low Spending","Invalid")))</f>
        <v>High Spending</v>
      </c>
      <c r="M110" t="str">
        <f>IF(customer_segmentation_data[[#This Row],[purchase_frequency]]&lt;16,"Low Frequency",IF(customer_segmentation_data[[#This Row],[purchase_frequency]]&lt;36,"Medium Frequency",IF(customer_segmentation_data[[#This Row],[purchase_frequency]]&lt;51,"High Frequency","Invalid")))</f>
        <v>High Frequency</v>
      </c>
      <c r="N110" s="3">
        <f>customer_segmentation_data[[#This Row],[last_purchase_amount]]*customer_segmentation_data[[#This Row],[purchase_frequency]]*customer_segmentation_data[[#This Row],[membership_years]]</f>
        <v>63289.600000000006</v>
      </c>
    </row>
    <row r="111" spans="1:14" x14ac:dyDescent="0.35">
      <c r="A111">
        <v>110</v>
      </c>
      <c r="B111">
        <v>56</v>
      </c>
      <c r="C111" s="1" t="s">
        <v>9</v>
      </c>
      <c r="D111" s="2">
        <v>40676</v>
      </c>
      <c r="E111">
        <v>86</v>
      </c>
      <c r="F111">
        <v>7</v>
      </c>
      <c r="G111">
        <v>38</v>
      </c>
      <c r="H111" s="1" t="s">
        <v>14</v>
      </c>
      <c r="I111" s="3">
        <v>627.65</v>
      </c>
      <c r="J111" s="3" t="str">
        <f>IF(customer_segmentation_data[[#This Row],[age]]&lt;30,"Adolescent",IF(customer_segmentation_data[[#This Row],[age]]&lt;50,"Middle Age",IF(customer_segmentation_data[[#This Row],[age]]&gt;49,"Adult","Invalid")))</f>
        <v>Adult</v>
      </c>
      <c r="K111" t="str">
        <f>IF(customer_segmentation_data[[#This Row],[income]]&gt;89000,"High Income",IF(customer_segmentation_data[[#This Row],[income]]&gt;59000,"Middle Income",IF(customer_segmentation_data[[#This Row],[income]]&lt;60000,"Low Income","Invalid")))</f>
        <v>Low Income</v>
      </c>
      <c r="L111" t="str">
        <f>IF(customer_segmentation_data[[#This Row],[spending_score]]&gt;69,"High Spending",IF(customer_segmentation_data[[#This Row],[spending_score]]&gt;39,"Medium Spending",IF(customer_segmentation_data[[#This Row],[spending_score]]&lt;40,"Low Spending","Invalid")))</f>
        <v>High Spending</v>
      </c>
      <c r="M111" t="str">
        <f>IF(customer_segmentation_data[[#This Row],[purchase_frequency]]&lt;16,"Low Frequency",IF(customer_segmentation_data[[#This Row],[purchase_frequency]]&lt;36,"Medium Frequency",IF(customer_segmentation_data[[#This Row],[purchase_frequency]]&lt;51,"High Frequency","Invalid")))</f>
        <v>High Frequency</v>
      </c>
      <c r="N111" s="3">
        <f>customer_segmentation_data[[#This Row],[last_purchase_amount]]*customer_segmentation_data[[#This Row],[purchase_frequency]]*customer_segmentation_data[[#This Row],[membership_years]]</f>
        <v>166954.9</v>
      </c>
    </row>
    <row r="112" spans="1:14" x14ac:dyDescent="0.35">
      <c r="A112">
        <v>111</v>
      </c>
      <c r="B112">
        <v>37</v>
      </c>
      <c r="C112" s="1" t="s">
        <v>16</v>
      </c>
      <c r="D112" s="2">
        <v>111242</v>
      </c>
      <c r="E112">
        <v>33</v>
      </c>
      <c r="F112">
        <v>5</v>
      </c>
      <c r="G112">
        <v>34</v>
      </c>
      <c r="H112" s="1" t="s">
        <v>11</v>
      </c>
      <c r="I112" s="3">
        <v>756.32</v>
      </c>
      <c r="J112" s="3" t="str">
        <f>IF(customer_segmentation_data[[#This Row],[age]]&lt;30,"Adolescent",IF(customer_segmentation_data[[#This Row],[age]]&lt;50,"Middle Age",IF(customer_segmentation_data[[#This Row],[age]]&gt;49,"Adult","Invalid")))</f>
        <v>Middle Age</v>
      </c>
      <c r="K112" t="str">
        <f>IF(customer_segmentation_data[[#This Row],[income]]&gt;89000,"High Income",IF(customer_segmentation_data[[#This Row],[income]]&gt;59000,"Middle Income",IF(customer_segmentation_data[[#This Row],[income]]&lt;60000,"Low Income","Invalid")))</f>
        <v>High Income</v>
      </c>
      <c r="L112" t="str">
        <f>IF(customer_segmentation_data[[#This Row],[spending_score]]&gt;69,"High Spending",IF(customer_segmentation_data[[#This Row],[spending_score]]&gt;39,"Medium Spending",IF(customer_segmentation_data[[#This Row],[spending_score]]&lt;40,"Low Spending","Invalid")))</f>
        <v>Low Spending</v>
      </c>
      <c r="M112" t="str">
        <f>IF(customer_segmentation_data[[#This Row],[purchase_frequency]]&lt;16,"Low Frequency",IF(customer_segmentation_data[[#This Row],[purchase_frequency]]&lt;36,"Medium Frequency",IF(customer_segmentation_data[[#This Row],[purchase_frequency]]&lt;51,"High Frequency","Invalid")))</f>
        <v>Medium Frequency</v>
      </c>
      <c r="N112" s="3">
        <f>customer_segmentation_data[[#This Row],[last_purchase_amount]]*customer_segmentation_data[[#This Row],[purchase_frequency]]*customer_segmentation_data[[#This Row],[membership_years]]</f>
        <v>128574.40000000001</v>
      </c>
    </row>
    <row r="113" spans="1:14" x14ac:dyDescent="0.35">
      <c r="A113">
        <v>112</v>
      </c>
      <c r="B113">
        <v>64</v>
      </c>
      <c r="C113" s="1" t="s">
        <v>16</v>
      </c>
      <c r="D113" s="2">
        <v>87006</v>
      </c>
      <c r="E113">
        <v>85</v>
      </c>
      <c r="F113">
        <v>7</v>
      </c>
      <c r="G113">
        <v>20</v>
      </c>
      <c r="H113" s="1" t="s">
        <v>12</v>
      </c>
      <c r="I113" s="3">
        <v>930.73</v>
      </c>
      <c r="J113" s="3" t="str">
        <f>IF(customer_segmentation_data[[#This Row],[age]]&lt;30,"Adolescent",IF(customer_segmentation_data[[#This Row],[age]]&lt;50,"Middle Age",IF(customer_segmentation_data[[#This Row],[age]]&gt;49,"Adult","Invalid")))</f>
        <v>Adult</v>
      </c>
      <c r="K113" t="str">
        <f>IF(customer_segmentation_data[[#This Row],[income]]&gt;89000,"High Income",IF(customer_segmentation_data[[#This Row],[income]]&gt;59000,"Middle Income",IF(customer_segmentation_data[[#This Row],[income]]&lt;60000,"Low Income","Invalid")))</f>
        <v>Middle Income</v>
      </c>
      <c r="L113" t="str">
        <f>IF(customer_segmentation_data[[#This Row],[spending_score]]&gt;69,"High Spending",IF(customer_segmentation_data[[#This Row],[spending_score]]&gt;39,"Medium Spending",IF(customer_segmentation_data[[#This Row],[spending_score]]&lt;40,"Low Spending","Invalid")))</f>
        <v>High Spending</v>
      </c>
      <c r="M113" t="str">
        <f>IF(customer_segmentation_data[[#This Row],[purchase_frequency]]&lt;16,"Low Frequency",IF(customer_segmentation_data[[#This Row],[purchase_frequency]]&lt;36,"Medium Frequency",IF(customer_segmentation_data[[#This Row],[purchase_frequency]]&lt;51,"High Frequency","Invalid")))</f>
        <v>Medium Frequency</v>
      </c>
      <c r="N113" s="3">
        <f>customer_segmentation_data[[#This Row],[last_purchase_amount]]*customer_segmentation_data[[#This Row],[purchase_frequency]]*customer_segmentation_data[[#This Row],[membership_years]]</f>
        <v>130302.19999999998</v>
      </c>
    </row>
    <row r="114" spans="1:14" x14ac:dyDescent="0.35">
      <c r="A114">
        <v>113</v>
      </c>
      <c r="B114">
        <v>58</v>
      </c>
      <c r="C114" s="1" t="s">
        <v>16</v>
      </c>
      <c r="D114" s="2">
        <v>82856</v>
      </c>
      <c r="E114">
        <v>33</v>
      </c>
      <c r="F114">
        <v>7</v>
      </c>
      <c r="G114">
        <v>20</v>
      </c>
      <c r="H114" s="1" t="s">
        <v>10</v>
      </c>
      <c r="I114" s="3">
        <v>450.72</v>
      </c>
      <c r="J114" s="3" t="str">
        <f>IF(customer_segmentation_data[[#This Row],[age]]&lt;30,"Adolescent",IF(customer_segmentation_data[[#This Row],[age]]&lt;50,"Middle Age",IF(customer_segmentation_data[[#This Row],[age]]&gt;49,"Adult","Invalid")))</f>
        <v>Adult</v>
      </c>
      <c r="K114" t="str">
        <f>IF(customer_segmentation_data[[#This Row],[income]]&gt;89000,"High Income",IF(customer_segmentation_data[[#This Row],[income]]&gt;59000,"Middle Income",IF(customer_segmentation_data[[#This Row],[income]]&lt;60000,"Low Income","Invalid")))</f>
        <v>Middle Income</v>
      </c>
      <c r="L114" t="str">
        <f>IF(customer_segmentation_data[[#This Row],[spending_score]]&gt;69,"High Spending",IF(customer_segmentation_data[[#This Row],[spending_score]]&gt;39,"Medium Spending",IF(customer_segmentation_data[[#This Row],[spending_score]]&lt;40,"Low Spending","Invalid")))</f>
        <v>Low Spending</v>
      </c>
      <c r="M114" t="str">
        <f>IF(customer_segmentation_data[[#This Row],[purchase_frequency]]&lt;16,"Low Frequency",IF(customer_segmentation_data[[#This Row],[purchase_frequency]]&lt;36,"Medium Frequency",IF(customer_segmentation_data[[#This Row],[purchase_frequency]]&lt;51,"High Frequency","Invalid")))</f>
        <v>Medium Frequency</v>
      </c>
      <c r="N114" s="3">
        <f>customer_segmentation_data[[#This Row],[last_purchase_amount]]*customer_segmentation_data[[#This Row],[purchase_frequency]]*customer_segmentation_data[[#This Row],[membership_years]]</f>
        <v>63100.80000000001</v>
      </c>
    </row>
    <row r="115" spans="1:14" x14ac:dyDescent="0.35">
      <c r="A115">
        <v>114</v>
      </c>
      <c r="B115">
        <v>32</v>
      </c>
      <c r="C115" s="1" t="s">
        <v>16</v>
      </c>
      <c r="D115" s="2">
        <v>35514</v>
      </c>
      <c r="E115">
        <v>4</v>
      </c>
      <c r="F115">
        <v>5</v>
      </c>
      <c r="G115">
        <v>36</v>
      </c>
      <c r="H115" s="1" t="s">
        <v>11</v>
      </c>
      <c r="I115" s="3">
        <v>415.44</v>
      </c>
      <c r="J115" s="3" t="str">
        <f>IF(customer_segmentation_data[[#This Row],[age]]&lt;30,"Adolescent",IF(customer_segmentation_data[[#This Row],[age]]&lt;50,"Middle Age",IF(customer_segmentation_data[[#This Row],[age]]&gt;49,"Adult","Invalid")))</f>
        <v>Middle Age</v>
      </c>
      <c r="K115" t="str">
        <f>IF(customer_segmentation_data[[#This Row],[income]]&gt;89000,"High Income",IF(customer_segmentation_data[[#This Row],[income]]&gt;59000,"Middle Income",IF(customer_segmentation_data[[#This Row],[income]]&lt;60000,"Low Income","Invalid")))</f>
        <v>Low Income</v>
      </c>
      <c r="L115" t="str">
        <f>IF(customer_segmentation_data[[#This Row],[spending_score]]&gt;69,"High Spending",IF(customer_segmentation_data[[#This Row],[spending_score]]&gt;39,"Medium Spending",IF(customer_segmentation_data[[#This Row],[spending_score]]&lt;40,"Low Spending","Invalid")))</f>
        <v>Low Spending</v>
      </c>
      <c r="M115" t="str">
        <f>IF(customer_segmentation_data[[#This Row],[purchase_frequency]]&lt;16,"Low Frequency",IF(customer_segmentation_data[[#This Row],[purchase_frequency]]&lt;36,"Medium Frequency",IF(customer_segmentation_data[[#This Row],[purchase_frequency]]&lt;51,"High Frequency","Invalid")))</f>
        <v>High Frequency</v>
      </c>
      <c r="N115" s="3">
        <f>customer_segmentation_data[[#This Row],[last_purchase_amount]]*customer_segmentation_data[[#This Row],[purchase_frequency]]*customer_segmentation_data[[#This Row],[membership_years]]</f>
        <v>74779.199999999997</v>
      </c>
    </row>
    <row r="116" spans="1:14" x14ac:dyDescent="0.35">
      <c r="A116">
        <v>115</v>
      </c>
      <c r="B116">
        <v>64</v>
      </c>
      <c r="C116" s="1" t="s">
        <v>16</v>
      </c>
      <c r="D116" s="2">
        <v>87595</v>
      </c>
      <c r="E116">
        <v>11</v>
      </c>
      <c r="F116">
        <v>5</v>
      </c>
      <c r="G116">
        <v>21</v>
      </c>
      <c r="H116" s="1" t="s">
        <v>15</v>
      </c>
      <c r="I116" s="3">
        <v>69.78</v>
      </c>
      <c r="J116" s="3" t="str">
        <f>IF(customer_segmentation_data[[#This Row],[age]]&lt;30,"Adolescent",IF(customer_segmentation_data[[#This Row],[age]]&lt;50,"Middle Age",IF(customer_segmentation_data[[#This Row],[age]]&gt;49,"Adult","Invalid")))</f>
        <v>Adult</v>
      </c>
      <c r="K116" t="str">
        <f>IF(customer_segmentation_data[[#This Row],[income]]&gt;89000,"High Income",IF(customer_segmentation_data[[#This Row],[income]]&gt;59000,"Middle Income",IF(customer_segmentation_data[[#This Row],[income]]&lt;60000,"Low Income","Invalid")))</f>
        <v>Middle Income</v>
      </c>
      <c r="L116" t="str">
        <f>IF(customer_segmentation_data[[#This Row],[spending_score]]&gt;69,"High Spending",IF(customer_segmentation_data[[#This Row],[spending_score]]&gt;39,"Medium Spending",IF(customer_segmentation_data[[#This Row],[spending_score]]&lt;40,"Low Spending","Invalid")))</f>
        <v>Low Spending</v>
      </c>
      <c r="M116" t="str">
        <f>IF(customer_segmentation_data[[#This Row],[purchase_frequency]]&lt;16,"Low Frequency",IF(customer_segmentation_data[[#This Row],[purchase_frequency]]&lt;36,"Medium Frequency",IF(customer_segmentation_data[[#This Row],[purchase_frequency]]&lt;51,"High Frequency","Invalid")))</f>
        <v>Medium Frequency</v>
      </c>
      <c r="N116" s="3">
        <f>customer_segmentation_data[[#This Row],[last_purchase_amount]]*customer_segmentation_data[[#This Row],[purchase_frequency]]*customer_segmentation_data[[#This Row],[membership_years]]</f>
        <v>7326.9000000000005</v>
      </c>
    </row>
    <row r="117" spans="1:14" x14ac:dyDescent="0.35">
      <c r="A117">
        <v>116</v>
      </c>
      <c r="B117">
        <v>59</v>
      </c>
      <c r="C117" s="1" t="s">
        <v>16</v>
      </c>
      <c r="D117" s="2">
        <v>125014</v>
      </c>
      <c r="E117">
        <v>89</v>
      </c>
      <c r="F117">
        <v>7</v>
      </c>
      <c r="G117">
        <v>42</v>
      </c>
      <c r="H117" s="1" t="s">
        <v>14</v>
      </c>
      <c r="I117" s="3">
        <v>451.82</v>
      </c>
      <c r="J117" s="3" t="str">
        <f>IF(customer_segmentation_data[[#This Row],[age]]&lt;30,"Adolescent",IF(customer_segmentation_data[[#This Row],[age]]&lt;50,"Middle Age",IF(customer_segmentation_data[[#This Row],[age]]&gt;49,"Adult","Invalid")))</f>
        <v>Adult</v>
      </c>
      <c r="K117" t="str">
        <f>IF(customer_segmentation_data[[#This Row],[income]]&gt;89000,"High Income",IF(customer_segmentation_data[[#This Row],[income]]&gt;59000,"Middle Income",IF(customer_segmentation_data[[#This Row],[income]]&lt;60000,"Low Income","Invalid")))</f>
        <v>High Income</v>
      </c>
      <c r="L117" t="str">
        <f>IF(customer_segmentation_data[[#This Row],[spending_score]]&gt;69,"High Spending",IF(customer_segmentation_data[[#This Row],[spending_score]]&gt;39,"Medium Spending",IF(customer_segmentation_data[[#This Row],[spending_score]]&lt;40,"Low Spending","Invalid")))</f>
        <v>High Spending</v>
      </c>
      <c r="M117" t="str">
        <f>IF(customer_segmentation_data[[#This Row],[purchase_frequency]]&lt;16,"Low Frequency",IF(customer_segmentation_data[[#This Row],[purchase_frequency]]&lt;36,"Medium Frequency",IF(customer_segmentation_data[[#This Row],[purchase_frequency]]&lt;51,"High Frequency","Invalid")))</f>
        <v>High Frequency</v>
      </c>
      <c r="N117" s="3">
        <f>customer_segmentation_data[[#This Row],[last_purchase_amount]]*customer_segmentation_data[[#This Row],[purchase_frequency]]*customer_segmentation_data[[#This Row],[membership_years]]</f>
        <v>132835.07999999999</v>
      </c>
    </row>
    <row r="118" spans="1:14" x14ac:dyDescent="0.35">
      <c r="A118">
        <v>117</v>
      </c>
      <c r="B118">
        <v>62</v>
      </c>
      <c r="C118" s="1" t="s">
        <v>16</v>
      </c>
      <c r="D118" s="2">
        <v>128322</v>
      </c>
      <c r="E118">
        <v>44</v>
      </c>
      <c r="F118">
        <v>4</v>
      </c>
      <c r="G118">
        <v>31</v>
      </c>
      <c r="H118" s="1" t="s">
        <v>15</v>
      </c>
      <c r="I118" s="3">
        <v>668.91</v>
      </c>
      <c r="J118" s="3" t="str">
        <f>IF(customer_segmentation_data[[#This Row],[age]]&lt;30,"Adolescent",IF(customer_segmentation_data[[#This Row],[age]]&lt;50,"Middle Age",IF(customer_segmentation_data[[#This Row],[age]]&gt;49,"Adult","Invalid")))</f>
        <v>Adult</v>
      </c>
      <c r="K118" t="str">
        <f>IF(customer_segmentation_data[[#This Row],[income]]&gt;89000,"High Income",IF(customer_segmentation_data[[#This Row],[income]]&gt;59000,"Middle Income",IF(customer_segmentation_data[[#This Row],[income]]&lt;60000,"Low Income","Invalid")))</f>
        <v>High Income</v>
      </c>
      <c r="L118" t="str">
        <f>IF(customer_segmentation_data[[#This Row],[spending_score]]&gt;69,"High Spending",IF(customer_segmentation_data[[#This Row],[spending_score]]&gt;39,"Medium Spending",IF(customer_segmentation_data[[#This Row],[spending_score]]&lt;40,"Low Spending","Invalid")))</f>
        <v>Medium Spending</v>
      </c>
      <c r="M118" t="str">
        <f>IF(customer_segmentation_data[[#This Row],[purchase_frequency]]&lt;16,"Low Frequency",IF(customer_segmentation_data[[#This Row],[purchase_frequency]]&lt;36,"Medium Frequency",IF(customer_segmentation_data[[#This Row],[purchase_frequency]]&lt;51,"High Frequency","Invalid")))</f>
        <v>Medium Frequency</v>
      </c>
      <c r="N118" s="3">
        <f>customer_segmentation_data[[#This Row],[last_purchase_amount]]*customer_segmentation_data[[#This Row],[purchase_frequency]]*customer_segmentation_data[[#This Row],[membership_years]]</f>
        <v>82944.84</v>
      </c>
    </row>
    <row r="119" spans="1:14" x14ac:dyDescent="0.35">
      <c r="A119">
        <v>118</v>
      </c>
      <c r="B119">
        <v>62</v>
      </c>
      <c r="C119" s="1" t="s">
        <v>16</v>
      </c>
      <c r="D119" s="2">
        <v>48693</v>
      </c>
      <c r="E119">
        <v>36</v>
      </c>
      <c r="F119">
        <v>9</v>
      </c>
      <c r="G119">
        <v>44</v>
      </c>
      <c r="H119" s="1" t="s">
        <v>14</v>
      </c>
      <c r="I119" s="3">
        <v>755.67</v>
      </c>
      <c r="J119" s="3" t="str">
        <f>IF(customer_segmentation_data[[#This Row],[age]]&lt;30,"Adolescent",IF(customer_segmentation_data[[#This Row],[age]]&lt;50,"Middle Age",IF(customer_segmentation_data[[#This Row],[age]]&gt;49,"Adult","Invalid")))</f>
        <v>Adult</v>
      </c>
      <c r="K119" t="str">
        <f>IF(customer_segmentation_data[[#This Row],[income]]&gt;89000,"High Income",IF(customer_segmentation_data[[#This Row],[income]]&gt;59000,"Middle Income",IF(customer_segmentation_data[[#This Row],[income]]&lt;60000,"Low Income","Invalid")))</f>
        <v>Low Income</v>
      </c>
      <c r="L119" t="str">
        <f>IF(customer_segmentation_data[[#This Row],[spending_score]]&gt;69,"High Spending",IF(customer_segmentation_data[[#This Row],[spending_score]]&gt;39,"Medium Spending",IF(customer_segmentation_data[[#This Row],[spending_score]]&lt;40,"Low Spending","Invalid")))</f>
        <v>Low Spending</v>
      </c>
      <c r="M119" t="str">
        <f>IF(customer_segmentation_data[[#This Row],[purchase_frequency]]&lt;16,"Low Frequency",IF(customer_segmentation_data[[#This Row],[purchase_frequency]]&lt;36,"Medium Frequency",IF(customer_segmentation_data[[#This Row],[purchase_frequency]]&lt;51,"High Frequency","Invalid")))</f>
        <v>High Frequency</v>
      </c>
      <c r="N119" s="3">
        <f>customer_segmentation_data[[#This Row],[last_purchase_amount]]*customer_segmentation_data[[#This Row],[purchase_frequency]]*customer_segmentation_data[[#This Row],[membership_years]]</f>
        <v>299245.31999999995</v>
      </c>
    </row>
    <row r="120" spans="1:14" x14ac:dyDescent="0.35">
      <c r="A120">
        <v>119</v>
      </c>
      <c r="B120">
        <v>33</v>
      </c>
      <c r="C120" s="1" t="s">
        <v>16</v>
      </c>
      <c r="D120" s="2">
        <v>113154</v>
      </c>
      <c r="E120">
        <v>75</v>
      </c>
      <c r="F120">
        <v>8</v>
      </c>
      <c r="G120">
        <v>46</v>
      </c>
      <c r="H120" s="1" t="s">
        <v>10</v>
      </c>
      <c r="I120" s="3">
        <v>895.58</v>
      </c>
      <c r="J120" s="3" t="str">
        <f>IF(customer_segmentation_data[[#This Row],[age]]&lt;30,"Adolescent",IF(customer_segmentation_data[[#This Row],[age]]&lt;50,"Middle Age",IF(customer_segmentation_data[[#This Row],[age]]&gt;49,"Adult","Invalid")))</f>
        <v>Middle Age</v>
      </c>
      <c r="K120" t="str">
        <f>IF(customer_segmentation_data[[#This Row],[income]]&gt;89000,"High Income",IF(customer_segmentation_data[[#This Row],[income]]&gt;59000,"Middle Income",IF(customer_segmentation_data[[#This Row],[income]]&lt;60000,"Low Income","Invalid")))</f>
        <v>High Income</v>
      </c>
      <c r="L120" t="str">
        <f>IF(customer_segmentation_data[[#This Row],[spending_score]]&gt;69,"High Spending",IF(customer_segmentation_data[[#This Row],[spending_score]]&gt;39,"Medium Spending",IF(customer_segmentation_data[[#This Row],[spending_score]]&lt;40,"Low Spending","Invalid")))</f>
        <v>High Spending</v>
      </c>
      <c r="M120" t="str">
        <f>IF(customer_segmentation_data[[#This Row],[purchase_frequency]]&lt;16,"Low Frequency",IF(customer_segmentation_data[[#This Row],[purchase_frequency]]&lt;36,"Medium Frequency",IF(customer_segmentation_data[[#This Row],[purchase_frequency]]&lt;51,"High Frequency","Invalid")))</f>
        <v>High Frequency</v>
      </c>
      <c r="N120" s="3">
        <f>customer_segmentation_data[[#This Row],[last_purchase_amount]]*customer_segmentation_data[[#This Row],[purchase_frequency]]*customer_segmentation_data[[#This Row],[membership_years]]</f>
        <v>329573.44</v>
      </c>
    </row>
    <row r="121" spans="1:14" x14ac:dyDescent="0.35">
      <c r="A121">
        <v>120</v>
      </c>
      <c r="B121">
        <v>68</v>
      </c>
      <c r="C121" s="1" t="s">
        <v>9</v>
      </c>
      <c r="D121" s="2">
        <v>78309</v>
      </c>
      <c r="E121">
        <v>12</v>
      </c>
      <c r="F121">
        <v>2</v>
      </c>
      <c r="G121">
        <v>49</v>
      </c>
      <c r="H121" s="1" t="s">
        <v>12</v>
      </c>
      <c r="I121" s="3">
        <v>848.14</v>
      </c>
      <c r="J121" s="3" t="str">
        <f>IF(customer_segmentation_data[[#This Row],[age]]&lt;30,"Adolescent",IF(customer_segmentation_data[[#This Row],[age]]&lt;50,"Middle Age",IF(customer_segmentation_data[[#This Row],[age]]&gt;49,"Adult","Invalid")))</f>
        <v>Adult</v>
      </c>
      <c r="K121" t="str">
        <f>IF(customer_segmentation_data[[#This Row],[income]]&gt;89000,"High Income",IF(customer_segmentation_data[[#This Row],[income]]&gt;59000,"Middle Income",IF(customer_segmentation_data[[#This Row],[income]]&lt;60000,"Low Income","Invalid")))</f>
        <v>Middle Income</v>
      </c>
      <c r="L121" t="str">
        <f>IF(customer_segmentation_data[[#This Row],[spending_score]]&gt;69,"High Spending",IF(customer_segmentation_data[[#This Row],[spending_score]]&gt;39,"Medium Spending",IF(customer_segmentation_data[[#This Row],[spending_score]]&lt;40,"Low Spending","Invalid")))</f>
        <v>Low Spending</v>
      </c>
      <c r="M121" t="str">
        <f>IF(customer_segmentation_data[[#This Row],[purchase_frequency]]&lt;16,"Low Frequency",IF(customer_segmentation_data[[#This Row],[purchase_frequency]]&lt;36,"Medium Frequency",IF(customer_segmentation_data[[#This Row],[purchase_frequency]]&lt;51,"High Frequency","Invalid")))</f>
        <v>High Frequency</v>
      </c>
      <c r="N121" s="3">
        <f>customer_segmentation_data[[#This Row],[last_purchase_amount]]*customer_segmentation_data[[#This Row],[purchase_frequency]]*customer_segmentation_data[[#This Row],[membership_years]]</f>
        <v>83117.72</v>
      </c>
    </row>
    <row r="122" spans="1:14" x14ac:dyDescent="0.35">
      <c r="A122">
        <v>121</v>
      </c>
      <c r="B122">
        <v>47</v>
      </c>
      <c r="C122" s="1" t="s">
        <v>9</v>
      </c>
      <c r="D122" s="2">
        <v>112072</v>
      </c>
      <c r="E122">
        <v>50</v>
      </c>
      <c r="F122">
        <v>5</v>
      </c>
      <c r="G122">
        <v>21</v>
      </c>
      <c r="H122" s="1" t="s">
        <v>10</v>
      </c>
      <c r="I122" s="3">
        <v>884.19</v>
      </c>
      <c r="J122" s="3" t="str">
        <f>IF(customer_segmentation_data[[#This Row],[age]]&lt;30,"Adolescent",IF(customer_segmentation_data[[#This Row],[age]]&lt;50,"Middle Age",IF(customer_segmentation_data[[#This Row],[age]]&gt;49,"Adult","Invalid")))</f>
        <v>Middle Age</v>
      </c>
      <c r="K122" t="str">
        <f>IF(customer_segmentation_data[[#This Row],[income]]&gt;89000,"High Income",IF(customer_segmentation_data[[#This Row],[income]]&gt;59000,"Middle Income",IF(customer_segmentation_data[[#This Row],[income]]&lt;60000,"Low Income","Invalid")))</f>
        <v>High Income</v>
      </c>
      <c r="L122" t="str">
        <f>IF(customer_segmentation_data[[#This Row],[spending_score]]&gt;69,"High Spending",IF(customer_segmentation_data[[#This Row],[spending_score]]&gt;39,"Medium Spending",IF(customer_segmentation_data[[#This Row],[spending_score]]&lt;40,"Low Spending","Invalid")))</f>
        <v>Medium Spending</v>
      </c>
      <c r="M122" t="str">
        <f>IF(customer_segmentation_data[[#This Row],[purchase_frequency]]&lt;16,"Low Frequency",IF(customer_segmentation_data[[#This Row],[purchase_frequency]]&lt;36,"Medium Frequency",IF(customer_segmentation_data[[#This Row],[purchase_frequency]]&lt;51,"High Frequency","Invalid")))</f>
        <v>Medium Frequency</v>
      </c>
      <c r="N122" s="3">
        <f>customer_segmentation_data[[#This Row],[last_purchase_amount]]*customer_segmentation_data[[#This Row],[purchase_frequency]]*customer_segmentation_data[[#This Row],[membership_years]]</f>
        <v>92839.950000000012</v>
      </c>
    </row>
    <row r="123" spans="1:14" x14ac:dyDescent="0.35">
      <c r="A123">
        <v>122</v>
      </c>
      <c r="B123">
        <v>43</v>
      </c>
      <c r="C123" s="1" t="s">
        <v>16</v>
      </c>
      <c r="D123" s="2">
        <v>42855</v>
      </c>
      <c r="E123">
        <v>66</v>
      </c>
      <c r="F123">
        <v>6</v>
      </c>
      <c r="G123">
        <v>23</v>
      </c>
      <c r="H123" s="1" t="s">
        <v>15</v>
      </c>
      <c r="I123" s="3">
        <v>138.51</v>
      </c>
      <c r="J123" s="3" t="str">
        <f>IF(customer_segmentation_data[[#This Row],[age]]&lt;30,"Adolescent",IF(customer_segmentation_data[[#This Row],[age]]&lt;50,"Middle Age",IF(customer_segmentation_data[[#This Row],[age]]&gt;49,"Adult","Invalid")))</f>
        <v>Middle Age</v>
      </c>
      <c r="K123" t="str">
        <f>IF(customer_segmentation_data[[#This Row],[income]]&gt;89000,"High Income",IF(customer_segmentation_data[[#This Row],[income]]&gt;59000,"Middle Income",IF(customer_segmentation_data[[#This Row],[income]]&lt;60000,"Low Income","Invalid")))</f>
        <v>Low Income</v>
      </c>
      <c r="L123" t="str">
        <f>IF(customer_segmentation_data[[#This Row],[spending_score]]&gt;69,"High Spending",IF(customer_segmentation_data[[#This Row],[spending_score]]&gt;39,"Medium Spending",IF(customer_segmentation_data[[#This Row],[spending_score]]&lt;40,"Low Spending","Invalid")))</f>
        <v>Medium Spending</v>
      </c>
      <c r="M123" t="str">
        <f>IF(customer_segmentation_data[[#This Row],[purchase_frequency]]&lt;16,"Low Frequency",IF(customer_segmentation_data[[#This Row],[purchase_frequency]]&lt;36,"Medium Frequency",IF(customer_segmentation_data[[#This Row],[purchase_frequency]]&lt;51,"High Frequency","Invalid")))</f>
        <v>Medium Frequency</v>
      </c>
      <c r="N123" s="3">
        <f>customer_segmentation_data[[#This Row],[last_purchase_amount]]*customer_segmentation_data[[#This Row],[purchase_frequency]]*customer_segmentation_data[[#This Row],[membership_years]]</f>
        <v>19114.379999999997</v>
      </c>
    </row>
    <row r="124" spans="1:14" x14ac:dyDescent="0.35">
      <c r="A124">
        <v>123</v>
      </c>
      <c r="B124">
        <v>26</v>
      </c>
      <c r="C124" s="1" t="s">
        <v>13</v>
      </c>
      <c r="D124" s="2">
        <v>55515</v>
      </c>
      <c r="E124">
        <v>29</v>
      </c>
      <c r="F124">
        <v>9</v>
      </c>
      <c r="G124">
        <v>37</v>
      </c>
      <c r="H124" s="1" t="s">
        <v>11</v>
      </c>
      <c r="I124" s="3">
        <v>50.57</v>
      </c>
      <c r="J124" s="3" t="str">
        <f>IF(customer_segmentation_data[[#This Row],[age]]&lt;30,"Adolescent",IF(customer_segmentation_data[[#This Row],[age]]&lt;50,"Middle Age",IF(customer_segmentation_data[[#This Row],[age]]&gt;49,"Adult","Invalid")))</f>
        <v>Adolescent</v>
      </c>
      <c r="K124" t="str">
        <f>IF(customer_segmentation_data[[#This Row],[income]]&gt;89000,"High Income",IF(customer_segmentation_data[[#This Row],[income]]&gt;59000,"Middle Income",IF(customer_segmentation_data[[#This Row],[income]]&lt;60000,"Low Income","Invalid")))</f>
        <v>Low Income</v>
      </c>
      <c r="L124" t="str">
        <f>IF(customer_segmentation_data[[#This Row],[spending_score]]&gt;69,"High Spending",IF(customer_segmentation_data[[#This Row],[spending_score]]&gt;39,"Medium Spending",IF(customer_segmentation_data[[#This Row],[spending_score]]&lt;40,"Low Spending","Invalid")))</f>
        <v>Low Spending</v>
      </c>
      <c r="M124" t="str">
        <f>IF(customer_segmentation_data[[#This Row],[purchase_frequency]]&lt;16,"Low Frequency",IF(customer_segmentation_data[[#This Row],[purchase_frequency]]&lt;36,"Medium Frequency",IF(customer_segmentation_data[[#This Row],[purchase_frequency]]&lt;51,"High Frequency","Invalid")))</f>
        <v>High Frequency</v>
      </c>
      <c r="N124" s="3">
        <f>customer_segmentation_data[[#This Row],[last_purchase_amount]]*customer_segmentation_data[[#This Row],[purchase_frequency]]*customer_segmentation_data[[#This Row],[membership_years]]</f>
        <v>16839.809999999998</v>
      </c>
    </row>
    <row r="125" spans="1:14" x14ac:dyDescent="0.35">
      <c r="A125">
        <v>124</v>
      </c>
      <c r="B125">
        <v>30</v>
      </c>
      <c r="C125" s="1" t="s">
        <v>16</v>
      </c>
      <c r="D125" s="2">
        <v>51454</v>
      </c>
      <c r="E125">
        <v>94</v>
      </c>
      <c r="F125">
        <v>8</v>
      </c>
      <c r="G125">
        <v>17</v>
      </c>
      <c r="H125" s="1" t="s">
        <v>14</v>
      </c>
      <c r="I125" s="3">
        <v>553.35</v>
      </c>
      <c r="J125" s="3" t="str">
        <f>IF(customer_segmentation_data[[#This Row],[age]]&lt;30,"Adolescent",IF(customer_segmentation_data[[#This Row],[age]]&lt;50,"Middle Age",IF(customer_segmentation_data[[#This Row],[age]]&gt;49,"Adult","Invalid")))</f>
        <v>Middle Age</v>
      </c>
      <c r="K125" t="str">
        <f>IF(customer_segmentation_data[[#This Row],[income]]&gt;89000,"High Income",IF(customer_segmentation_data[[#This Row],[income]]&gt;59000,"Middle Income",IF(customer_segmentation_data[[#This Row],[income]]&lt;60000,"Low Income","Invalid")))</f>
        <v>Low Income</v>
      </c>
      <c r="L125" t="str">
        <f>IF(customer_segmentation_data[[#This Row],[spending_score]]&gt;69,"High Spending",IF(customer_segmentation_data[[#This Row],[spending_score]]&gt;39,"Medium Spending",IF(customer_segmentation_data[[#This Row],[spending_score]]&lt;40,"Low Spending","Invalid")))</f>
        <v>High Spending</v>
      </c>
      <c r="M125" t="str">
        <f>IF(customer_segmentation_data[[#This Row],[purchase_frequency]]&lt;16,"Low Frequency",IF(customer_segmentation_data[[#This Row],[purchase_frequency]]&lt;36,"Medium Frequency",IF(customer_segmentation_data[[#This Row],[purchase_frequency]]&lt;51,"High Frequency","Invalid")))</f>
        <v>Medium Frequency</v>
      </c>
      <c r="N125" s="3">
        <f>customer_segmentation_data[[#This Row],[last_purchase_amount]]*customer_segmentation_data[[#This Row],[purchase_frequency]]*customer_segmentation_data[[#This Row],[membership_years]]</f>
        <v>75255.600000000006</v>
      </c>
    </row>
    <row r="126" spans="1:14" x14ac:dyDescent="0.35">
      <c r="A126">
        <v>125</v>
      </c>
      <c r="B126">
        <v>66</v>
      </c>
      <c r="C126" s="1" t="s">
        <v>13</v>
      </c>
      <c r="D126" s="2">
        <v>69362</v>
      </c>
      <c r="E126">
        <v>58</v>
      </c>
      <c r="F126">
        <v>1</v>
      </c>
      <c r="G126">
        <v>23</v>
      </c>
      <c r="H126" s="1" t="s">
        <v>12</v>
      </c>
      <c r="I126" s="3">
        <v>960.08</v>
      </c>
      <c r="J126" s="3" t="str">
        <f>IF(customer_segmentation_data[[#This Row],[age]]&lt;30,"Adolescent",IF(customer_segmentation_data[[#This Row],[age]]&lt;50,"Middle Age",IF(customer_segmentation_data[[#This Row],[age]]&gt;49,"Adult","Invalid")))</f>
        <v>Adult</v>
      </c>
      <c r="K126" t="str">
        <f>IF(customer_segmentation_data[[#This Row],[income]]&gt;89000,"High Income",IF(customer_segmentation_data[[#This Row],[income]]&gt;59000,"Middle Income",IF(customer_segmentation_data[[#This Row],[income]]&lt;60000,"Low Income","Invalid")))</f>
        <v>Middle Income</v>
      </c>
      <c r="L126" t="str">
        <f>IF(customer_segmentation_data[[#This Row],[spending_score]]&gt;69,"High Spending",IF(customer_segmentation_data[[#This Row],[spending_score]]&gt;39,"Medium Spending",IF(customer_segmentation_data[[#This Row],[spending_score]]&lt;40,"Low Spending","Invalid")))</f>
        <v>Medium Spending</v>
      </c>
      <c r="M126" t="str">
        <f>IF(customer_segmentation_data[[#This Row],[purchase_frequency]]&lt;16,"Low Frequency",IF(customer_segmentation_data[[#This Row],[purchase_frequency]]&lt;36,"Medium Frequency",IF(customer_segmentation_data[[#This Row],[purchase_frequency]]&lt;51,"High Frequency","Invalid")))</f>
        <v>Medium Frequency</v>
      </c>
      <c r="N126" s="3">
        <f>customer_segmentation_data[[#This Row],[last_purchase_amount]]*customer_segmentation_data[[#This Row],[purchase_frequency]]*customer_segmentation_data[[#This Row],[membership_years]]</f>
        <v>22081.84</v>
      </c>
    </row>
    <row r="127" spans="1:14" x14ac:dyDescent="0.35">
      <c r="A127">
        <v>126</v>
      </c>
      <c r="B127">
        <v>26</v>
      </c>
      <c r="C127" s="1" t="s">
        <v>9</v>
      </c>
      <c r="D127" s="2">
        <v>69795</v>
      </c>
      <c r="E127">
        <v>60</v>
      </c>
      <c r="F127">
        <v>9</v>
      </c>
      <c r="G127">
        <v>29</v>
      </c>
      <c r="H127" s="1" t="s">
        <v>15</v>
      </c>
      <c r="I127" s="3">
        <v>389.37</v>
      </c>
      <c r="J127" s="3" t="str">
        <f>IF(customer_segmentation_data[[#This Row],[age]]&lt;30,"Adolescent",IF(customer_segmentation_data[[#This Row],[age]]&lt;50,"Middle Age",IF(customer_segmentation_data[[#This Row],[age]]&gt;49,"Adult","Invalid")))</f>
        <v>Adolescent</v>
      </c>
      <c r="K127" t="str">
        <f>IF(customer_segmentation_data[[#This Row],[income]]&gt;89000,"High Income",IF(customer_segmentation_data[[#This Row],[income]]&gt;59000,"Middle Income",IF(customer_segmentation_data[[#This Row],[income]]&lt;60000,"Low Income","Invalid")))</f>
        <v>Middle Income</v>
      </c>
      <c r="L127" t="str">
        <f>IF(customer_segmentation_data[[#This Row],[spending_score]]&gt;69,"High Spending",IF(customer_segmentation_data[[#This Row],[spending_score]]&gt;39,"Medium Spending",IF(customer_segmentation_data[[#This Row],[spending_score]]&lt;40,"Low Spending","Invalid")))</f>
        <v>Medium Spending</v>
      </c>
      <c r="M127" t="str">
        <f>IF(customer_segmentation_data[[#This Row],[purchase_frequency]]&lt;16,"Low Frequency",IF(customer_segmentation_data[[#This Row],[purchase_frequency]]&lt;36,"Medium Frequency",IF(customer_segmentation_data[[#This Row],[purchase_frequency]]&lt;51,"High Frequency","Invalid")))</f>
        <v>Medium Frequency</v>
      </c>
      <c r="N127" s="3">
        <f>customer_segmentation_data[[#This Row],[last_purchase_amount]]*customer_segmentation_data[[#This Row],[purchase_frequency]]*customer_segmentation_data[[#This Row],[membership_years]]</f>
        <v>101625.56999999999</v>
      </c>
    </row>
    <row r="128" spans="1:14" x14ac:dyDescent="0.35">
      <c r="A128">
        <v>127</v>
      </c>
      <c r="B128">
        <v>58</v>
      </c>
      <c r="C128" s="1" t="s">
        <v>16</v>
      </c>
      <c r="D128" s="2">
        <v>32860</v>
      </c>
      <c r="E128">
        <v>90</v>
      </c>
      <c r="F128">
        <v>5</v>
      </c>
      <c r="G128">
        <v>18</v>
      </c>
      <c r="H128" s="1" t="s">
        <v>11</v>
      </c>
      <c r="I128" s="3">
        <v>405.05</v>
      </c>
      <c r="J128" s="3" t="str">
        <f>IF(customer_segmentation_data[[#This Row],[age]]&lt;30,"Adolescent",IF(customer_segmentation_data[[#This Row],[age]]&lt;50,"Middle Age",IF(customer_segmentation_data[[#This Row],[age]]&gt;49,"Adult","Invalid")))</f>
        <v>Adult</v>
      </c>
      <c r="K128" t="str">
        <f>IF(customer_segmentation_data[[#This Row],[income]]&gt;89000,"High Income",IF(customer_segmentation_data[[#This Row],[income]]&gt;59000,"Middle Income",IF(customer_segmentation_data[[#This Row],[income]]&lt;60000,"Low Income","Invalid")))</f>
        <v>Low Income</v>
      </c>
      <c r="L128" t="str">
        <f>IF(customer_segmentation_data[[#This Row],[spending_score]]&gt;69,"High Spending",IF(customer_segmentation_data[[#This Row],[spending_score]]&gt;39,"Medium Spending",IF(customer_segmentation_data[[#This Row],[spending_score]]&lt;40,"Low Spending","Invalid")))</f>
        <v>High Spending</v>
      </c>
      <c r="M128" t="str">
        <f>IF(customer_segmentation_data[[#This Row],[purchase_frequency]]&lt;16,"Low Frequency",IF(customer_segmentation_data[[#This Row],[purchase_frequency]]&lt;36,"Medium Frequency",IF(customer_segmentation_data[[#This Row],[purchase_frequency]]&lt;51,"High Frequency","Invalid")))</f>
        <v>Medium Frequency</v>
      </c>
      <c r="N128" s="3">
        <f>customer_segmentation_data[[#This Row],[last_purchase_amount]]*customer_segmentation_data[[#This Row],[purchase_frequency]]*customer_segmentation_data[[#This Row],[membership_years]]</f>
        <v>36454.5</v>
      </c>
    </row>
    <row r="129" spans="1:14" x14ac:dyDescent="0.35">
      <c r="A129">
        <v>128</v>
      </c>
      <c r="B129">
        <v>40</v>
      </c>
      <c r="C129" s="1" t="s">
        <v>13</v>
      </c>
      <c r="D129" s="2">
        <v>81037</v>
      </c>
      <c r="E129">
        <v>70</v>
      </c>
      <c r="F129">
        <v>10</v>
      </c>
      <c r="G129">
        <v>45</v>
      </c>
      <c r="H129" s="1" t="s">
        <v>15</v>
      </c>
      <c r="I129" s="3">
        <v>370.75</v>
      </c>
      <c r="J129" s="3" t="str">
        <f>IF(customer_segmentation_data[[#This Row],[age]]&lt;30,"Adolescent",IF(customer_segmentation_data[[#This Row],[age]]&lt;50,"Middle Age",IF(customer_segmentation_data[[#This Row],[age]]&gt;49,"Adult","Invalid")))</f>
        <v>Middle Age</v>
      </c>
      <c r="K129" t="str">
        <f>IF(customer_segmentation_data[[#This Row],[income]]&gt;89000,"High Income",IF(customer_segmentation_data[[#This Row],[income]]&gt;59000,"Middle Income",IF(customer_segmentation_data[[#This Row],[income]]&lt;60000,"Low Income","Invalid")))</f>
        <v>Middle Income</v>
      </c>
      <c r="L129" t="str">
        <f>IF(customer_segmentation_data[[#This Row],[spending_score]]&gt;69,"High Spending",IF(customer_segmentation_data[[#This Row],[spending_score]]&gt;39,"Medium Spending",IF(customer_segmentation_data[[#This Row],[spending_score]]&lt;40,"Low Spending","Invalid")))</f>
        <v>High Spending</v>
      </c>
      <c r="M129" t="str">
        <f>IF(customer_segmentation_data[[#This Row],[purchase_frequency]]&lt;16,"Low Frequency",IF(customer_segmentation_data[[#This Row],[purchase_frequency]]&lt;36,"Medium Frequency",IF(customer_segmentation_data[[#This Row],[purchase_frequency]]&lt;51,"High Frequency","Invalid")))</f>
        <v>High Frequency</v>
      </c>
      <c r="N129" s="3">
        <f>customer_segmentation_data[[#This Row],[last_purchase_amount]]*customer_segmentation_data[[#This Row],[purchase_frequency]]*customer_segmentation_data[[#This Row],[membership_years]]</f>
        <v>166837.5</v>
      </c>
    </row>
    <row r="130" spans="1:14" x14ac:dyDescent="0.35">
      <c r="A130">
        <v>129</v>
      </c>
      <c r="B130">
        <v>67</v>
      </c>
      <c r="C130" s="1" t="s">
        <v>13</v>
      </c>
      <c r="D130" s="2">
        <v>40385</v>
      </c>
      <c r="E130">
        <v>64</v>
      </c>
      <c r="F130">
        <v>1</v>
      </c>
      <c r="G130">
        <v>17</v>
      </c>
      <c r="H130" s="1" t="s">
        <v>11</v>
      </c>
      <c r="I130" s="3">
        <v>957.06</v>
      </c>
      <c r="J130" s="3" t="str">
        <f>IF(customer_segmentation_data[[#This Row],[age]]&lt;30,"Adolescent",IF(customer_segmentation_data[[#This Row],[age]]&lt;50,"Middle Age",IF(customer_segmentation_data[[#This Row],[age]]&gt;49,"Adult","Invalid")))</f>
        <v>Adult</v>
      </c>
      <c r="K130" t="str">
        <f>IF(customer_segmentation_data[[#This Row],[income]]&gt;89000,"High Income",IF(customer_segmentation_data[[#This Row],[income]]&gt;59000,"Middle Income",IF(customer_segmentation_data[[#This Row],[income]]&lt;60000,"Low Income","Invalid")))</f>
        <v>Low Income</v>
      </c>
      <c r="L130" t="str">
        <f>IF(customer_segmentation_data[[#This Row],[spending_score]]&gt;69,"High Spending",IF(customer_segmentation_data[[#This Row],[spending_score]]&gt;39,"Medium Spending",IF(customer_segmentation_data[[#This Row],[spending_score]]&lt;40,"Low Spending","Invalid")))</f>
        <v>Medium Spending</v>
      </c>
      <c r="M130" t="str">
        <f>IF(customer_segmentation_data[[#This Row],[purchase_frequency]]&lt;16,"Low Frequency",IF(customer_segmentation_data[[#This Row],[purchase_frequency]]&lt;36,"Medium Frequency",IF(customer_segmentation_data[[#This Row],[purchase_frequency]]&lt;51,"High Frequency","Invalid")))</f>
        <v>Medium Frequency</v>
      </c>
      <c r="N130" s="3">
        <f>customer_segmentation_data[[#This Row],[last_purchase_amount]]*customer_segmentation_data[[#This Row],[purchase_frequency]]*customer_segmentation_data[[#This Row],[membership_years]]</f>
        <v>16270.019999999999</v>
      </c>
    </row>
    <row r="131" spans="1:14" x14ac:dyDescent="0.35">
      <c r="A131">
        <v>130</v>
      </c>
      <c r="B131">
        <v>61</v>
      </c>
      <c r="C131" s="1" t="s">
        <v>9</v>
      </c>
      <c r="D131" s="2">
        <v>131607</v>
      </c>
      <c r="E131">
        <v>25</v>
      </c>
      <c r="F131">
        <v>7</v>
      </c>
      <c r="G131">
        <v>26</v>
      </c>
      <c r="H131" s="1" t="s">
        <v>12</v>
      </c>
      <c r="I131" s="3">
        <v>714.15</v>
      </c>
      <c r="J131" s="3" t="str">
        <f>IF(customer_segmentation_data[[#This Row],[age]]&lt;30,"Adolescent",IF(customer_segmentation_data[[#This Row],[age]]&lt;50,"Middle Age",IF(customer_segmentation_data[[#This Row],[age]]&gt;49,"Adult","Invalid")))</f>
        <v>Adult</v>
      </c>
      <c r="K131" t="str">
        <f>IF(customer_segmentation_data[[#This Row],[income]]&gt;89000,"High Income",IF(customer_segmentation_data[[#This Row],[income]]&gt;59000,"Middle Income",IF(customer_segmentation_data[[#This Row],[income]]&lt;60000,"Low Income","Invalid")))</f>
        <v>High Income</v>
      </c>
      <c r="L131" t="str">
        <f>IF(customer_segmentation_data[[#This Row],[spending_score]]&gt;69,"High Spending",IF(customer_segmentation_data[[#This Row],[spending_score]]&gt;39,"Medium Spending",IF(customer_segmentation_data[[#This Row],[spending_score]]&lt;40,"Low Spending","Invalid")))</f>
        <v>Low Spending</v>
      </c>
      <c r="M131" t="str">
        <f>IF(customer_segmentation_data[[#This Row],[purchase_frequency]]&lt;16,"Low Frequency",IF(customer_segmentation_data[[#This Row],[purchase_frequency]]&lt;36,"Medium Frequency",IF(customer_segmentation_data[[#This Row],[purchase_frequency]]&lt;51,"High Frequency","Invalid")))</f>
        <v>Medium Frequency</v>
      </c>
      <c r="N131" s="3">
        <f>customer_segmentation_data[[#This Row],[last_purchase_amount]]*customer_segmentation_data[[#This Row],[purchase_frequency]]*customer_segmentation_data[[#This Row],[membership_years]]</f>
        <v>129975.29999999999</v>
      </c>
    </row>
    <row r="132" spans="1:14" x14ac:dyDescent="0.35">
      <c r="A132">
        <v>131</v>
      </c>
      <c r="B132">
        <v>51</v>
      </c>
      <c r="C132" s="1" t="s">
        <v>16</v>
      </c>
      <c r="D132" s="2">
        <v>42337</v>
      </c>
      <c r="E132">
        <v>70</v>
      </c>
      <c r="F132">
        <v>9</v>
      </c>
      <c r="G132">
        <v>28</v>
      </c>
      <c r="H132" s="1" t="s">
        <v>11</v>
      </c>
      <c r="I132" s="3">
        <v>914.97</v>
      </c>
      <c r="J132" s="3" t="str">
        <f>IF(customer_segmentation_data[[#This Row],[age]]&lt;30,"Adolescent",IF(customer_segmentation_data[[#This Row],[age]]&lt;50,"Middle Age",IF(customer_segmentation_data[[#This Row],[age]]&gt;49,"Adult","Invalid")))</f>
        <v>Adult</v>
      </c>
      <c r="K132" t="str">
        <f>IF(customer_segmentation_data[[#This Row],[income]]&gt;89000,"High Income",IF(customer_segmentation_data[[#This Row],[income]]&gt;59000,"Middle Income",IF(customer_segmentation_data[[#This Row],[income]]&lt;60000,"Low Income","Invalid")))</f>
        <v>Low Income</v>
      </c>
      <c r="L132" t="str">
        <f>IF(customer_segmentation_data[[#This Row],[spending_score]]&gt;69,"High Spending",IF(customer_segmentation_data[[#This Row],[spending_score]]&gt;39,"Medium Spending",IF(customer_segmentation_data[[#This Row],[spending_score]]&lt;40,"Low Spending","Invalid")))</f>
        <v>High Spending</v>
      </c>
      <c r="M132" t="str">
        <f>IF(customer_segmentation_data[[#This Row],[purchase_frequency]]&lt;16,"Low Frequency",IF(customer_segmentation_data[[#This Row],[purchase_frequency]]&lt;36,"Medium Frequency",IF(customer_segmentation_data[[#This Row],[purchase_frequency]]&lt;51,"High Frequency","Invalid")))</f>
        <v>Medium Frequency</v>
      </c>
      <c r="N132" s="3">
        <f>customer_segmentation_data[[#This Row],[last_purchase_amount]]*customer_segmentation_data[[#This Row],[purchase_frequency]]*customer_segmentation_data[[#This Row],[membership_years]]</f>
        <v>230572.44</v>
      </c>
    </row>
    <row r="133" spans="1:14" x14ac:dyDescent="0.35">
      <c r="A133">
        <v>132</v>
      </c>
      <c r="B133">
        <v>67</v>
      </c>
      <c r="C133" s="1" t="s">
        <v>9</v>
      </c>
      <c r="D133" s="2">
        <v>116124</v>
      </c>
      <c r="E133">
        <v>78</v>
      </c>
      <c r="F133">
        <v>10</v>
      </c>
      <c r="G133">
        <v>28</v>
      </c>
      <c r="H133" s="1" t="s">
        <v>14</v>
      </c>
      <c r="I133" s="3">
        <v>11.29</v>
      </c>
      <c r="J133" s="3" t="str">
        <f>IF(customer_segmentation_data[[#This Row],[age]]&lt;30,"Adolescent",IF(customer_segmentation_data[[#This Row],[age]]&lt;50,"Middle Age",IF(customer_segmentation_data[[#This Row],[age]]&gt;49,"Adult","Invalid")))</f>
        <v>Adult</v>
      </c>
      <c r="K133" t="str">
        <f>IF(customer_segmentation_data[[#This Row],[income]]&gt;89000,"High Income",IF(customer_segmentation_data[[#This Row],[income]]&gt;59000,"Middle Income",IF(customer_segmentation_data[[#This Row],[income]]&lt;60000,"Low Income","Invalid")))</f>
        <v>High Income</v>
      </c>
      <c r="L133" t="str">
        <f>IF(customer_segmentation_data[[#This Row],[spending_score]]&gt;69,"High Spending",IF(customer_segmentation_data[[#This Row],[spending_score]]&gt;39,"Medium Spending",IF(customer_segmentation_data[[#This Row],[spending_score]]&lt;40,"Low Spending","Invalid")))</f>
        <v>High Spending</v>
      </c>
      <c r="M133" t="str">
        <f>IF(customer_segmentation_data[[#This Row],[purchase_frequency]]&lt;16,"Low Frequency",IF(customer_segmentation_data[[#This Row],[purchase_frequency]]&lt;36,"Medium Frequency",IF(customer_segmentation_data[[#This Row],[purchase_frequency]]&lt;51,"High Frequency","Invalid")))</f>
        <v>Medium Frequency</v>
      </c>
      <c r="N133" s="3">
        <f>customer_segmentation_data[[#This Row],[last_purchase_amount]]*customer_segmentation_data[[#This Row],[purchase_frequency]]*customer_segmentation_data[[#This Row],[membership_years]]</f>
        <v>3161.2</v>
      </c>
    </row>
    <row r="134" spans="1:14" x14ac:dyDescent="0.35">
      <c r="A134">
        <v>133</v>
      </c>
      <c r="B134">
        <v>25</v>
      </c>
      <c r="C134" s="1" t="s">
        <v>13</v>
      </c>
      <c r="D134" s="2">
        <v>94016</v>
      </c>
      <c r="E134">
        <v>85</v>
      </c>
      <c r="F134">
        <v>8</v>
      </c>
      <c r="G134">
        <v>49</v>
      </c>
      <c r="H134" s="1" t="s">
        <v>10</v>
      </c>
      <c r="I134" s="3">
        <v>764.28</v>
      </c>
      <c r="J134" s="3" t="str">
        <f>IF(customer_segmentation_data[[#This Row],[age]]&lt;30,"Adolescent",IF(customer_segmentation_data[[#This Row],[age]]&lt;50,"Middle Age",IF(customer_segmentation_data[[#This Row],[age]]&gt;49,"Adult","Invalid")))</f>
        <v>Adolescent</v>
      </c>
      <c r="K134" t="str">
        <f>IF(customer_segmentation_data[[#This Row],[income]]&gt;89000,"High Income",IF(customer_segmentation_data[[#This Row],[income]]&gt;59000,"Middle Income",IF(customer_segmentation_data[[#This Row],[income]]&lt;60000,"Low Income","Invalid")))</f>
        <v>High Income</v>
      </c>
      <c r="L134" t="str">
        <f>IF(customer_segmentation_data[[#This Row],[spending_score]]&gt;69,"High Spending",IF(customer_segmentation_data[[#This Row],[spending_score]]&gt;39,"Medium Spending",IF(customer_segmentation_data[[#This Row],[spending_score]]&lt;40,"Low Spending","Invalid")))</f>
        <v>High Spending</v>
      </c>
      <c r="M134" t="str">
        <f>IF(customer_segmentation_data[[#This Row],[purchase_frequency]]&lt;16,"Low Frequency",IF(customer_segmentation_data[[#This Row],[purchase_frequency]]&lt;36,"Medium Frequency",IF(customer_segmentation_data[[#This Row],[purchase_frequency]]&lt;51,"High Frequency","Invalid")))</f>
        <v>High Frequency</v>
      </c>
      <c r="N134" s="3">
        <f>customer_segmentation_data[[#This Row],[last_purchase_amount]]*customer_segmentation_data[[#This Row],[purchase_frequency]]*customer_segmentation_data[[#This Row],[membership_years]]</f>
        <v>299597.76</v>
      </c>
    </row>
    <row r="135" spans="1:14" x14ac:dyDescent="0.35">
      <c r="A135">
        <v>134</v>
      </c>
      <c r="B135">
        <v>26</v>
      </c>
      <c r="C135" s="1" t="s">
        <v>16</v>
      </c>
      <c r="D135" s="2">
        <v>62131</v>
      </c>
      <c r="E135">
        <v>91</v>
      </c>
      <c r="F135">
        <v>6</v>
      </c>
      <c r="G135">
        <v>18</v>
      </c>
      <c r="H135" s="1" t="s">
        <v>11</v>
      </c>
      <c r="I135" s="3">
        <v>70.56</v>
      </c>
      <c r="J135" s="3" t="str">
        <f>IF(customer_segmentation_data[[#This Row],[age]]&lt;30,"Adolescent",IF(customer_segmentation_data[[#This Row],[age]]&lt;50,"Middle Age",IF(customer_segmentation_data[[#This Row],[age]]&gt;49,"Adult","Invalid")))</f>
        <v>Adolescent</v>
      </c>
      <c r="K135" t="str">
        <f>IF(customer_segmentation_data[[#This Row],[income]]&gt;89000,"High Income",IF(customer_segmentation_data[[#This Row],[income]]&gt;59000,"Middle Income",IF(customer_segmentation_data[[#This Row],[income]]&lt;60000,"Low Income","Invalid")))</f>
        <v>Middle Income</v>
      </c>
      <c r="L135" t="str">
        <f>IF(customer_segmentation_data[[#This Row],[spending_score]]&gt;69,"High Spending",IF(customer_segmentation_data[[#This Row],[spending_score]]&gt;39,"Medium Spending",IF(customer_segmentation_data[[#This Row],[spending_score]]&lt;40,"Low Spending","Invalid")))</f>
        <v>High Spending</v>
      </c>
      <c r="M135" t="str">
        <f>IF(customer_segmentation_data[[#This Row],[purchase_frequency]]&lt;16,"Low Frequency",IF(customer_segmentation_data[[#This Row],[purchase_frequency]]&lt;36,"Medium Frequency",IF(customer_segmentation_data[[#This Row],[purchase_frequency]]&lt;51,"High Frequency","Invalid")))</f>
        <v>Medium Frequency</v>
      </c>
      <c r="N135" s="3">
        <f>customer_segmentation_data[[#This Row],[last_purchase_amount]]*customer_segmentation_data[[#This Row],[purchase_frequency]]*customer_segmentation_data[[#This Row],[membership_years]]</f>
        <v>7620.48</v>
      </c>
    </row>
    <row r="136" spans="1:14" x14ac:dyDescent="0.35">
      <c r="A136">
        <v>135</v>
      </c>
      <c r="B136">
        <v>29</v>
      </c>
      <c r="C136" s="1" t="s">
        <v>9</v>
      </c>
      <c r="D136" s="2">
        <v>100290</v>
      </c>
      <c r="E136">
        <v>85</v>
      </c>
      <c r="F136">
        <v>8</v>
      </c>
      <c r="G136">
        <v>29</v>
      </c>
      <c r="H136" s="1" t="s">
        <v>12</v>
      </c>
      <c r="I136" s="3">
        <v>480.87</v>
      </c>
      <c r="J136" s="3" t="str">
        <f>IF(customer_segmentation_data[[#This Row],[age]]&lt;30,"Adolescent",IF(customer_segmentation_data[[#This Row],[age]]&lt;50,"Middle Age",IF(customer_segmentation_data[[#This Row],[age]]&gt;49,"Adult","Invalid")))</f>
        <v>Adolescent</v>
      </c>
      <c r="K136" t="str">
        <f>IF(customer_segmentation_data[[#This Row],[income]]&gt;89000,"High Income",IF(customer_segmentation_data[[#This Row],[income]]&gt;59000,"Middle Income",IF(customer_segmentation_data[[#This Row],[income]]&lt;60000,"Low Income","Invalid")))</f>
        <v>High Income</v>
      </c>
      <c r="L136" t="str">
        <f>IF(customer_segmentation_data[[#This Row],[spending_score]]&gt;69,"High Spending",IF(customer_segmentation_data[[#This Row],[spending_score]]&gt;39,"Medium Spending",IF(customer_segmentation_data[[#This Row],[spending_score]]&lt;40,"Low Spending","Invalid")))</f>
        <v>High Spending</v>
      </c>
      <c r="M136" t="str">
        <f>IF(customer_segmentation_data[[#This Row],[purchase_frequency]]&lt;16,"Low Frequency",IF(customer_segmentation_data[[#This Row],[purchase_frequency]]&lt;36,"Medium Frequency",IF(customer_segmentation_data[[#This Row],[purchase_frequency]]&lt;51,"High Frequency","Invalid")))</f>
        <v>Medium Frequency</v>
      </c>
      <c r="N136" s="3">
        <f>customer_segmentation_data[[#This Row],[last_purchase_amount]]*customer_segmentation_data[[#This Row],[purchase_frequency]]*customer_segmentation_data[[#This Row],[membership_years]]</f>
        <v>111561.84</v>
      </c>
    </row>
    <row r="137" spans="1:14" x14ac:dyDescent="0.35">
      <c r="A137">
        <v>136</v>
      </c>
      <c r="B137">
        <v>31</v>
      </c>
      <c r="C137" s="1" t="s">
        <v>16</v>
      </c>
      <c r="D137" s="2">
        <v>145261</v>
      </c>
      <c r="E137">
        <v>25</v>
      </c>
      <c r="F137">
        <v>10</v>
      </c>
      <c r="G137">
        <v>37</v>
      </c>
      <c r="H137" s="1" t="s">
        <v>11</v>
      </c>
      <c r="I137" s="3">
        <v>378.4</v>
      </c>
      <c r="J137" s="3" t="str">
        <f>IF(customer_segmentation_data[[#This Row],[age]]&lt;30,"Adolescent",IF(customer_segmentation_data[[#This Row],[age]]&lt;50,"Middle Age",IF(customer_segmentation_data[[#This Row],[age]]&gt;49,"Adult","Invalid")))</f>
        <v>Middle Age</v>
      </c>
      <c r="K137" t="str">
        <f>IF(customer_segmentation_data[[#This Row],[income]]&gt;89000,"High Income",IF(customer_segmentation_data[[#This Row],[income]]&gt;59000,"Middle Income",IF(customer_segmentation_data[[#This Row],[income]]&lt;60000,"Low Income","Invalid")))</f>
        <v>High Income</v>
      </c>
      <c r="L137" t="str">
        <f>IF(customer_segmentation_data[[#This Row],[spending_score]]&gt;69,"High Spending",IF(customer_segmentation_data[[#This Row],[spending_score]]&gt;39,"Medium Spending",IF(customer_segmentation_data[[#This Row],[spending_score]]&lt;40,"Low Spending","Invalid")))</f>
        <v>Low Spending</v>
      </c>
      <c r="M137" t="str">
        <f>IF(customer_segmentation_data[[#This Row],[purchase_frequency]]&lt;16,"Low Frequency",IF(customer_segmentation_data[[#This Row],[purchase_frequency]]&lt;36,"Medium Frequency",IF(customer_segmentation_data[[#This Row],[purchase_frequency]]&lt;51,"High Frequency","Invalid")))</f>
        <v>High Frequency</v>
      </c>
      <c r="N137" s="3">
        <f>customer_segmentation_data[[#This Row],[last_purchase_amount]]*customer_segmentation_data[[#This Row],[purchase_frequency]]*customer_segmentation_data[[#This Row],[membership_years]]</f>
        <v>140008</v>
      </c>
    </row>
    <row r="138" spans="1:14" x14ac:dyDescent="0.35">
      <c r="A138">
        <v>137</v>
      </c>
      <c r="B138">
        <v>48</v>
      </c>
      <c r="C138" s="1" t="s">
        <v>16</v>
      </c>
      <c r="D138" s="2">
        <v>81763</v>
      </c>
      <c r="E138">
        <v>49</v>
      </c>
      <c r="F138">
        <v>6</v>
      </c>
      <c r="G138">
        <v>46</v>
      </c>
      <c r="H138" s="1" t="s">
        <v>11</v>
      </c>
      <c r="I138" s="3">
        <v>179.25</v>
      </c>
      <c r="J138" s="3" t="str">
        <f>IF(customer_segmentation_data[[#This Row],[age]]&lt;30,"Adolescent",IF(customer_segmentation_data[[#This Row],[age]]&lt;50,"Middle Age",IF(customer_segmentation_data[[#This Row],[age]]&gt;49,"Adult","Invalid")))</f>
        <v>Middle Age</v>
      </c>
      <c r="K138" t="str">
        <f>IF(customer_segmentation_data[[#This Row],[income]]&gt;89000,"High Income",IF(customer_segmentation_data[[#This Row],[income]]&gt;59000,"Middle Income",IF(customer_segmentation_data[[#This Row],[income]]&lt;60000,"Low Income","Invalid")))</f>
        <v>Middle Income</v>
      </c>
      <c r="L138" t="str">
        <f>IF(customer_segmentation_data[[#This Row],[spending_score]]&gt;69,"High Spending",IF(customer_segmentation_data[[#This Row],[spending_score]]&gt;39,"Medium Spending",IF(customer_segmentation_data[[#This Row],[spending_score]]&lt;40,"Low Spending","Invalid")))</f>
        <v>Medium Spending</v>
      </c>
      <c r="M138" t="str">
        <f>IF(customer_segmentation_data[[#This Row],[purchase_frequency]]&lt;16,"Low Frequency",IF(customer_segmentation_data[[#This Row],[purchase_frequency]]&lt;36,"Medium Frequency",IF(customer_segmentation_data[[#This Row],[purchase_frequency]]&lt;51,"High Frequency","Invalid")))</f>
        <v>High Frequency</v>
      </c>
      <c r="N138" s="3">
        <f>customer_segmentation_data[[#This Row],[last_purchase_amount]]*customer_segmentation_data[[#This Row],[purchase_frequency]]*customer_segmentation_data[[#This Row],[membership_years]]</f>
        <v>49473</v>
      </c>
    </row>
    <row r="139" spans="1:14" x14ac:dyDescent="0.35">
      <c r="A139">
        <v>138</v>
      </c>
      <c r="B139">
        <v>67</v>
      </c>
      <c r="C139" s="1" t="s">
        <v>9</v>
      </c>
      <c r="D139" s="2">
        <v>120561</v>
      </c>
      <c r="E139">
        <v>66</v>
      </c>
      <c r="F139">
        <v>2</v>
      </c>
      <c r="G139">
        <v>21</v>
      </c>
      <c r="H139" s="1" t="s">
        <v>12</v>
      </c>
      <c r="I139" s="3">
        <v>798.2</v>
      </c>
      <c r="J139" s="3" t="str">
        <f>IF(customer_segmentation_data[[#This Row],[age]]&lt;30,"Adolescent",IF(customer_segmentation_data[[#This Row],[age]]&lt;50,"Middle Age",IF(customer_segmentation_data[[#This Row],[age]]&gt;49,"Adult","Invalid")))</f>
        <v>Adult</v>
      </c>
      <c r="K139" t="str">
        <f>IF(customer_segmentation_data[[#This Row],[income]]&gt;89000,"High Income",IF(customer_segmentation_data[[#This Row],[income]]&gt;59000,"Middle Income",IF(customer_segmentation_data[[#This Row],[income]]&lt;60000,"Low Income","Invalid")))</f>
        <v>High Income</v>
      </c>
      <c r="L139" t="str">
        <f>IF(customer_segmentation_data[[#This Row],[spending_score]]&gt;69,"High Spending",IF(customer_segmentation_data[[#This Row],[spending_score]]&gt;39,"Medium Spending",IF(customer_segmentation_data[[#This Row],[spending_score]]&lt;40,"Low Spending","Invalid")))</f>
        <v>Medium Spending</v>
      </c>
      <c r="M139" t="str">
        <f>IF(customer_segmentation_data[[#This Row],[purchase_frequency]]&lt;16,"Low Frequency",IF(customer_segmentation_data[[#This Row],[purchase_frequency]]&lt;36,"Medium Frequency",IF(customer_segmentation_data[[#This Row],[purchase_frequency]]&lt;51,"High Frequency","Invalid")))</f>
        <v>Medium Frequency</v>
      </c>
      <c r="N139" s="3">
        <f>customer_segmentation_data[[#This Row],[last_purchase_amount]]*customer_segmentation_data[[#This Row],[purchase_frequency]]*customer_segmentation_data[[#This Row],[membership_years]]</f>
        <v>33524.400000000001</v>
      </c>
    </row>
    <row r="140" spans="1:14" x14ac:dyDescent="0.35">
      <c r="A140">
        <v>139</v>
      </c>
      <c r="B140">
        <v>18</v>
      </c>
      <c r="C140" s="1" t="s">
        <v>9</v>
      </c>
      <c r="D140" s="2">
        <v>99638</v>
      </c>
      <c r="E140">
        <v>33</v>
      </c>
      <c r="F140">
        <v>8</v>
      </c>
      <c r="G140">
        <v>23</v>
      </c>
      <c r="H140" s="1" t="s">
        <v>10</v>
      </c>
      <c r="I140" s="3">
        <v>316.27</v>
      </c>
      <c r="J140" s="3" t="str">
        <f>IF(customer_segmentation_data[[#This Row],[age]]&lt;30,"Adolescent",IF(customer_segmentation_data[[#This Row],[age]]&lt;50,"Middle Age",IF(customer_segmentation_data[[#This Row],[age]]&gt;49,"Adult","Invalid")))</f>
        <v>Adolescent</v>
      </c>
      <c r="K140" t="str">
        <f>IF(customer_segmentation_data[[#This Row],[income]]&gt;89000,"High Income",IF(customer_segmentation_data[[#This Row],[income]]&gt;59000,"Middle Income",IF(customer_segmentation_data[[#This Row],[income]]&lt;60000,"Low Income","Invalid")))</f>
        <v>High Income</v>
      </c>
      <c r="L140" t="str">
        <f>IF(customer_segmentation_data[[#This Row],[spending_score]]&gt;69,"High Spending",IF(customer_segmentation_data[[#This Row],[spending_score]]&gt;39,"Medium Spending",IF(customer_segmentation_data[[#This Row],[spending_score]]&lt;40,"Low Spending","Invalid")))</f>
        <v>Low Spending</v>
      </c>
      <c r="M140" t="str">
        <f>IF(customer_segmentation_data[[#This Row],[purchase_frequency]]&lt;16,"Low Frequency",IF(customer_segmentation_data[[#This Row],[purchase_frequency]]&lt;36,"Medium Frequency",IF(customer_segmentation_data[[#This Row],[purchase_frequency]]&lt;51,"High Frequency","Invalid")))</f>
        <v>Medium Frequency</v>
      </c>
      <c r="N140" s="3">
        <f>customer_segmentation_data[[#This Row],[last_purchase_amount]]*customer_segmentation_data[[#This Row],[purchase_frequency]]*customer_segmentation_data[[#This Row],[membership_years]]</f>
        <v>58193.679999999993</v>
      </c>
    </row>
    <row r="141" spans="1:14" x14ac:dyDescent="0.35">
      <c r="A141">
        <v>140</v>
      </c>
      <c r="B141">
        <v>18</v>
      </c>
      <c r="C141" s="1" t="s">
        <v>9</v>
      </c>
      <c r="D141" s="2">
        <v>78097</v>
      </c>
      <c r="E141">
        <v>84</v>
      </c>
      <c r="F141">
        <v>3</v>
      </c>
      <c r="G141">
        <v>26</v>
      </c>
      <c r="H141" s="1" t="s">
        <v>12</v>
      </c>
      <c r="I141" s="3">
        <v>453.34</v>
      </c>
      <c r="J141" s="3" t="str">
        <f>IF(customer_segmentation_data[[#This Row],[age]]&lt;30,"Adolescent",IF(customer_segmentation_data[[#This Row],[age]]&lt;50,"Middle Age",IF(customer_segmentation_data[[#This Row],[age]]&gt;49,"Adult","Invalid")))</f>
        <v>Adolescent</v>
      </c>
      <c r="K141" t="str">
        <f>IF(customer_segmentation_data[[#This Row],[income]]&gt;89000,"High Income",IF(customer_segmentation_data[[#This Row],[income]]&gt;59000,"Middle Income",IF(customer_segmentation_data[[#This Row],[income]]&lt;60000,"Low Income","Invalid")))</f>
        <v>Middle Income</v>
      </c>
      <c r="L141" t="str">
        <f>IF(customer_segmentation_data[[#This Row],[spending_score]]&gt;69,"High Spending",IF(customer_segmentation_data[[#This Row],[spending_score]]&gt;39,"Medium Spending",IF(customer_segmentation_data[[#This Row],[spending_score]]&lt;40,"Low Spending","Invalid")))</f>
        <v>High Spending</v>
      </c>
      <c r="M141" t="str">
        <f>IF(customer_segmentation_data[[#This Row],[purchase_frequency]]&lt;16,"Low Frequency",IF(customer_segmentation_data[[#This Row],[purchase_frequency]]&lt;36,"Medium Frequency",IF(customer_segmentation_data[[#This Row],[purchase_frequency]]&lt;51,"High Frequency","Invalid")))</f>
        <v>Medium Frequency</v>
      </c>
      <c r="N141" s="3">
        <f>customer_segmentation_data[[#This Row],[last_purchase_amount]]*customer_segmentation_data[[#This Row],[purchase_frequency]]*customer_segmentation_data[[#This Row],[membership_years]]</f>
        <v>35360.520000000004</v>
      </c>
    </row>
    <row r="142" spans="1:14" x14ac:dyDescent="0.35">
      <c r="A142">
        <v>141</v>
      </c>
      <c r="B142">
        <v>23</v>
      </c>
      <c r="C142" s="1" t="s">
        <v>13</v>
      </c>
      <c r="D142" s="2">
        <v>67237</v>
      </c>
      <c r="E142">
        <v>85</v>
      </c>
      <c r="F142">
        <v>9</v>
      </c>
      <c r="G142">
        <v>40</v>
      </c>
      <c r="H142" s="1" t="s">
        <v>15</v>
      </c>
      <c r="I142" s="3">
        <v>673.02</v>
      </c>
      <c r="J142" s="3" t="str">
        <f>IF(customer_segmentation_data[[#This Row],[age]]&lt;30,"Adolescent",IF(customer_segmentation_data[[#This Row],[age]]&lt;50,"Middle Age",IF(customer_segmentation_data[[#This Row],[age]]&gt;49,"Adult","Invalid")))</f>
        <v>Adolescent</v>
      </c>
      <c r="K142" t="str">
        <f>IF(customer_segmentation_data[[#This Row],[income]]&gt;89000,"High Income",IF(customer_segmentation_data[[#This Row],[income]]&gt;59000,"Middle Income",IF(customer_segmentation_data[[#This Row],[income]]&lt;60000,"Low Income","Invalid")))</f>
        <v>Middle Income</v>
      </c>
      <c r="L142" t="str">
        <f>IF(customer_segmentation_data[[#This Row],[spending_score]]&gt;69,"High Spending",IF(customer_segmentation_data[[#This Row],[spending_score]]&gt;39,"Medium Spending",IF(customer_segmentation_data[[#This Row],[spending_score]]&lt;40,"Low Spending","Invalid")))</f>
        <v>High Spending</v>
      </c>
      <c r="M142" t="str">
        <f>IF(customer_segmentation_data[[#This Row],[purchase_frequency]]&lt;16,"Low Frequency",IF(customer_segmentation_data[[#This Row],[purchase_frequency]]&lt;36,"Medium Frequency",IF(customer_segmentation_data[[#This Row],[purchase_frequency]]&lt;51,"High Frequency","Invalid")))</f>
        <v>High Frequency</v>
      </c>
      <c r="N142" s="3">
        <f>customer_segmentation_data[[#This Row],[last_purchase_amount]]*customer_segmentation_data[[#This Row],[purchase_frequency]]*customer_segmentation_data[[#This Row],[membership_years]]</f>
        <v>242287.19999999998</v>
      </c>
    </row>
    <row r="143" spans="1:14" x14ac:dyDescent="0.35">
      <c r="A143">
        <v>142</v>
      </c>
      <c r="B143">
        <v>37</v>
      </c>
      <c r="C143" s="1" t="s">
        <v>16</v>
      </c>
      <c r="D143" s="2">
        <v>61695</v>
      </c>
      <c r="E143">
        <v>13</v>
      </c>
      <c r="F143">
        <v>5</v>
      </c>
      <c r="G143">
        <v>45</v>
      </c>
      <c r="H143" s="1" t="s">
        <v>14</v>
      </c>
      <c r="I143" s="3">
        <v>18.489999999999998</v>
      </c>
      <c r="J143" s="3" t="str">
        <f>IF(customer_segmentation_data[[#This Row],[age]]&lt;30,"Adolescent",IF(customer_segmentation_data[[#This Row],[age]]&lt;50,"Middle Age",IF(customer_segmentation_data[[#This Row],[age]]&gt;49,"Adult","Invalid")))</f>
        <v>Middle Age</v>
      </c>
      <c r="K143" t="str">
        <f>IF(customer_segmentation_data[[#This Row],[income]]&gt;89000,"High Income",IF(customer_segmentation_data[[#This Row],[income]]&gt;59000,"Middle Income",IF(customer_segmentation_data[[#This Row],[income]]&lt;60000,"Low Income","Invalid")))</f>
        <v>Middle Income</v>
      </c>
      <c r="L143" t="str">
        <f>IF(customer_segmentation_data[[#This Row],[spending_score]]&gt;69,"High Spending",IF(customer_segmentation_data[[#This Row],[spending_score]]&gt;39,"Medium Spending",IF(customer_segmentation_data[[#This Row],[spending_score]]&lt;40,"Low Spending","Invalid")))</f>
        <v>Low Spending</v>
      </c>
      <c r="M143" t="str">
        <f>IF(customer_segmentation_data[[#This Row],[purchase_frequency]]&lt;16,"Low Frequency",IF(customer_segmentation_data[[#This Row],[purchase_frequency]]&lt;36,"Medium Frequency",IF(customer_segmentation_data[[#This Row],[purchase_frequency]]&lt;51,"High Frequency","Invalid")))</f>
        <v>High Frequency</v>
      </c>
      <c r="N143" s="3">
        <f>customer_segmentation_data[[#This Row],[last_purchase_amount]]*customer_segmentation_data[[#This Row],[purchase_frequency]]*customer_segmentation_data[[#This Row],[membership_years]]</f>
        <v>4160.25</v>
      </c>
    </row>
    <row r="144" spans="1:14" x14ac:dyDescent="0.35">
      <c r="A144">
        <v>143</v>
      </c>
      <c r="B144">
        <v>55</v>
      </c>
      <c r="C144" s="1" t="s">
        <v>13</v>
      </c>
      <c r="D144" s="2">
        <v>101084</v>
      </c>
      <c r="E144">
        <v>73</v>
      </c>
      <c r="F144">
        <v>9</v>
      </c>
      <c r="G144">
        <v>24</v>
      </c>
      <c r="H144" s="1" t="s">
        <v>10</v>
      </c>
      <c r="I144" s="3">
        <v>624.80999999999995</v>
      </c>
      <c r="J144" s="3" t="str">
        <f>IF(customer_segmentation_data[[#This Row],[age]]&lt;30,"Adolescent",IF(customer_segmentation_data[[#This Row],[age]]&lt;50,"Middle Age",IF(customer_segmentation_data[[#This Row],[age]]&gt;49,"Adult","Invalid")))</f>
        <v>Adult</v>
      </c>
      <c r="K144" t="str">
        <f>IF(customer_segmentation_data[[#This Row],[income]]&gt;89000,"High Income",IF(customer_segmentation_data[[#This Row],[income]]&gt;59000,"Middle Income",IF(customer_segmentation_data[[#This Row],[income]]&lt;60000,"Low Income","Invalid")))</f>
        <v>High Income</v>
      </c>
      <c r="L144" t="str">
        <f>IF(customer_segmentation_data[[#This Row],[spending_score]]&gt;69,"High Spending",IF(customer_segmentation_data[[#This Row],[spending_score]]&gt;39,"Medium Spending",IF(customer_segmentation_data[[#This Row],[spending_score]]&lt;40,"Low Spending","Invalid")))</f>
        <v>High Spending</v>
      </c>
      <c r="M144" t="str">
        <f>IF(customer_segmentation_data[[#This Row],[purchase_frequency]]&lt;16,"Low Frequency",IF(customer_segmentation_data[[#This Row],[purchase_frequency]]&lt;36,"Medium Frequency",IF(customer_segmentation_data[[#This Row],[purchase_frequency]]&lt;51,"High Frequency","Invalid")))</f>
        <v>Medium Frequency</v>
      </c>
      <c r="N144" s="3">
        <f>customer_segmentation_data[[#This Row],[last_purchase_amount]]*customer_segmentation_data[[#This Row],[purchase_frequency]]*customer_segmentation_data[[#This Row],[membership_years]]</f>
        <v>134958.96</v>
      </c>
    </row>
    <row r="145" spans="1:14" x14ac:dyDescent="0.35">
      <c r="A145">
        <v>144</v>
      </c>
      <c r="B145">
        <v>41</v>
      </c>
      <c r="C145" s="1" t="s">
        <v>9</v>
      </c>
      <c r="D145" s="2">
        <v>82613</v>
      </c>
      <c r="E145">
        <v>49</v>
      </c>
      <c r="F145">
        <v>3</v>
      </c>
      <c r="G145">
        <v>10</v>
      </c>
      <c r="H145" s="1" t="s">
        <v>14</v>
      </c>
      <c r="I145" s="3">
        <v>421.24</v>
      </c>
      <c r="J145" s="3" t="str">
        <f>IF(customer_segmentation_data[[#This Row],[age]]&lt;30,"Adolescent",IF(customer_segmentation_data[[#This Row],[age]]&lt;50,"Middle Age",IF(customer_segmentation_data[[#This Row],[age]]&gt;49,"Adult","Invalid")))</f>
        <v>Middle Age</v>
      </c>
      <c r="K145" t="str">
        <f>IF(customer_segmentation_data[[#This Row],[income]]&gt;89000,"High Income",IF(customer_segmentation_data[[#This Row],[income]]&gt;59000,"Middle Income",IF(customer_segmentation_data[[#This Row],[income]]&lt;60000,"Low Income","Invalid")))</f>
        <v>Middle Income</v>
      </c>
      <c r="L145" t="str">
        <f>IF(customer_segmentation_data[[#This Row],[spending_score]]&gt;69,"High Spending",IF(customer_segmentation_data[[#This Row],[spending_score]]&gt;39,"Medium Spending",IF(customer_segmentation_data[[#This Row],[spending_score]]&lt;40,"Low Spending","Invalid")))</f>
        <v>Medium Spending</v>
      </c>
      <c r="M145" t="str">
        <f>IF(customer_segmentation_data[[#This Row],[purchase_frequency]]&lt;16,"Low Frequency",IF(customer_segmentation_data[[#This Row],[purchase_frequency]]&lt;36,"Medium Frequency",IF(customer_segmentation_data[[#This Row],[purchase_frequency]]&lt;51,"High Frequency","Invalid")))</f>
        <v>Low Frequency</v>
      </c>
      <c r="N145" s="3">
        <f>customer_segmentation_data[[#This Row],[last_purchase_amount]]*customer_segmentation_data[[#This Row],[purchase_frequency]]*customer_segmentation_data[[#This Row],[membership_years]]</f>
        <v>12637.199999999999</v>
      </c>
    </row>
    <row r="146" spans="1:14" x14ac:dyDescent="0.35">
      <c r="A146">
        <v>145</v>
      </c>
      <c r="B146">
        <v>44</v>
      </c>
      <c r="C146" s="1" t="s">
        <v>13</v>
      </c>
      <c r="D146" s="2">
        <v>122987</v>
      </c>
      <c r="E146">
        <v>29</v>
      </c>
      <c r="F146">
        <v>10</v>
      </c>
      <c r="G146">
        <v>25</v>
      </c>
      <c r="H146" s="1" t="s">
        <v>15</v>
      </c>
      <c r="I146" s="3">
        <v>898.68</v>
      </c>
      <c r="J146" s="3" t="str">
        <f>IF(customer_segmentation_data[[#This Row],[age]]&lt;30,"Adolescent",IF(customer_segmentation_data[[#This Row],[age]]&lt;50,"Middle Age",IF(customer_segmentation_data[[#This Row],[age]]&gt;49,"Adult","Invalid")))</f>
        <v>Middle Age</v>
      </c>
      <c r="K146" t="str">
        <f>IF(customer_segmentation_data[[#This Row],[income]]&gt;89000,"High Income",IF(customer_segmentation_data[[#This Row],[income]]&gt;59000,"Middle Income",IF(customer_segmentation_data[[#This Row],[income]]&lt;60000,"Low Income","Invalid")))</f>
        <v>High Income</v>
      </c>
      <c r="L146" t="str">
        <f>IF(customer_segmentation_data[[#This Row],[spending_score]]&gt;69,"High Spending",IF(customer_segmentation_data[[#This Row],[spending_score]]&gt;39,"Medium Spending",IF(customer_segmentation_data[[#This Row],[spending_score]]&lt;40,"Low Spending","Invalid")))</f>
        <v>Low Spending</v>
      </c>
      <c r="M146" t="str">
        <f>IF(customer_segmentation_data[[#This Row],[purchase_frequency]]&lt;16,"Low Frequency",IF(customer_segmentation_data[[#This Row],[purchase_frequency]]&lt;36,"Medium Frequency",IF(customer_segmentation_data[[#This Row],[purchase_frequency]]&lt;51,"High Frequency","Invalid")))</f>
        <v>Medium Frequency</v>
      </c>
      <c r="N146" s="3">
        <f>customer_segmentation_data[[#This Row],[last_purchase_amount]]*customer_segmentation_data[[#This Row],[purchase_frequency]]*customer_segmentation_data[[#This Row],[membership_years]]</f>
        <v>224670</v>
      </c>
    </row>
    <row r="147" spans="1:14" x14ac:dyDescent="0.35">
      <c r="A147">
        <v>146</v>
      </c>
      <c r="B147">
        <v>58</v>
      </c>
      <c r="C147" s="1" t="s">
        <v>13</v>
      </c>
      <c r="D147" s="2">
        <v>90389</v>
      </c>
      <c r="E147">
        <v>17</v>
      </c>
      <c r="F147">
        <v>5</v>
      </c>
      <c r="G147">
        <v>12</v>
      </c>
      <c r="H147" s="1" t="s">
        <v>15</v>
      </c>
      <c r="I147" s="3">
        <v>855.21</v>
      </c>
      <c r="J147" s="3" t="str">
        <f>IF(customer_segmentation_data[[#This Row],[age]]&lt;30,"Adolescent",IF(customer_segmentation_data[[#This Row],[age]]&lt;50,"Middle Age",IF(customer_segmentation_data[[#This Row],[age]]&gt;49,"Adult","Invalid")))</f>
        <v>Adult</v>
      </c>
      <c r="K147" t="str">
        <f>IF(customer_segmentation_data[[#This Row],[income]]&gt;89000,"High Income",IF(customer_segmentation_data[[#This Row],[income]]&gt;59000,"Middle Income",IF(customer_segmentation_data[[#This Row],[income]]&lt;60000,"Low Income","Invalid")))</f>
        <v>High Income</v>
      </c>
      <c r="L147" t="str">
        <f>IF(customer_segmentation_data[[#This Row],[spending_score]]&gt;69,"High Spending",IF(customer_segmentation_data[[#This Row],[spending_score]]&gt;39,"Medium Spending",IF(customer_segmentation_data[[#This Row],[spending_score]]&lt;40,"Low Spending","Invalid")))</f>
        <v>Low Spending</v>
      </c>
      <c r="M147" t="str">
        <f>IF(customer_segmentation_data[[#This Row],[purchase_frequency]]&lt;16,"Low Frequency",IF(customer_segmentation_data[[#This Row],[purchase_frequency]]&lt;36,"Medium Frequency",IF(customer_segmentation_data[[#This Row],[purchase_frequency]]&lt;51,"High Frequency","Invalid")))</f>
        <v>Low Frequency</v>
      </c>
      <c r="N147" s="3">
        <f>customer_segmentation_data[[#This Row],[last_purchase_amount]]*customer_segmentation_data[[#This Row],[purchase_frequency]]*customer_segmentation_data[[#This Row],[membership_years]]</f>
        <v>51312.600000000006</v>
      </c>
    </row>
    <row r="148" spans="1:14" x14ac:dyDescent="0.35">
      <c r="A148">
        <v>147</v>
      </c>
      <c r="B148">
        <v>69</v>
      </c>
      <c r="C148" s="1" t="s">
        <v>16</v>
      </c>
      <c r="D148" s="2">
        <v>90929</v>
      </c>
      <c r="E148">
        <v>2</v>
      </c>
      <c r="F148">
        <v>10</v>
      </c>
      <c r="G148">
        <v>29</v>
      </c>
      <c r="H148" s="1" t="s">
        <v>15</v>
      </c>
      <c r="I148" s="3">
        <v>518.70000000000005</v>
      </c>
      <c r="J148" s="3" t="str">
        <f>IF(customer_segmentation_data[[#This Row],[age]]&lt;30,"Adolescent",IF(customer_segmentation_data[[#This Row],[age]]&lt;50,"Middle Age",IF(customer_segmentation_data[[#This Row],[age]]&gt;49,"Adult","Invalid")))</f>
        <v>Adult</v>
      </c>
      <c r="K148" t="str">
        <f>IF(customer_segmentation_data[[#This Row],[income]]&gt;89000,"High Income",IF(customer_segmentation_data[[#This Row],[income]]&gt;59000,"Middle Income",IF(customer_segmentation_data[[#This Row],[income]]&lt;60000,"Low Income","Invalid")))</f>
        <v>High Income</v>
      </c>
      <c r="L148" t="str">
        <f>IF(customer_segmentation_data[[#This Row],[spending_score]]&gt;69,"High Spending",IF(customer_segmentation_data[[#This Row],[spending_score]]&gt;39,"Medium Spending",IF(customer_segmentation_data[[#This Row],[spending_score]]&lt;40,"Low Spending","Invalid")))</f>
        <v>Low Spending</v>
      </c>
      <c r="M148" t="str">
        <f>IF(customer_segmentation_data[[#This Row],[purchase_frequency]]&lt;16,"Low Frequency",IF(customer_segmentation_data[[#This Row],[purchase_frequency]]&lt;36,"Medium Frequency",IF(customer_segmentation_data[[#This Row],[purchase_frequency]]&lt;51,"High Frequency","Invalid")))</f>
        <v>Medium Frequency</v>
      </c>
      <c r="N148" s="3">
        <f>customer_segmentation_data[[#This Row],[last_purchase_amount]]*customer_segmentation_data[[#This Row],[purchase_frequency]]*customer_segmentation_data[[#This Row],[membership_years]]</f>
        <v>150423</v>
      </c>
    </row>
    <row r="149" spans="1:14" x14ac:dyDescent="0.35">
      <c r="A149">
        <v>148</v>
      </c>
      <c r="B149">
        <v>47</v>
      </c>
      <c r="C149" s="1" t="s">
        <v>9</v>
      </c>
      <c r="D149" s="2">
        <v>104517</v>
      </c>
      <c r="E149">
        <v>91</v>
      </c>
      <c r="F149">
        <v>2</v>
      </c>
      <c r="G149">
        <v>6</v>
      </c>
      <c r="H149" s="1" t="s">
        <v>14</v>
      </c>
      <c r="I149" s="3">
        <v>979.41</v>
      </c>
      <c r="J149" s="3" t="str">
        <f>IF(customer_segmentation_data[[#This Row],[age]]&lt;30,"Adolescent",IF(customer_segmentation_data[[#This Row],[age]]&lt;50,"Middle Age",IF(customer_segmentation_data[[#This Row],[age]]&gt;49,"Adult","Invalid")))</f>
        <v>Middle Age</v>
      </c>
      <c r="K149" t="str">
        <f>IF(customer_segmentation_data[[#This Row],[income]]&gt;89000,"High Income",IF(customer_segmentation_data[[#This Row],[income]]&gt;59000,"Middle Income",IF(customer_segmentation_data[[#This Row],[income]]&lt;60000,"Low Income","Invalid")))</f>
        <v>High Income</v>
      </c>
      <c r="L149" t="str">
        <f>IF(customer_segmentation_data[[#This Row],[spending_score]]&gt;69,"High Spending",IF(customer_segmentation_data[[#This Row],[spending_score]]&gt;39,"Medium Spending",IF(customer_segmentation_data[[#This Row],[spending_score]]&lt;40,"Low Spending","Invalid")))</f>
        <v>High Spending</v>
      </c>
      <c r="M149" t="str">
        <f>IF(customer_segmentation_data[[#This Row],[purchase_frequency]]&lt;16,"Low Frequency",IF(customer_segmentation_data[[#This Row],[purchase_frequency]]&lt;36,"Medium Frequency",IF(customer_segmentation_data[[#This Row],[purchase_frequency]]&lt;51,"High Frequency","Invalid")))</f>
        <v>Low Frequency</v>
      </c>
      <c r="N149" s="3">
        <f>customer_segmentation_data[[#This Row],[last_purchase_amount]]*customer_segmentation_data[[#This Row],[purchase_frequency]]*customer_segmentation_data[[#This Row],[membership_years]]</f>
        <v>11752.92</v>
      </c>
    </row>
    <row r="150" spans="1:14" x14ac:dyDescent="0.35">
      <c r="A150">
        <v>149</v>
      </c>
      <c r="B150">
        <v>34</v>
      </c>
      <c r="C150" s="1" t="s">
        <v>13</v>
      </c>
      <c r="D150" s="2">
        <v>79949</v>
      </c>
      <c r="E150">
        <v>89</v>
      </c>
      <c r="F150">
        <v>3</v>
      </c>
      <c r="G150">
        <v>19</v>
      </c>
      <c r="H150" s="1" t="s">
        <v>10</v>
      </c>
      <c r="I150" s="3">
        <v>273.33999999999997</v>
      </c>
      <c r="J150" s="3" t="str">
        <f>IF(customer_segmentation_data[[#This Row],[age]]&lt;30,"Adolescent",IF(customer_segmentation_data[[#This Row],[age]]&lt;50,"Middle Age",IF(customer_segmentation_data[[#This Row],[age]]&gt;49,"Adult","Invalid")))</f>
        <v>Middle Age</v>
      </c>
      <c r="K150" t="str">
        <f>IF(customer_segmentation_data[[#This Row],[income]]&gt;89000,"High Income",IF(customer_segmentation_data[[#This Row],[income]]&gt;59000,"Middle Income",IF(customer_segmentation_data[[#This Row],[income]]&lt;60000,"Low Income","Invalid")))</f>
        <v>Middle Income</v>
      </c>
      <c r="L150" t="str">
        <f>IF(customer_segmentation_data[[#This Row],[spending_score]]&gt;69,"High Spending",IF(customer_segmentation_data[[#This Row],[spending_score]]&gt;39,"Medium Spending",IF(customer_segmentation_data[[#This Row],[spending_score]]&lt;40,"Low Spending","Invalid")))</f>
        <v>High Spending</v>
      </c>
      <c r="M150" t="str">
        <f>IF(customer_segmentation_data[[#This Row],[purchase_frequency]]&lt;16,"Low Frequency",IF(customer_segmentation_data[[#This Row],[purchase_frequency]]&lt;36,"Medium Frequency",IF(customer_segmentation_data[[#This Row],[purchase_frequency]]&lt;51,"High Frequency","Invalid")))</f>
        <v>Medium Frequency</v>
      </c>
      <c r="N150" s="3">
        <f>customer_segmentation_data[[#This Row],[last_purchase_amount]]*customer_segmentation_data[[#This Row],[purchase_frequency]]*customer_segmentation_data[[#This Row],[membership_years]]</f>
        <v>15580.379999999997</v>
      </c>
    </row>
    <row r="151" spans="1:14" x14ac:dyDescent="0.35">
      <c r="A151">
        <v>150</v>
      </c>
      <c r="B151">
        <v>54</v>
      </c>
      <c r="C151" s="1" t="s">
        <v>16</v>
      </c>
      <c r="D151" s="2">
        <v>100745</v>
      </c>
      <c r="E151">
        <v>29</v>
      </c>
      <c r="F151">
        <v>6</v>
      </c>
      <c r="G151">
        <v>42</v>
      </c>
      <c r="H151" s="1" t="s">
        <v>12</v>
      </c>
      <c r="I151" s="3">
        <v>335.15</v>
      </c>
      <c r="J151" s="3" t="str">
        <f>IF(customer_segmentation_data[[#This Row],[age]]&lt;30,"Adolescent",IF(customer_segmentation_data[[#This Row],[age]]&lt;50,"Middle Age",IF(customer_segmentation_data[[#This Row],[age]]&gt;49,"Adult","Invalid")))</f>
        <v>Adult</v>
      </c>
      <c r="K151" t="str">
        <f>IF(customer_segmentation_data[[#This Row],[income]]&gt;89000,"High Income",IF(customer_segmentation_data[[#This Row],[income]]&gt;59000,"Middle Income",IF(customer_segmentation_data[[#This Row],[income]]&lt;60000,"Low Income","Invalid")))</f>
        <v>High Income</v>
      </c>
      <c r="L151" t="str">
        <f>IF(customer_segmentation_data[[#This Row],[spending_score]]&gt;69,"High Spending",IF(customer_segmentation_data[[#This Row],[spending_score]]&gt;39,"Medium Spending",IF(customer_segmentation_data[[#This Row],[spending_score]]&lt;40,"Low Spending","Invalid")))</f>
        <v>Low Spending</v>
      </c>
      <c r="M151" t="str">
        <f>IF(customer_segmentation_data[[#This Row],[purchase_frequency]]&lt;16,"Low Frequency",IF(customer_segmentation_data[[#This Row],[purchase_frequency]]&lt;36,"Medium Frequency",IF(customer_segmentation_data[[#This Row],[purchase_frequency]]&lt;51,"High Frequency","Invalid")))</f>
        <v>High Frequency</v>
      </c>
      <c r="N151" s="3">
        <f>customer_segmentation_data[[#This Row],[last_purchase_amount]]*customer_segmentation_data[[#This Row],[purchase_frequency]]*customer_segmentation_data[[#This Row],[membership_years]]</f>
        <v>84457.799999999988</v>
      </c>
    </row>
    <row r="152" spans="1:14" x14ac:dyDescent="0.35">
      <c r="A152">
        <v>151</v>
      </c>
      <c r="B152">
        <v>55</v>
      </c>
      <c r="C152" s="1" t="s">
        <v>13</v>
      </c>
      <c r="D152" s="2">
        <v>138064</v>
      </c>
      <c r="E152">
        <v>86</v>
      </c>
      <c r="F152">
        <v>5</v>
      </c>
      <c r="G152">
        <v>22</v>
      </c>
      <c r="H152" s="1" t="s">
        <v>15</v>
      </c>
      <c r="I152" s="3">
        <v>368.75</v>
      </c>
      <c r="J152" s="3" t="str">
        <f>IF(customer_segmentation_data[[#This Row],[age]]&lt;30,"Adolescent",IF(customer_segmentation_data[[#This Row],[age]]&lt;50,"Middle Age",IF(customer_segmentation_data[[#This Row],[age]]&gt;49,"Adult","Invalid")))</f>
        <v>Adult</v>
      </c>
      <c r="K152" t="str">
        <f>IF(customer_segmentation_data[[#This Row],[income]]&gt;89000,"High Income",IF(customer_segmentation_data[[#This Row],[income]]&gt;59000,"Middle Income",IF(customer_segmentation_data[[#This Row],[income]]&lt;60000,"Low Income","Invalid")))</f>
        <v>High Income</v>
      </c>
      <c r="L152" t="str">
        <f>IF(customer_segmentation_data[[#This Row],[spending_score]]&gt;69,"High Spending",IF(customer_segmentation_data[[#This Row],[spending_score]]&gt;39,"Medium Spending",IF(customer_segmentation_data[[#This Row],[spending_score]]&lt;40,"Low Spending","Invalid")))</f>
        <v>High Spending</v>
      </c>
      <c r="M152" t="str">
        <f>IF(customer_segmentation_data[[#This Row],[purchase_frequency]]&lt;16,"Low Frequency",IF(customer_segmentation_data[[#This Row],[purchase_frequency]]&lt;36,"Medium Frequency",IF(customer_segmentation_data[[#This Row],[purchase_frequency]]&lt;51,"High Frequency","Invalid")))</f>
        <v>Medium Frequency</v>
      </c>
      <c r="N152" s="3">
        <f>customer_segmentation_data[[#This Row],[last_purchase_amount]]*customer_segmentation_data[[#This Row],[purchase_frequency]]*customer_segmentation_data[[#This Row],[membership_years]]</f>
        <v>40562.5</v>
      </c>
    </row>
    <row r="153" spans="1:14" x14ac:dyDescent="0.35">
      <c r="A153">
        <v>152</v>
      </c>
      <c r="B153">
        <v>45</v>
      </c>
      <c r="C153" s="1" t="s">
        <v>9</v>
      </c>
      <c r="D153" s="2">
        <v>79721</v>
      </c>
      <c r="E153">
        <v>20</v>
      </c>
      <c r="F153">
        <v>1</v>
      </c>
      <c r="G153">
        <v>1</v>
      </c>
      <c r="H153" s="1" t="s">
        <v>14</v>
      </c>
      <c r="I153" s="3">
        <v>215.41</v>
      </c>
      <c r="J153" s="3" t="str">
        <f>IF(customer_segmentation_data[[#This Row],[age]]&lt;30,"Adolescent",IF(customer_segmentation_data[[#This Row],[age]]&lt;50,"Middle Age",IF(customer_segmentation_data[[#This Row],[age]]&gt;49,"Adult","Invalid")))</f>
        <v>Middle Age</v>
      </c>
      <c r="K153" t="str">
        <f>IF(customer_segmentation_data[[#This Row],[income]]&gt;89000,"High Income",IF(customer_segmentation_data[[#This Row],[income]]&gt;59000,"Middle Income",IF(customer_segmentation_data[[#This Row],[income]]&lt;60000,"Low Income","Invalid")))</f>
        <v>Middle Income</v>
      </c>
      <c r="L153" t="str">
        <f>IF(customer_segmentation_data[[#This Row],[spending_score]]&gt;69,"High Spending",IF(customer_segmentation_data[[#This Row],[spending_score]]&gt;39,"Medium Spending",IF(customer_segmentation_data[[#This Row],[spending_score]]&lt;40,"Low Spending","Invalid")))</f>
        <v>Low Spending</v>
      </c>
      <c r="M153" t="str">
        <f>IF(customer_segmentation_data[[#This Row],[purchase_frequency]]&lt;16,"Low Frequency",IF(customer_segmentation_data[[#This Row],[purchase_frequency]]&lt;36,"Medium Frequency",IF(customer_segmentation_data[[#This Row],[purchase_frequency]]&lt;51,"High Frequency","Invalid")))</f>
        <v>Low Frequency</v>
      </c>
      <c r="N153" s="3">
        <f>customer_segmentation_data[[#This Row],[last_purchase_amount]]*customer_segmentation_data[[#This Row],[purchase_frequency]]*customer_segmentation_data[[#This Row],[membership_years]]</f>
        <v>215.41</v>
      </c>
    </row>
    <row r="154" spans="1:14" x14ac:dyDescent="0.35">
      <c r="A154">
        <v>153</v>
      </c>
      <c r="B154">
        <v>43</v>
      </c>
      <c r="C154" s="1" t="s">
        <v>16</v>
      </c>
      <c r="D154" s="2">
        <v>33030</v>
      </c>
      <c r="E154">
        <v>61</v>
      </c>
      <c r="F154">
        <v>8</v>
      </c>
      <c r="G154">
        <v>40</v>
      </c>
      <c r="H154" s="1" t="s">
        <v>10</v>
      </c>
      <c r="I154" s="3">
        <v>711.04</v>
      </c>
      <c r="J154" s="3" t="str">
        <f>IF(customer_segmentation_data[[#This Row],[age]]&lt;30,"Adolescent",IF(customer_segmentation_data[[#This Row],[age]]&lt;50,"Middle Age",IF(customer_segmentation_data[[#This Row],[age]]&gt;49,"Adult","Invalid")))</f>
        <v>Middle Age</v>
      </c>
      <c r="K154" t="str">
        <f>IF(customer_segmentation_data[[#This Row],[income]]&gt;89000,"High Income",IF(customer_segmentation_data[[#This Row],[income]]&gt;59000,"Middle Income",IF(customer_segmentation_data[[#This Row],[income]]&lt;60000,"Low Income","Invalid")))</f>
        <v>Low Income</v>
      </c>
      <c r="L154" t="str">
        <f>IF(customer_segmentation_data[[#This Row],[spending_score]]&gt;69,"High Spending",IF(customer_segmentation_data[[#This Row],[spending_score]]&gt;39,"Medium Spending",IF(customer_segmentation_data[[#This Row],[spending_score]]&lt;40,"Low Spending","Invalid")))</f>
        <v>Medium Spending</v>
      </c>
      <c r="M154" t="str">
        <f>IF(customer_segmentation_data[[#This Row],[purchase_frequency]]&lt;16,"Low Frequency",IF(customer_segmentation_data[[#This Row],[purchase_frequency]]&lt;36,"Medium Frequency",IF(customer_segmentation_data[[#This Row],[purchase_frequency]]&lt;51,"High Frequency","Invalid")))</f>
        <v>High Frequency</v>
      </c>
      <c r="N154" s="3">
        <f>customer_segmentation_data[[#This Row],[last_purchase_amount]]*customer_segmentation_data[[#This Row],[purchase_frequency]]*customer_segmentation_data[[#This Row],[membership_years]]</f>
        <v>227532.79999999999</v>
      </c>
    </row>
    <row r="155" spans="1:14" x14ac:dyDescent="0.35">
      <c r="A155">
        <v>154</v>
      </c>
      <c r="B155">
        <v>30</v>
      </c>
      <c r="C155" s="1" t="s">
        <v>13</v>
      </c>
      <c r="D155" s="2">
        <v>78653</v>
      </c>
      <c r="E155">
        <v>43</v>
      </c>
      <c r="F155">
        <v>4</v>
      </c>
      <c r="G155">
        <v>2</v>
      </c>
      <c r="H155" s="1" t="s">
        <v>15</v>
      </c>
      <c r="I155" s="3">
        <v>933.73</v>
      </c>
      <c r="J155" s="3" t="str">
        <f>IF(customer_segmentation_data[[#This Row],[age]]&lt;30,"Adolescent",IF(customer_segmentation_data[[#This Row],[age]]&lt;50,"Middle Age",IF(customer_segmentation_data[[#This Row],[age]]&gt;49,"Adult","Invalid")))</f>
        <v>Middle Age</v>
      </c>
      <c r="K155" t="str">
        <f>IF(customer_segmentation_data[[#This Row],[income]]&gt;89000,"High Income",IF(customer_segmentation_data[[#This Row],[income]]&gt;59000,"Middle Income",IF(customer_segmentation_data[[#This Row],[income]]&lt;60000,"Low Income","Invalid")))</f>
        <v>Middle Income</v>
      </c>
      <c r="L155" t="str">
        <f>IF(customer_segmentation_data[[#This Row],[spending_score]]&gt;69,"High Spending",IF(customer_segmentation_data[[#This Row],[spending_score]]&gt;39,"Medium Spending",IF(customer_segmentation_data[[#This Row],[spending_score]]&lt;40,"Low Spending","Invalid")))</f>
        <v>Medium Spending</v>
      </c>
      <c r="M155" t="str">
        <f>IF(customer_segmentation_data[[#This Row],[purchase_frequency]]&lt;16,"Low Frequency",IF(customer_segmentation_data[[#This Row],[purchase_frequency]]&lt;36,"Medium Frequency",IF(customer_segmentation_data[[#This Row],[purchase_frequency]]&lt;51,"High Frequency","Invalid")))</f>
        <v>Low Frequency</v>
      </c>
      <c r="N155" s="3">
        <f>customer_segmentation_data[[#This Row],[last_purchase_amount]]*customer_segmentation_data[[#This Row],[purchase_frequency]]*customer_segmentation_data[[#This Row],[membership_years]]</f>
        <v>7469.84</v>
      </c>
    </row>
    <row r="156" spans="1:14" x14ac:dyDescent="0.35">
      <c r="A156">
        <v>155</v>
      </c>
      <c r="B156">
        <v>53</v>
      </c>
      <c r="C156" s="1" t="s">
        <v>13</v>
      </c>
      <c r="D156" s="2">
        <v>146312</v>
      </c>
      <c r="E156">
        <v>58</v>
      </c>
      <c r="F156">
        <v>2</v>
      </c>
      <c r="G156">
        <v>32</v>
      </c>
      <c r="H156" s="1" t="s">
        <v>15</v>
      </c>
      <c r="I156" s="3">
        <v>880.78</v>
      </c>
      <c r="J156" s="3" t="str">
        <f>IF(customer_segmentation_data[[#This Row],[age]]&lt;30,"Adolescent",IF(customer_segmentation_data[[#This Row],[age]]&lt;50,"Middle Age",IF(customer_segmentation_data[[#This Row],[age]]&gt;49,"Adult","Invalid")))</f>
        <v>Adult</v>
      </c>
      <c r="K156" t="str">
        <f>IF(customer_segmentation_data[[#This Row],[income]]&gt;89000,"High Income",IF(customer_segmentation_data[[#This Row],[income]]&gt;59000,"Middle Income",IF(customer_segmentation_data[[#This Row],[income]]&lt;60000,"Low Income","Invalid")))</f>
        <v>High Income</v>
      </c>
      <c r="L156" t="str">
        <f>IF(customer_segmentation_data[[#This Row],[spending_score]]&gt;69,"High Spending",IF(customer_segmentation_data[[#This Row],[spending_score]]&gt;39,"Medium Spending",IF(customer_segmentation_data[[#This Row],[spending_score]]&lt;40,"Low Spending","Invalid")))</f>
        <v>Medium Spending</v>
      </c>
      <c r="M156" t="str">
        <f>IF(customer_segmentation_data[[#This Row],[purchase_frequency]]&lt;16,"Low Frequency",IF(customer_segmentation_data[[#This Row],[purchase_frequency]]&lt;36,"Medium Frequency",IF(customer_segmentation_data[[#This Row],[purchase_frequency]]&lt;51,"High Frequency","Invalid")))</f>
        <v>Medium Frequency</v>
      </c>
      <c r="N156" s="3">
        <f>customer_segmentation_data[[#This Row],[last_purchase_amount]]*customer_segmentation_data[[#This Row],[purchase_frequency]]*customer_segmentation_data[[#This Row],[membership_years]]</f>
        <v>56369.919999999998</v>
      </c>
    </row>
    <row r="157" spans="1:14" x14ac:dyDescent="0.35">
      <c r="A157">
        <v>156</v>
      </c>
      <c r="B157">
        <v>24</v>
      </c>
      <c r="C157" s="1" t="s">
        <v>9</v>
      </c>
      <c r="D157" s="2">
        <v>103766</v>
      </c>
      <c r="E157">
        <v>77</v>
      </c>
      <c r="F157">
        <v>4</v>
      </c>
      <c r="G157">
        <v>25</v>
      </c>
      <c r="H157" s="1" t="s">
        <v>14</v>
      </c>
      <c r="I157" s="3">
        <v>663.21</v>
      </c>
      <c r="J157" s="3" t="str">
        <f>IF(customer_segmentation_data[[#This Row],[age]]&lt;30,"Adolescent",IF(customer_segmentation_data[[#This Row],[age]]&lt;50,"Middle Age",IF(customer_segmentation_data[[#This Row],[age]]&gt;49,"Adult","Invalid")))</f>
        <v>Adolescent</v>
      </c>
      <c r="K157" t="str">
        <f>IF(customer_segmentation_data[[#This Row],[income]]&gt;89000,"High Income",IF(customer_segmentation_data[[#This Row],[income]]&gt;59000,"Middle Income",IF(customer_segmentation_data[[#This Row],[income]]&lt;60000,"Low Income","Invalid")))</f>
        <v>High Income</v>
      </c>
      <c r="L157" t="str">
        <f>IF(customer_segmentation_data[[#This Row],[spending_score]]&gt;69,"High Spending",IF(customer_segmentation_data[[#This Row],[spending_score]]&gt;39,"Medium Spending",IF(customer_segmentation_data[[#This Row],[spending_score]]&lt;40,"Low Spending","Invalid")))</f>
        <v>High Spending</v>
      </c>
      <c r="M157" t="str">
        <f>IF(customer_segmentation_data[[#This Row],[purchase_frequency]]&lt;16,"Low Frequency",IF(customer_segmentation_data[[#This Row],[purchase_frequency]]&lt;36,"Medium Frequency",IF(customer_segmentation_data[[#This Row],[purchase_frequency]]&lt;51,"High Frequency","Invalid")))</f>
        <v>Medium Frequency</v>
      </c>
      <c r="N157" s="3">
        <f>customer_segmentation_data[[#This Row],[last_purchase_amount]]*customer_segmentation_data[[#This Row],[purchase_frequency]]*customer_segmentation_data[[#This Row],[membership_years]]</f>
        <v>66321</v>
      </c>
    </row>
    <row r="158" spans="1:14" x14ac:dyDescent="0.35">
      <c r="A158">
        <v>157</v>
      </c>
      <c r="B158">
        <v>69</v>
      </c>
      <c r="C158" s="1" t="s">
        <v>9</v>
      </c>
      <c r="D158" s="2">
        <v>51990</v>
      </c>
      <c r="E158">
        <v>59</v>
      </c>
      <c r="F158">
        <v>2</v>
      </c>
      <c r="G158">
        <v>37</v>
      </c>
      <c r="H158" s="1" t="s">
        <v>12</v>
      </c>
      <c r="I158" s="3">
        <v>762.41</v>
      </c>
      <c r="J158" s="3" t="str">
        <f>IF(customer_segmentation_data[[#This Row],[age]]&lt;30,"Adolescent",IF(customer_segmentation_data[[#This Row],[age]]&lt;50,"Middle Age",IF(customer_segmentation_data[[#This Row],[age]]&gt;49,"Adult","Invalid")))</f>
        <v>Adult</v>
      </c>
      <c r="K158" t="str">
        <f>IF(customer_segmentation_data[[#This Row],[income]]&gt;89000,"High Income",IF(customer_segmentation_data[[#This Row],[income]]&gt;59000,"Middle Income",IF(customer_segmentation_data[[#This Row],[income]]&lt;60000,"Low Income","Invalid")))</f>
        <v>Low Income</v>
      </c>
      <c r="L158" t="str">
        <f>IF(customer_segmentation_data[[#This Row],[spending_score]]&gt;69,"High Spending",IF(customer_segmentation_data[[#This Row],[spending_score]]&gt;39,"Medium Spending",IF(customer_segmentation_data[[#This Row],[spending_score]]&lt;40,"Low Spending","Invalid")))</f>
        <v>Medium Spending</v>
      </c>
      <c r="M158" t="str">
        <f>IF(customer_segmentation_data[[#This Row],[purchase_frequency]]&lt;16,"Low Frequency",IF(customer_segmentation_data[[#This Row],[purchase_frequency]]&lt;36,"Medium Frequency",IF(customer_segmentation_data[[#This Row],[purchase_frequency]]&lt;51,"High Frequency","Invalid")))</f>
        <v>High Frequency</v>
      </c>
      <c r="N158" s="3">
        <f>customer_segmentation_data[[#This Row],[last_purchase_amount]]*customer_segmentation_data[[#This Row],[purchase_frequency]]*customer_segmentation_data[[#This Row],[membership_years]]</f>
        <v>56418.34</v>
      </c>
    </row>
    <row r="159" spans="1:14" x14ac:dyDescent="0.35">
      <c r="A159">
        <v>158</v>
      </c>
      <c r="B159">
        <v>61</v>
      </c>
      <c r="C159" s="1" t="s">
        <v>13</v>
      </c>
      <c r="D159" s="2">
        <v>46738</v>
      </c>
      <c r="E159">
        <v>36</v>
      </c>
      <c r="F159">
        <v>3</v>
      </c>
      <c r="G159">
        <v>26</v>
      </c>
      <c r="H159" s="1" t="s">
        <v>10</v>
      </c>
      <c r="I159" s="3">
        <v>393.6</v>
      </c>
      <c r="J159" s="3" t="str">
        <f>IF(customer_segmentation_data[[#This Row],[age]]&lt;30,"Adolescent",IF(customer_segmentation_data[[#This Row],[age]]&lt;50,"Middle Age",IF(customer_segmentation_data[[#This Row],[age]]&gt;49,"Adult","Invalid")))</f>
        <v>Adult</v>
      </c>
      <c r="K159" t="str">
        <f>IF(customer_segmentation_data[[#This Row],[income]]&gt;89000,"High Income",IF(customer_segmentation_data[[#This Row],[income]]&gt;59000,"Middle Income",IF(customer_segmentation_data[[#This Row],[income]]&lt;60000,"Low Income","Invalid")))</f>
        <v>Low Income</v>
      </c>
      <c r="L159" t="str">
        <f>IF(customer_segmentation_data[[#This Row],[spending_score]]&gt;69,"High Spending",IF(customer_segmentation_data[[#This Row],[spending_score]]&gt;39,"Medium Spending",IF(customer_segmentation_data[[#This Row],[spending_score]]&lt;40,"Low Spending","Invalid")))</f>
        <v>Low Spending</v>
      </c>
      <c r="M159" t="str">
        <f>IF(customer_segmentation_data[[#This Row],[purchase_frequency]]&lt;16,"Low Frequency",IF(customer_segmentation_data[[#This Row],[purchase_frequency]]&lt;36,"Medium Frequency",IF(customer_segmentation_data[[#This Row],[purchase_frequency]]&lt;51,"High Frequency","Invalid")))</f>
        <v>Medium Frequency</v>
      </c>
      <c r="N159" s="3">
        <f>customer_segmentation_data[[#This Row],[last_purchase_amount]]*customer_segmentation_data[[#This Row],[purchase_frequency]]*customer_segmentation_data[[#This Row],[membership_years]]</f>
        <v>30700.800000000003</v>
      </c>
    </row>
    <row r="160" spans="1:14" x14ac:dyDescent="0.35">
      <c r="A160">
        <v>159</v>
      </c>
      <c r="B160">
        <v>58</v>
      </c>
      <c r="C160" s="1" t="s">
        <v>13</v>
      </c>
      <c r="D160" s="2">
        <v>107818</v>
      </c>
      <c r="E160">
        <v>70</v>
      </c>
      <c r="F160">
        <v>5</v>
      </c>
      <c r="G160">
        <v>24</v>
      </c>
      <c r="H160" s="1" t="s">
        <v>14</v>
      </c>
      <c r="I160" s="3">
        <v>722.18</v>
      </c>
      <c r="J160" s="3" t="str">
        <f>IF(customer_segmentation_data[[#This Row],[age]]&lt;30,"Adolescent",IF(customer_segmentation_data[[#This Row],[age]]&lt;50,"Middle Age",IF(customer_segmentation_data[[#This Row],[age]]&gt;49,"Adult","Invalid")))</f>
        <v>Adult</v>
      </c>
      <c r="K160" t="str">
        <f>IF(customer_segmentation_data[[#This Row],[income]]&gt;89000,"High Income",IF(customer_segmentation_data[[#This Row],[income]]&gt;59000,"Middle Income",IF(customer_segmentation_data[[#This Row],[income]]&lt;60000,"Low Income","Invalid")))</f>
        <v>High Income</v>
      </c>
      <c r="L160" t="str">
        <f>IF(customer_segmentation_data[[#This Row],[spending_score]]&gt;69,"High Spending",IF(customer_segmentation_data[[#This Row],[spending_score]]&gt;39,"Medium Spending",IF(customer_segmentation_data[[#This Row],[spending_score]]&lt;40,"Low Spending","Invalid")))</f>
        <v>High Spending</v>
      </c>
      <c r="M160" t="str">
        <f>IF(customer_segmentation_data[[#This Row],[purchase_frequency]]&lt;16,"Low Frequency",IF(customer_segmentation_data[[#This Row],[purchase_frequency]]&lt;36,"Medium Frequency",IF(customer_segmentation_data[[#This Row],[purchase_frequency]]&lt;51,"High Frequency","Invalid")))</f>
        <v>Medium Frequency</v>
      </c>
      <c r="N160" s="3">
        <f>customer_segmentation_data[[#This Row],[last_purchase_amount]]*customer_segmentation_data[[#This Row],[purchase_frequency]]*customer_segmentation_data[[#This Row],[membership_years]]</f>
        <v>86661.6</v>
      </c>
    </row>
    <row r="161" spans="1:14" x14ac:dyDescent="0.35">
      <c r="A161">
        <v>160</v>
      </c>
      <c r="B161">
        <v>36</v>
      </c>
      <c r="C161" s="1" t="s">
        <v>13</v>
      </c>
      <c r="D161" s="2">
        <v>83511</v>
      </c>
      <c r="E161">
        <v>28</v>
      </c>
      <c r="F161">
        <v>5</v>
      </c>
      <c r="G161">
        <v>49</v>
      </c>
      <c r="H161" s="1" t="s">
        <v>14</v>
      </c>
      <c r="I161" s="3">
        <v>367.97</v>
      </c>
      <c r="J161" s="3" t="str">
        <f>IF(customer_segmentation_data[[#This Row],[age]]&lt;30,"Adolescent",IF(customer_segmentation_data[[#This Row],[age]]&lt;50,"Middle Age",IF(customer_segmentation_data[[#This Row],[age]]&gt;49,"Adult","Invalid")))</f>
        <v>Middle Age</v>
      </c>
      <c r="K161" t="str">
        <f>IF(customer_segmentation_data[[#This Row],[income]]&gt;89000,"High Income",IF(customer_segmentation_data[[#This Row],[income]]&gt;59000,"Middle Income",IF(customer_segmentation_data[[#This Row],[income]]&lt;60000,"Low Income","Invalid")))</f>
        <v>Middle Income</v>
      </c>
      <c r="L161" t="str">
        <f>IF(customer_segmentation_data[[#This Row],[spending_score]]&gt;69,"High Spending",IF(customer_segmentation_data[[#This Row],[spending_score]]&gt;39,"Medium Spending",IF(customer_segmentation_data[[#This Row],[spending_score]]&lt;40,"Low Spending","Invalid")))</f>
        <v>Low Spending</v>
      </c>
      <c r="M161" t="str">
        <f>IF(customer_segmentation_data[[#This Row],[purchase_frequency]]&lt;16,"Low Frequency",IF(customer_segmentation_data[[#This Row],[purchase_frequency]]&lt;36,"Medium Frequency",IF(customer_segmentation_data[[#This Row],[purchase_frequency]]&lt;51,"High Frequency","Invalid")))</f>
        <v>High Frequency</v>
      </c>
      <c r="N161" s="3">
        <f>customer_segmentation_data[[#This Row],[last_purchase_amount]]*customer_segmentation_data[[#This Row],[purchase_frequency]]*customer_segmentation_data[[#This Row],[membership_years]]</f>
        <v>90152.650000000009</v>
      </c>
    </row>
    <row r="162" spans="1:14" x14ac:dyDescent="0.35">
      <c r="A162">
        <v>161</v>
      </c>
      <c r="B162">
        <v>69</v>
      </c>
      <c r="C162" s="1" t="s">
        <v>9</v>
      </c>
      <c r="D162" s="2">
        <v>117782</v>
      </c>
      <c r="E162">
        <v>18</v>
      </c>
      <c r="F162">
        <v>1</v>
      </c>
      <c r="G162">
        <v>15</v>
      </c>
      <c r="H162" s="1" t="s">
        <v>11</v>
      </c>
      <c r="I162" s="3">
        <v>762.55</v>
      </c>
      <c r="J162" s="3" t="str">
        <f>IF(customer_segmentation_data[[#This Row],[age]]&lt;30,"Adolescent",IF(customer_segmentation_data[[#This Row],[age]]&lt;50,"Middle Age",IF(customer_segmentation_data[[#This Row],[age]]&gt;49,"Adult","Invalid")))</f>
        <v>Adult</v>
      </c>
      <c r="K162" t="str">
        <f>IF(customer_segmentation_data[[#This Row],[income]]&gt;89000,"High Income",IF(customer_segmentation_data[[#This Row],[income]]&gt;59000,"Middle Income",IF(customer_segmentation_data[[#This Row],[income]]&lt;60000,"Low Income","Invalid")))</f>
        <v>High Income</v>
      </c>
      <c r="L162" t="str">
        <f>IF(customer_segmentation_data[[#This Row],[spending_score]]&gt;69,"High Spending",IF(customer_segmentation_data[[#This Row],[spending_score]]&gt;39,"Medium Spending",IF(customer_segmentation_data[[#This Row],[spending_score]]&lt;40,"Low Spending","Invalid")))</f>
        <v>Low Spending</v>
      </c>
      <c r="M162" t="str">
        <f>IF(customer_segmentation_data[[#This Row],[purchase_frequency]]&lt;16,"Low Frequency",IF(customer_segmentation_data[[#This Row],[purchase_frequency]]&lt;36,"Medium Frequency",IF(customer_segmentation_data[[#This Row],[purchase_frequency]]&lt;51,"High Frequency","Invalid")))</f>
        <v>Low Frequency</v>
      </c>
      <c r="N162" s="3">
        <f>customer_segmentation_data[[#This Row],[last_purchase_amount]]*customer_segmentation_data[[#This Row],[purchase_frequency]]*customer_segmentation_data[[#This Row],[membership_years]]</f>
        <v>11438.25</v>
      </c>
    </row>
    <row r="163" spans="1:14" x14ac:dyDescent="0.35">
      <c r="A163">
        <v>162</v>
      </c>
      <c r="B163">
        <v>64</v>
      </c>
      <c r="C163" s="1" t="s">
        <v>13</v>
      </c>
      <c r="D163" s="2">
        <v>122472</v>
      </c>
      <c r="E163">
        <v>75</v>
      </c>
      <c r="F163">
        <v>1</v>
      </c>
      <c r="G163">
        <v>17</v>
      </c>
      <c r="H163" s="1" t="s">
        <v>11</v>
      </c>
      <c r="I163" s="3">
        <v>771.33</v>
      </c>
      <c r="J163" s="3" t="str">
        <f>IF(customer_segmentation_data[[#This Row],[age]]&lt;30,"Adolescent",IF(customer_segmentation_data[[#This Row],[age]]&lt;50,"Middle Age",IF(customer_segmentation_data[[#This Row],[age]]&gt;49,"Adult","Invalid")))</f>
        <v>Adult</v>
      </c>
      <c r="K163" t="str">
        <f>IF(customer_segmentation_data[[#This Row],[income]]&gt;89000,"High Income",IF(customer_segmentation_data[[#This Row],[income]]&gt;59000,"Middle Income",IF(customer_segmentation_data[[#This Row],[income]]&lt;60000,"Low Income","Invalid")))</f>
        <v>High Income</v>
      </c>
      <c r="L163" t="str">
        <f>IF(customer_segmentation_data[[#This Row],[spending_score]]&gt;69,"High Spending",IF(customer_segmentation_data[[#This Row],[spending_score]]&gt;39,"Medium Spending",IF(customer_segmentation_data[[#This Row],[spending_score]]&lt;40,"Low Spending","Invalid")))</f>
        <v>High Spending</v>
      </c>
      <c r="M163" t="str">
        <f>IF(customer_segmentation_data[[#This Row],[purchase_frequency]]&lt;16,"Low Frequency",IF(customer_segmentation_data[[#This Row],[purchase_frequency]]&lt;36,"Medium Frequency",IF(customer_segmentation_data[[#This Row],[purchase_frequency]]&lt;51,"High Frequency","Invalid")))</f>
        <v>Medium Frequency</v>
      </c>
      <c r="N163" s="3">
        <f>customer_segmentation_data[[#This Row],[last_purchase_amount]]*customer_segmentation_data[[#This Row],[purchase_frequency]]*customer_segmentation_data[[#This Row],[membership_years]]</f>
        <v>13112.61</v>
      </c>
    </row>
    <row r="164" spans="1:14" x14ac:dyDescent="0.35">
      <c r="A164">
        <v>163</v>
      </c>
      <c r="B164">
        <v>45</v>
      </c>
      <c r="C164" s="1" t="s">
        <v>16</v>
      </c>
      <c r="D164" s="2">
        <v>76259</v>
      </c>
      <c r="E164">
        <v>72</v>
      </c>
      <c r="F164">
        <v>5</v>
      </c>
      <c r="G164">
        <v>41</v>
      </c>
      <c r="H164" s="1" t="s">
        <v>11</v>
      </c>
      <c r="I164" s="3">
        <v>228.88</v>
      </c>
      <c r="J164" s="3" t="str">
        <f>IF(customer_segmentation_data[[#This Row],[age]]&lt;30,"Adolescent",IF(customer_segmentation_data[[#This Row],[age]]&lt;50,"Middle Age",IF(customer_segmentation_data[[#This Row],[age]]&gt;49,"Adult","Invalid")))</f>
        <v>Middle Age</v>
      </c>
      <c r="K164" t="str">
        <f>IF(customer_segmentation_data[[#This Row],[income]]&gt;89000,"High Income",IF(customer_segmentation_data[[#This Row],[income]]&gt;59000,"Middle Income",IF(customer_segmentation_data[[#This Row],[income]]&lt;60000,"Low Income","Invalid")))</f>
        <v>Middle Income</v>
      </c>
      <c r="L164" t="str">
        <f>IF(customer_segmentation_data[[#This Row],[spending_score]]&gt;69,"High Spending",IF(customer_segmentation_data[[#This Row],[spending_score]]&gt;39,"Medium Spending",IF(customer_segmentation_data[[#This Row],[spending_score]]&lt;40,"Low Spending","Invalid")))</f>
        <v>High Spending</v>
      </c>
      <c r="M164" t="str">
        <f>IF(customer_segmentation_data[[#This Row],[purchase_frequency]]&lt;16,"Low Frequency",IF(customer_segmentation_data[[#This Row],[purchase_frequency]]&lt;36,"Medium Frequency",IF(customer_segmentation_data[[#This Row],[purchase_frequency]]&lt;51,"High Frequency","Invalid")))</f>
        <v>High Frequency</v>
      </c>
      <c r="N164" s="3">
        <f>customer_segmentation_data[[#This Row],[last_purchase_amount]]*customer_segmentation_data[[#This Row],[purchase_frequency]]*customer_segmentation_data[[#This Row],[membership_years]]</f>
        <v>46920.4</v>
      </c>
    </row>
    <row r="165" spans="1:14" x14ac:dyDescent="0.35">
      <c r="A165">
        <v>164</v>
      </c>
      <c r="B165">
        <v>60</v>
      </c>
      <c r="C165" s="1" t="s">
        <v>13</v>
      </c>
      <c r="D165" s="2">
        <v>98771</v>
      </c>
      <c r="E165">
        <v>37</v>
      </c>
      <c r="F165">
        <v>8</v>
      </c>
      <c r="G165">
        <v>42</v>
      </c>
      <c r="H165" s="1" t="s">
        <v>11</v>
      </c>
      <c r="I165" s="3">
        <v>520.37</v>
      </c>
      <c r="J165" s="3" t="str">
        <f>IF(customer_segmentation_data[[#This Row],[age]]&lt;30,"Adolescent",IF(customer_segmentation_data[[#This Row],[age]]&lt;50,"Middle Age",IF(customer_segmentation_data[[#This Row],[age]]&gt;49,"Adult","Invalid")))</f>
        <v>Adult</v>
      </c>
      <c r="K165" t="str">
        <f>IF(customer_segmentation_data[[#This Row],[income]]&gt;89000,"High Income",IF(customer_segmentation_data[[#This Row],[income]]&gt;59000,"Middle Income",IF(customer_segmentation_data[[#This Row],[income]]&lt;60000,"Low Income","Invalid")))</f>
        <v>High Income</v>
      </c>
      <c r="L165" t="str">
        <f>IF(customer_segmentation_data[[#This Row],[spending_score]]&gt;69,"High Spending",IF(customer_segmentation_data[[#This Row],[spending_score]]&gt;39,"Medium Spending",IF(customer_segmentation_data[[#This Row],[spending_score]]&lt;40,"Low Spending","Invalid")))</f>
        <v>Low Spending</v>
      </c>
      <c r="M165" t="str">
        <f>IF(customer_segmentation_data[[#This Row],[purchase_frequency]]&lt;16,"Low Frequency",IF(customer_segmentation_data[[#This Row],[purchase_frequency]]&lt;36,"Medium Frequency",IF(customer_segmentation_data[[#This Row],[purchase_frequency]]&lt;51,"High Frequency","Invalid")))</f>
        <v>High Frequency</v>
      </c>
      <c r="N165" s="3">
        <f>customer_segmentation_data[[#This Row],[last_purchase_amount]]*customer_segmentation_data[[#This Row],[purchase_frequency]]*customer_segmentation_data[[#This Row],[membership_years]]</f>
        <v>174844.32</v>
      </c>
    </row>
    <row r="166" spans="1:14" x14ac:dyDescent="0.35">
      <c r="A166">
        <v>165</v>
      </c>
      <c r="B166">
        <v>64</v>
      </c>
      <c r="C166" s="1" t="s">
        <v>13</v>
      </c>
      <c r="D166" s="2">
        <v>96494</v>
      </c>
      <c r="E166">
        <v>10</v>
      </c>
      <c r="F166">
        <v>4</v>
      </c>
      <c r="G166">
        <v>47</v>
      </c>
      <c r="H166" s="1" t="s">
        <v>14</v>
      </c>
      <c r="I166" s="3">
        <v>184.45</v>
      </c>
      <c r="J166" s="3" t="str">
        <f>IF(customer_segmentation_data[[#This Row],[age]]&lt;30,"Adolescent",IF(customer_segmentation_data[[#This Row],[age]]&lt;50,"Middle Age",IF(customer_segmentation_data[[#This Row],[age]]&gt;49,"Adult","Invalid")))</f>
        <v>Adult</v>
      </c>
      <c r="K166" t="str">
        <f>IF(customer_segmentation_data[[#This Row],[income]]&gt;89000,"High Income",IF(customer_segmentation_data[[#This Row],[income]]&gt;59000,"Middle Income",IF(customer_segmentation_data[[#This Row],[income]]&lt;60000,"Low Income","Invalid")))</f>
        <v>High Income</v>
      </c>
      <c r="L166" t="str">
        <f>IF(customer_segmentation_data[[#This Row],[spending_score]]&gt;69,"High Spending",IF(customer_segmentation_data[[#This Row],[spending_score]]&gt;39,"Medium Spending",IF(customer_segmentation_data[[#This Row],[spending_score]]&lt;40,"Low Spending","Invalid")))</f>
        <v>Low Spending</v>
      </c>
      <c r="M166" t="str">
        <f>IF(customer_segmentation_data[[#This Row],[purchase_frequency]]&lt;16,"Low Frequency",IF(customer_segmentation_data[[#This Row],[purchase_frequency]]&lt;36,"Medium Frequency",IF(customer_segmentation_data[[#This Row],[purchase_frequency]]&lt;51,"High Frequency","Invalid")))</f>
        <v>High Frequency</v>
      </c>
      <c r="N166" s="3">
        <f>customer_segmentation_data[[#This Row],[last_purchase_amount]]*customer_segmentation_data[[#This Row],[purchase_frequency]]*customer_segmentation_data[[#This Row],[membership_years]]</f>
        <v>34676.6</v>
      </c>
    </row>
    <row r="167" spans="1:14" x14ac:dyDescent="0.35">
      <c r="A167">
        <v>166</v>
      </c>
      <c r="B167">
        <v>41</v>
      </c>
      <c r="C167" s="1" t="s">
        <v>9</v>
      </c>
      <c r="D167" s="2">
        <v>48155</v>
      </c>
      <c r="E167">
        <v>19</v>
      </c>
      <c r="F167">
        <v>10</v>
      </c>
      <c r="G167">
        <v>36</v>
      </c>
      <c r="H167" s="1" t="s">
        <v>10</v>
      </c>
      <c r="I167" s="3">
        <v>566.65</v>
      </c>
      <c r="J167" s="3" t="str">
        <f>IF(customer_segmentation_data[[#This Row],[age]]&lt;30,"Adolescent",IF(customer_segmentation_data[[#This Row],[age]]&lt;50,"Middle Age",IF(customer_segmentation_data[[#This Row],[age]]&gt;49,"Adult","Invalid")))</f>
        <v>Middle Age</v>
      </c>
      <c r="K167" t="str">
        <f>IF(customer_segmentation_data[[#This Row],[income]]&gt;89000,"High Income",IF(customer_segmentation_data[[#This Row],[income]]&gt;59000,"Middle Income",IF(customer_segmentation_data[[#This Row],[income]]&lt;60000,"Low Income","Invalid")))</f>
        <v>Low Income</v>
      </c>
      <c r="L167" t="str">
        <f>IF(customer_segmentation_data[[#This Row],[spending_score]]&gt;69,"High Spending",IF(customer_segmentation_data[[#This Row],[spending_score]]&gt;39,"Medium Spending",IF(customer_segmentation_data[[#This Row],[spending_score]]&lt;40,"Low Spending","Invalid")))</f>
        <v>Low Spending</v>
      </c>
      <c r="M167" t="str">
        <f>IF(customer_segmentation_data[[#This Row],[purchase_frequency]]&lt;16,"Low Frequency",IF(customer_segmentation_data[[#This Row],[purchase_frequency]]&lt;36,"Medium Frequency",IF(customer_segmentation_data[[#This Row],[purchase_frequency]]&lt;51,"High Frequency","Invalid")))</f>
        <v>High Frequency</v>
      </c>
      <c r="N167" s="3">
        <f>customer_segmentation_data[[#This Row],[last_purchase_amount]]*customer_segmentation_data[[#This Row],[purchase_frequency]]*customer_segmentation_data[[#This Row],[membership_years]]</f>
        <v>203993.99999999997</v>
      </c>
    </row>
    <row r="168" spans="1:14" x14ac:dyDescent="0.35">
      <c r="A168">
        <v>167</v>
      </c>
      <c r="B168">
        <v>18</v>
      </c>
      <c r="C168" s="1" t="s">
        <v>13</v>
      </c>
      <c r="D168" s="2">
        <v>46707</v>
      </c>
      <c r="E168">
        <v>61</v>
      </c>
      <c r="F168">
        <v>10</v>
      </c>
      <c r="G168">
        <v>16</v>
      </c>
      <c r="H168" s="1" t="s">
        <v>12</v>
      </c>
      <c r="I168" s="3">
        <v>18.600000000000001</v>
      </c>
      <c r="J168" s="3" t="str">
        <f>IF(customer_segmentation_data[[#This Row],[age]]&lt;30,"Adolescent",IF(customer_segmentation_data[[#This Row],[age]]&lt;50,"Middle Age",IF(customer_segmentation_data[[#This Row],[age]]&gt;49,"Adult","Invalid")))</f>
        <v>Adolescent</v>
      </c>
      <c r="K168" t="str">
        <f>IF(customer_segmentation_data[[#This Row],[income]]&gt;89000,"High Income",IF(customer_segmentation_data[[#This Row],[income]]&gt;59000,"Middle Income",IF(customer_segmentation_data[[#This Row],[income]]&lt;60000,"Low Income","Invalid")))</f>
        <v>Low Income</v>
      </c>
      <c r="L168" t="str">
        <f>IF(customer_segmentation_data[[#This Row],[spending_score]]&gt;69,"High Spending",IF(customer_segmentation_data[[#This Row],[spending_score]]&gt;39,"Medium Spending",IF(customer_segmentation_data[[#This Row],[spending_score]]&lt;40,"Low Spending","Invalid")))</f>
        <v>Medium Spending</v>
      </c>
      <c r="M168" t="str">
        <f>IF(customer_segmentation_data[[#This Row],[purchase_frequency]]&lt;16,"Low Frequency",IF(customer_segmentation_data[[#This Row],[purchase_frequency]]&lt;36,"Medium Frequency",IF(customer_segmentation_data[[#This Row],[purchase_frequency]]&lt;51,"High Frequency","Invalid")))</f>
        <v>Medium Frequency</v>
      </c>
      <c r="N168" s="3">
        <f>customer_segmentation_data[[#This Row],[last_purchase_amount]]*customer_segmentation_data[[#This Row],[purchase_frequency]]*customer_segmentation_data[[#This Row],[membership_years]]</f>
        <v>2976</v>
      </c>
    </row>
    <row r="169" spans="1:14" x14ac:dyDescent="0.35">
      <c r="A169">
        <v>168</v>
      </c>
      <c r="B169">
        <v>36</v>
      </c>
      <c r="C169" s="1" t="s">
        <v>13</v>
      </c>
      <c r="D169" s="2">
        <v>87275</v>
      </c>
      <c r="E169">
        <v>82</v>
      </c>
      <c r="F169">
        <v>9</v>
      </c>
      <c r="G169">
        <v>2</v>
      </c>
      <c r="H169" s="1" t="s">
        <v>12</v>
      </c>
      <c r="I169" s="3">
        <v>14.52</v>
      </c>
      <c r="J169" s="3" t="str">
        <f>IF(customer_segmentation_data[[#This Row],[age]]&lt;30,"Adolescent",IF(customer_segmentation_data[[#This Row],[age]]&lt;50,"Middle Age",IF(customer_segmentation_data[[#This Row],[age]]&gt;49,"Adult","Invalid")))</f>
        <v>Middle Age</v>
      </c>
      <c r="K169" t="str">
        <f>IF(customer_segmentation_data[[#This Row],[income]]&gt;89000,"High Income",IF(customer_segmentation_data[[#This Row],[income]]&gt;59000,"Middle Income",IF(customer_segmentation_data[[#This Row],[income]]&lt;60000,"Low Income","Invalid")))</f>
        <v>Middle Income</v>
      </c>
      <c r="L169" t="str">
        <f>IF(customer_segmentation_data[[#This Row],[spending_score]]&gt;69,"High Spending",IF(customer_segmentation_data[[#This Row],[spending_score]]&gt;39,"Medium Spending",IF(customer_segmentation_data[[#This Row],[spending_score]]&lt;40,"Low Spending","Invalid")))</f>
        <v>High Spending</v>
      </c>
      <c r="M169" t="str">
        <f>IF(customer_segmentation_data[[#This Row],[purchase_frequency]]&lt;16,"Low Frequency",IF(customer_segmentation_data[[#This Row],[purchase_frequency]]&lt;36,"Medium Frequency",IF(customer_segmentation_data[[#This Row],[purchase_frequency]]&lt;51,"High Frequency","Invalid")))</f>
        <v>Low Frequency</v>
      </c>
      <c r="N169" s="3">
        <f>customer_segmentation_data[[#This Row],[last_purchase_amount]]*customer_segmentation_data[[#This Row],[purchase_frequency]]*customer_segmentation_data[[#This Row],[membership_years]]</f>
        <v>261.36</v>
      </c>
    </row>
    <row r="170" spans="1:14" x14ac:dyDescent="0.35">
      <c r="A170">
        <v>169</v>
      </c>
      <c r="B170">
        <v>51</v>
      </c>
      <c r="C170" s="1" t="s">
        <v>9</v>
      </c>
      <c r="D170" s="2">
        <v>58930</v>
      </c>
      <c r="E170">
        <v>95</v>
      </c>
      <c r="F170">
        <v>5</v>
      </c>
      <c r="G170">
        <v>33</v>
      </c>
      <c r="H170" s="1" t="s">
        <v>11</v>
      </c>
      <c r="I170" s="3">
        <v>115.09</v>
      </c>
      <c r="J170" s="3" t="str">
        <f>IF(customer_segmentation_data[[#This Row],[age]]&lt;30,"Adolescent",IF(customer_segmentation_data[[#This Row],[age]]&lt;50,"Middle Age",IF(customer_segmentation_data[[#This Row],[age]]&gt;49,"Adult","Invalid")))</f>
        <v>Adult</v>
      </c>
      <c r="K170" t="str">
        <f>IF(customer_segmentation_data[[#This Row],[income]]&gt;89000,"High Income",IF(customer_segmentation_data[[#This Row],[income]]&gt;59000,"Middle Income",IF(customer_segmentation_data[[#This Row],[income]]&lt;60000,"Low Income","Invalid")))</f>
        <v>Low Income</v>
      </c>
      <c r="L170" t="str">
        <f>IF(customer_segmentation_data[[#This Row],[spending_score]]&gt;69,"High Spending",IF(customer_segmentation_data[[#This Row],[spending_score]]&gt;39,"Medium Spending",IF(customer_segmentation_data[[#This Row],[spending_score]]&lt;40,"Low Spending","Invalid")))</f>
        <v>High Spending</v>
      </c>
      <c r="M170" t="str">
        <f>IF(customer_segmentation_data[[#This Row],[purchase_frequency]]&lt;16,"Low Frequency",IF(customer_segmentation_data[[#This Row],[purchase_frequency]]&lt;36,"Medium Frequency",IF(customer_segmentation_data[[#This Row],[purchase_frequency]]&lt;51,"High Frequency","Invalid")))</f>
        <v>Medium Frequency</v>
      </c>
      <c r="N170" s="3">
        <f>customer_segmentation_data[[#This Row],[last_purchase_amount]]*customer_segmentation_data[[#This Row],[purchase_frequency]]*customer_segmentation_data[[#This Row],[membership_years]]</f>
        <v>18989.850000000002</v>
      </c>
    </row>
    <row r="171" spans="1:14" x14ac:dyDescent="0.35">
      <c r="A171">
        <v>170</v>
      </c>
      <c r="B171">
        <v>37</v>
      </c>
      <c r="C171" s="1" t="s">
        <v>16</v>
      </c>
      <c r="D171" s="2">
        <v>33987</v>
      </c>
      <c r="E171">
        <v>60</v>
      </c>
      <c r="F171">
        <v>8</v>
      </c>
      <c r="G171">
        <v>39</v>
      </c>
      <c r="H171" s="1" t="s">
        <v>10</v>
      </c>
      <c r="I171" s="3">
        <v>975.1</v>
      </c>
      <c r="J171" s="3" t="str">
        <f>IF(customer_segmentation_data[[#This Row],[age]]&lt;30,"Adolescent",IF(customer_segmentation_data[[#This Row],[age]]&lt;50,"Middle Age",IF(customer_segmentation_data[[#This Row],[age]]&gt;49,"Adult","Invalid")))</f>
        <v>Middle Age</v>
      </c>
      <c r="K171" t="str">
        <f>IF(customer_segmentation_data[[#This Row],[income]]&gt;89000,"High Income",IF(customer_segmentation_data[[#This Row],[income]]&gt;59000,"Middle Income",IF(customer_segmentation_data[[#This Row],[income]]&lt;60000,"Low Income","Invalid")))</f>
        <v>Low Income</v>
      </c>
      <c r="L171" t="str">
        <f>IF(customer_segmentation_data[[#This Row],[spending_score]]&gt;69,"High Spending",IF(customer_segmentation_data[[#This Row],[spending_score]]&gt;39,"Medium Spending",IF(customer_segmentation_data[[#This Row],[spending_score]]&lt;40,"Low Spending","Invalid")))</f>
        <v>Medium Spending</v>
      </c>
      <c r="M171" t="str">
        <f>IF(customer_segmentation_data[[#This Row],[purchase_frequency]]&lt;16,"Low Frequency",IF(customer_segmentation_data[[#This Row],[purchase_frequency]]&lt;36,"Medium Frequency",IF(customer_segmentation_data[[#This Row],[purchase_frequency]]&lt;51,"High Frequency","Invalid")))</f>
        <v>High Frequency</v>
      </c>
      <c r="N171" s="3">
        <f>customer_segmentation_data[[#This Row],[last_purchase_amount]]*customer_segmentation_data[[#This Row],[purchase_frequency]]*customer_segmentation_data[[#This Row],[membership_years]]</f>
        <v>304231.2</v>
      </c>
    </row>
    <row r="172" spans="1:14" x14ac:dyDescent="0.35">
      <c r="A172">
        <v>171</v>
      </c>
      <c r="B172">
        <v>21</v>
      </c>
      <c r="C172" s="1" t="s">
        <v>16</v>
      </c>
      <c r="D172" s="2">
        <v>140801</v>
      </c>
      <c r="E172">
        <v>13</v>
      </c>
      <c r="F172">
        <v>3</v>
      </c>
      <c r="G172">
        <v>43</v>
      </c>
      <c r="H172" s="1" t="s">
        <v>14</v>
      </c>
      <c r="I172" s="3">
        <v>82.88</v>
      </c>
      <c r="J172" s="3" t="str">
        <f>IF(customer_segmentation_data[[#This Row],[age]]&lt;30,"Adolescent",IF(customer_segmentation_data[[#This Row],[age]]&lt;50,"Middle Age",IF(customer_segmentation_data[[#This Row],[age]]&gt;49,"Adult","Invalid")))</f>
        <v>Adolescent</v>
      </c>
      <c r="K172" t="str">
        <f>IF(customer_segmentation_data[[#This Row],[income]]&gt;89000,"High Income",IF(customer_segmentation_data[[#This Row],[income]]&gt;59000,"Middle Income",IF(customer_segmentation_data[[#This Row],[income]]&lt;60000,"Low Income","Invalid")))</f>
        <v>High Income</v>
      </c>
      <c r="L172" t="str">
        <f>IF(customer_segmentation_data[[#This Row],[spending_score]]&gt;69,"High Spending",IF(customer_segmentation_data[[#This Row],[spending_score]]&gt;39,"Medium Spending",IF(customer_segmentation_data[[#This Row],[spending_score]]&lt;40,"Low Spending","Invalid")))</f>
        <v>Low Spending</v>
      </c>
      <c r="M172" t="str">
        <f>IF(customer_segmentation_data[[#This Row],[purchase_frequency]]&lt;16,"Low Frequency",IF(customer_segmentation_data[[#This Row],[purchase_frequency]]&lt;36,"Medium Frequency",IF(customer_segmentation_data[[#This Row],[purchase_frequency]]&lt;51,"High Frequency","Invalid")))</f>
        <v>High Frequency</v>
      </c>
      <c r="N172" s="3">
        <f>customer_segmentation_data[[#This Row],[last_purchase_amount]]*customer_segmentation_data[[#This Row],[purchase_frequency]]*customer_segmentation_data[[#This Row],[membership_years]]</f>
        <v>10691.519999999999</v>
      </c>
    </row>
    <row r="173" spans="1:14" x14ac:dyDescent="0.35">
      <c r="A173">
        <v>172</v>
      </c>
      <c r="B173">
        <v>19</v>
      </c>
      <c r="C173" s="1" t="s">
        <v>16</v>
      </c>
      <c r="D173" s="2">
        <v>98446</v>
      </c>
      <c r="E173">
        <v>25</v>
      </c>
      <c r="F173">
        <v>4</v>
      </c>
      <c r="G173">
        <v>34</v>
      </c>
      <c r="H173" s="1" t="s">
        <v>10</v>
      </c>
      <c r="I173" s="3">
        <v>696.59</v>
      </c>
      <c r="J173" s="3" t="str">
        <f>IF(customer_segmentation_data[[#This Row],[age]]&lt;30,"Adolescent",IF(customer_segmentation_data[[#This Row],[age]]&lt;50,"Middle Age",IF(customer_segmentation_data[[#This Row],[age]]&gt;49,"Adult","Invalid")))</f>
        <v>Adolescent</v>
      </c>
      <c r="K173" t="str">
        <f>IF(customer_segmentation_data[[#This Row],[income]]&gt;89000,"High Income",IF(customer_segmentation_data[[#This Row],[income]]&gt;59000,"Middle Income",IF(customer_segmentation_data[[#This Row],[income]]&lt;60000,"Low Income","Invalid")))</f>
        <v>High Income</v>
      </c>
      <c r="L173" t="str">
        <f>IF(customer_segmentation_data[[#This Row],[spending_score]]&gt;69,"High Spending",IF(customer_segmentation_data[[#This Row],[spending_score]]&gt;39,"Medium Spending",IF(customer_segmentation_data[[#This Row],[spending_score]]&lt;40,"Low Spending","Invalid")))</f>
        <v>Low Spending</v>
      </c>
      <c r="M173" t="str">
        <f>IF(customer_segmentation_data[[#This Row],[purchase_frequency]]&lt;16,"Low Frequency",IF(customer_segmentation_data[[#This Row],[purchase_frequency]]&lt;36,"Medium Frequency",IF(customer_segmentation_data[[#This Row],[purchase_frequency]]&lt;51,"High Frequency","Invalid")))</f>
        <v>Medium Frequency</v>
      </c>
      <c r="N173" s="3">
        <f>customer_segmentation_data[[#This Row],[last_purchase_amount]]*customer_segmentation_data[[#This Row],[purchase_frequency]]*customer_segmentation_data[[#This Row],[membership_years]]</f>
        <v>94736.24</v>
      </c>
    </row>
    <row r="174" spans="1:14" x14ac:dyDescent="0.35">
      <c r="A174">
        <v>173</v>
      </c>
      <c r="B174">
        <v>56</v>
      </c>
      <c r="C174" s="1" t="s">
        <v>9</v>
      </c>
      <c r="D174" s="2">
        <v>111754</v>
      </c>
      <c r="E174">
        <v>96</v>
      </c>
      <c r="F174">
        <v>8</v>
      </c>
      <c r="G174">
        <v>38</v>
      </c>
      <c r="H174" s="1" t="s">
        <v>14</v>
      </c>
      <c r="I174" s="3">
        <v>631.05999999999995</v>
      </c>
      <c r="J174" s="3" t="str">
        <f>IF(customer_segmentation_data[[#This Row],[age]]&lt;30,"Adolescent",IF(customer_segmentation_data[[#This Row],[age]]&lt;50,"Middle Age",IF(customer_segmentation_data[[#This Row],[age]]&gt;49,"Adult","Invalid")))</f>
        <v>Adult</v>
      </c>
      <c r="K174" t="str">
        <f>IF(customer_segmentation_data[[#This Row],[income]]&gt;89000,"High Income",IF(customer_segmentation_data[[#This Row],[income]]&gt;59000,"Middle Income",IF(customer_segmentation_data[[#This Row],[income]]&lt;60000,"Low Income","Invalid")))</f>
        <v>High Income</v>
      </c>
      <c r="L174" t="str">
        <f>IF(customer_segmentation_data[[#This Row],[spending_score]]&gt;69,"High Spending",IF(customer_segmentation_data[[#This Row],[spending_score]]&gt;39,"Medium Spending",IF(customer_segmentation_data[[#This Row],[spending_score]]&lt;40,"Low Spending","Invalid")))</f>
        <v>High Spending</v>
      </c>
      <c r="M174" t="str">
        <f>IF(customer_segmentation_data[[#This Row],[purchase_frequency]]&lt;16,"Low Frequency",IF(customer_segmentation_data[[#This Row],[purchase_frequency]]&lt;36,"Medium Frequency",IF(customer_segmentation_data[[#This Row],[purchase_frequency]]&lt;51,"High Frequency","Invalid")))</f>
        <v>High Frequency</v>
      </c>
      <c r="N174" s="3">
        <f>customer_segmentation_data[[#This Row],[last_purchase_amount]]*customer_segmentation_data[[#This Row],[purchase_frequency]]*customer_segmentation_data[[#This Row],[membership_years]]</f>
        <v>191842.24</v>
      </c>
    </row>
    <row r="175" spans="1:14" x14ac:dyDescent="0.35">
      <c r="A175">
        <v>174</v>
      </c>
      <c r="B175">
        <v>47</v>
      </c>
      <c r="C175" s="1" t="s">
        <v>13</v>
      </c>
      <c r="D175" s="2">
        <v>66932</v>
      </c>
      <c r="E175">
        <v>89</v>
      </c>
      <c r="F175">
        <v>5</v>
      </c>
      <c r="G175">
        <v>9</v>
      </c>
      <c r="H175" s="1" t="s">
        <v>14</v>
      </c>
      <c r="I175" s="3">
        <v>861.66</v>
      </c>
      <c r="J175" s="3" t="str">
        <f>IF(customer_segmentation_data[[#This Row],[age]]&lt;30,"Adolescent",IF(customer_segmentation_data[[#This Row],[age]]&lt;50,"Middle Age",IF(customer_segmentation_data[[#This Row],[age]]&gt;49,"Adult","Invalid")))</f>
        <v>Middle Age</v>
      </c>
      <c r="K175" t="str">
        <f>IF(customer_segmentation_data[[#This Row],[income]]&gt;89000,"High Income",IF(customer_segmentation_data[[#This Row],[income]]&gt;59000,"Middle Income",IF(customer_segmentation_data[[#This Row],[income]]&lt;60000,"Low Income","Invalid")))</f>
        <v>Middle Income</v>
      </c>
      <c r="L175" t="str">
        <f>IF(customer_segmentation_data[[#This Row],[spending_score]]&gt;69,"High Spending",IF(customer_segmentation_data[[#This Row],[spending_score]]&gt;39,"Medium Spending",IF(customer_segmentation_data[[#This Row],[spending_score]]&lt;40,"Low Spending","Invalid")))</f>
        <v>High Spending</v>
      </c>
      <c r="M175" t="str">
        <f>IF(customer_segmentation_data[[#This Row],[purchase_frequency]]&lt;16,"Low Frequency",IF(customer_segmentation_data[[#This Row],[purchase_frequency]]&lt;36,"Medium Frequency",IF(customer_segmentation_data[[#This Row],[purchase_frequency]]&lt;51,"High Frequency","Invalid")))</f>
        <v>Low Frequency</v>
      </c>
      <c r="N175" s="3">
        <f>customer_segmentation_data[[#This Row],[last_purchase_amount]]*customer_segmentation_data[[#This Row],[purchase_frequency]]*customer_segmentation_data[[#This Row],[membership_years]]</f>
        <v>38774.699999999997</v>
      </c>
    </row>
    <row r="176" spans="1:14" x14ac:dyDescent="0.35">
      <c r="A176">
        <v>175</v>
      </c>
      <c r="B176">
        <v>33</v>
      </c>
      <c r="C176" s="1" t="s">
        <v>9</v>
      </c>
      <c r="D176" s="2">
        <v>81766</v>
      </c>
      <c r="E176">
        <v>86</v>
      </c>
      <c r="F176">
        <v>1</v>
      </c>
      <c r="G176">
        <v>16</v>
      </c>
      <c r="H176" s="1" t="s">
        <v>11</v>
      </c>
      <c r="I176" s="3">
        <v>160.11000000000001</v>
      </c>
      <c r="J176" s="3" t="str">
        <f>IF(customer_segmentation_data[[#This Row],[age]]&lt;30,"Adolescent",IF(customer_segmentation_data[[#This Row],[age]]&lt;50,"Middle Age",IF(customer_segmentation_data[[#This Row],[age]]&gt;49,"Adult","Invalid")))</f>
        <v>Middle Age</v>
      </c>
      <c r="K176" t="str">
        <f>IF(customer_segmentation_data[[#This Row],[income]]&gt;89000,"High Income",IF(customer_segmentation_data[[#This Row],[income]]&gt;59000,"Middle Income",IF(customer_segmentation_data[[#This Row],[income]]&lt;60000,"Low Income","Invalid")))</f>
        <v>Middle Income</v>
      </c>
      <c r="L176" t="str">
        <f>IF(customer_segmentation_data[[#This Row],[spending_score]]&gt;69,"High Spending",IF(customer_segmentation_data[[#This Row],[spending_score]]&gt;39,"Medium Spending",IF(customer_segmentation_data[[#This Row],[spending_score]]&lt;40,"Low Spending","Invalid")))</f>
        <v>High Spending</v>
      </c>
      <c r="M176" t="str">
        <f>IF(customer_segmentation_data[[#This Row],[purchase_frequency]]&lt;16,"Low Frequency",IF(customer_segmentation_data[[#This Row],[purchase_frequency]]&lt;36,"Medium Frequency",IF(customer_segmentation_data[[#This Row],[purchase_frequency]]&lt;51,"High Frequency","Invalid")))</f>
        <v>Medium Frequency</v>
      </c>
      <c r="N176" s="3">
        <f>customer_segmentation_data[[#This Row],[last_purchase_amount]]*customer_segmentation_data[[#This Row],[purchase_frequency]]*customer_segmentation_data[[#This Row],[membership_years]]</f>
        <v>2561.7600000000002</v>
      </c>
    </row>
    <row r="177" spans="1:14" x14ac:dyDescent="0.35">
      <c r="A177">
        <v>176</v>
      </c>
      <c r="B177">
        <v>34</v>
      </c>
      <c r="C177" s="1" t="s">
        <v>16</v>
      </c>
      <c r="D177" s="2">
        <v>79572</v>
      </c>
      <c r="E177">
        <v>62</v>
      </c>
      <c r="F177">
        <v>2</v>
      </c>
      <c r="G177">
        <v>24</v>
      </c>
      <c r="H177" s="1" t="s">
        <v>11</v>
      </c>
      <c r="I177" s="3">
        <v>843.15</v>
      </c>
      <c r="J177" s="3" t="str">
        <f>IF(customer_segmentation_data[[#This Row],[age]]&lt;30,"Adolescent",IF(customer_segmentation_data[[#This Row],[age]]&lt;50,"Middle Age",IF(customer_segmentation_data[[#This Row],[age]]&gt;49,"Adult","Invalid")))</f>
        <v>Middle Age</v>
      </c>
      <c r="K177" t="str">
        <f>IF(customer_segmentation_data[[#This Row],[income]]&gt;89000,"High Income",IF(customer_segmentation_data[[#This Row],[income]]&gt;59000,"Middle Income",IF(customer_segmentation_data[[#This Row],[income]]&lt;60000,"Low Income","Invalid")))</f>
        <v>Middle Income</v>
      </c>
      <c r="L177" t="str">
        <f>IF(customer_segmentation_data[[#This Row],[spending_score]]&gt;69,"High Spending",IF(customer_segmentation_data[[#This Row],[spending_score]]&gt;39,"Medium Spending",IF(customer_segmentation_data[[#This Row],[spending_score]]&lt;40,"Low Spending","Invalid")))</f>
        <v>Medium Spending</v>
      </c>
      <c r="M177" t="str">
        <f>IF(customer_segmentation_data[[#This Row],[purchase_frequency]]&lt;16,"Low Frequency",IF(customer_segmentation_data[[#This Row],[purchase_frequency]]&lt;36,"Medium Frequency",IF(customer_segmentation_data[[#This Row],[purchase_frequency]]&lt;51,"High Frequency","Invalid")))</f>
        <v>Medium Frequency</v>
      </c>
      <c r="N177" s="3">
        <f>customer_segmentation_data[[#This Row],[last_purchase_amount]]*customer_segmentation_data[[#This Row],[purchase_frequency]]*customer_segmentation_data[[#This Row],[membership_years]]</f>
        <v>40471.199999999997</v>
      </c>
    </row>
    <row r="178" spans="1:14" x14ac:dyDescent="0.35">
      <c r="A178">
        <v>177</v>
      </c>
      <c r="B178">
        <v>65</v>
      </c>
      <c r="C178" s="1" t="s">
        <v>13</v>
      </c>
      <c r="D178" s="2">
        <v>123680</v>
      </c>
      <c r="E178">
        <v>30</v>
      </c>
      <c r="F178">
        <v>2</v>
      </c>
      <c r="G178">
        <v>35</v>
      </c>
      <c r="H178" s="1" t="s">
        <v>15</v>
      </c>
      <c r="I178" s="3">
        <v>218.74</v>
      </c>
      <c r="J178" s="3" t="str">
        <f>IF(customer_segmentation_data[[#This Row],[age]]&lt;30,"Adolescent",IF(customer_segmentation_data[[#This Row],[age]]&lt;50,"Middle Age",IF(customer_segmentation_data[[#This Row],[age]]&gt;49,"Adult","Invalid")))</f>
        <v>Adult</v>
      </c>
      <c r="K178" t="str">
        <f>IF(customer_segmentation_data[[#This Row],[income]]&gt;89000,"High Income",IF(customer_segmentation_data[[#This Row],[income]]&gt;59000,"Middle Income",IF(customer_segmentation_data[[#This Row],[income]]&lt;60000,"Low Income","Invalid")))</f>
        <v>High Income</v>
      </c>
      <c r="L178" t="str">
        <f>IF(customer_segmentation_data[[#This Row],[spending_score]]&gt;69,"High Spending",IF(customer_segmentation_data[[#This Row],[spending_score]]&gt;39,"Medium Spending",IF(customer_segmentation_data[[#This Row],[spending_score]]&lt;40,"Low Spending","Invalid")))</f>
        <v>Low Spending</v>
      </c>
      <c r="M178" t="str">
        <f>IF(customer_segmentation_data[[#This Row],[purchase_frequency]]&lt;16,"Low Frequency",IF(customer_segmentation_data[[#This Row],[purchase_frequency]]&lt;36,"Medium Frequency",IF(customer_segmentation_data[[#This Row],[purchase_frequency]]&lt;51,"High Frequency","Invalid")))</f>
        <v>Medium Frequency</v>
      </c>
      <c r="N178" s="3">
        <f>customer_segmentation_data[[#This Row],[last_purchase_amount]]*customer_segmentation_data[[#This Row],[purchase_frequency]]*customer_segmentation_data[[#This Row],[membership_years]]</f>
        <v>15311.800000000001</v>
      </c>
    </row>
    <row r="179" spans="1:14" x14ac:dyDescent="0.35">
      <c r="A179">
        <v>178</v>
      </c>
      <c r="B179">
        <v>67</v>
      </c>
      <c r="C179" s="1" t="s">
        <v>9</v>
      </c>
      <c r="D179" s="2">
        <v>130300</v>
      </c>
      <c r="E179">
        <v>75</v>
      </c>
      <c r="F179">
        <v>5</v>
      </c>
      <c r="G179">
        <v>27</v>
      </c>
      <c r="H179" s="1" t="s">
        <v>15</v>
      </c>
      <c r="I179" s="3">
        <v>94.32</v>
      </c>
      <c r="J179" s="3" t="str">
        <f>IF(customer_segmentation_data[[#This Row],[age]]&lt;30,"Adolescent",IF(customer_segmentation_data[[#This Row],[age]]&lt;50,"Middle Age",IF(customer_segmentation_data[[#This Row],[age]]&gt;49,"Adult","Invalid")))</f>
        <v>Adult</v>
      </c>
      <c r="K179" t="str">
        <f>IF(customer_segmentation_data[[#This Row],[income]]&gt;89000,"High Income",IF(customer_segmentation_data[[#This Row],[income]]&gt;59000,"Middle Income",IF(customer_segmentation_data[[#This Row],[income]]&lt;60000,"Low Income","Invalid")))</f>
        <v>High Income</v>
      </c>
      <c r="L179" t="str">
        <f>IF(customer_segmentation_data[[#This Row],[spending_score]]&gt;69,"High Spending",IF(customer_segmentation_data[[#This Row],[spending_score]]&gt;39,"Medium Spending",IF(customer_segmentation_data[[#This Row],[spending_score]]&lt;40,"Low Spending","Invalid")))</f>
        <v>High Spending</v>
      </c>
      <c r="M179" t="str">
        <f>IF(customer_segmentation_data[[#This Row],[purchase_frequency]]&lt;16,"Low Frequency",IF(customer_segmentation_data[[#This Row],[purchase_frequency]]&lt;36,"Medium Frequency",IF(customer_segmentation_data[[#This Row],[purchase_frequency]]&lt;51,"High Frequency","Invalid")))</f>
        <v>Medium Frequency</v>
      </c>
      <c r="N179" s="3">
        <f>customer_segmentation_data[[#This Row],[last_purchase_amount]]*customer_segmentation_data[[#This Row],[purchase_frequency]]*customer_segmentation_data[[#This Row],[membership_years]]</f>
        <v>12733.199999999999</v>
      </c>
    </row>
    <row r="180" spans="1:14" x14ac:dyDescent="0.35">
      <c r="A180">
        <v>179</v>
      </c>
      <c r="B180">
        <v>45</v>
      </c>
      <c r="C180" s="1" t="s">
        <v>9</v>
      </c>
      <c r="D180" s="2">
        <v>102050</v>
      </c>
      <c r="E180">
        <v>57</v>
      </c>
      <c r="F180">
        <v>8</v>
      </c>
      <c r="G180">
        <v>39</v>
      </c>
      <c r="H180" s="1" t="s">
        <v>10</v>
      </c>
      <c r="I180" s="3">
        <v>263.93</v>
      </c>
      <c r="J180" s="3" t="str">
        <f>IF(customer_segmentation_data[[#This Row],[age]]&lt;30,"Adolescent",IF(customer_segmentation_data[[#This Row],[age]]&lt;50,"Middle Age",IF(customer_segmentation_data[[#This Row],[age]]&gt;49,"Adult","Invalid")))</f>
        <v>Middle Age</v>
      </c>
      <c r="K180" t="str">
        <f>IF(customer_segmentation_data[[#This Row],[income]]&gt;89000,"High Income",IF(customer_segmentation_data[[#This Row],[income]]&gt;59000,"Middle Income",IF(customer_segmentation_data[[#This Row],[income]]&lt;60000,"Low Income","Invalid")))</f>
        <v>High Income</v>
      </c>
      <c r="L180" t="str">
        <f>IF(customer_segmentation_data[[#This Row],[spending_score]]&gt;69,"High Spending",IF(customer_segmentation_data[[#This Row],[spending_score]]&gt;39,"Medium Spending",IF(customer_segmentation_data[[#This Row],[spending_score]]&lt;40,"Low Spending","Invalid")))</f>
        <v>Medium Spending</v>
      </c>
      <c r="M180" t="str">
        <f>IF(customer_segmentation_data[[#This Row],[purchase_frequency]]&lt;16,"Low Frequency",IF(customer_segmentation_data[[#This Row],[purchase_frequency]]&lt;36,"Medium Frequency",IF(customer_segmentation_data[[#This Row],[purchase_frequency]]&lt;51,"High Frequency","Invalid")))</f>
        <v>High Frequency</v>
      </c>
      <c r="N180" s="3">
        <f>customer_segmentation_data[[#This Row],[last_purchase_amount]]*customer_segmentation_data[[#This Row],[purchase_frequency]]*customer_segmentation_data[[#This Row],[membership_years]]</f>
        <v>82346.16</v>
      </c>
    </row>
    <row r="181" spans="1:14" x14ac:dyDescent="0.35">
      <c r="A181">
        <v>180</v>
      </c>
      <c r="B181">
        <v>48</v>
      </c>
      <c r="C181" s="1" t="s">
        <v>16</v>
      </c>
      <c r="D181" s="2">
        <v>121325</v>
      </c>
      <c r="E181">
        <v>30</v>
      </c>
      <c r="F181">
        <v>3</v>
      </c>
      <c r="G181">
        <v>35</v>
      </c>
      <c r="H181" s="1" t="s">
        <v>14</v>
      </c>
      <c r="I181" s="3">
        <v>624.36</v>
      </c>
      <c r="J181" s="3" t="str">
        <f>IF(customer_segmentation_data[[#This Row],[age]]&lt;30,"Adolescent",IF(customer_segmentation_data[[#This Row],[age]]&lt;50,"Middle Age",IF(customer_segmentation_data[[#This Row],[age]]&gt;49,"Adult","Invalid")))</f>
        <v>Middle Age</v>
      </c>
      <c r="K181" t="str">
        <f>IF(customer_segmentation_data[[#This Row],[income]]&gt;89000,"High Income",IF(customer_segmentation_data[[#This Row],[income]]&gt;59000,"Middle Income",IF(customer_segmentation_data[[#This Row],[income]]&lt;60000,"Low Income","Invalid")))</f>
        <v>High Income</v>
      </c>
      <c r="L181" t="str">
        <f>IF(customer_segmentation_data[[#This Row],[spending_score]]&gt;69,"High Spending",IF(customer_segmentation_data[[#This Row],[spending_score]]&gt;39,"Medium Spending",IF(customer_segmentation_data[[#This Row],[spending_score]]&lt;40,"Low Spending","Invalid")))</f>
        <v>Low Spending</v>
      </c>
      <c r="M181" t="str">
        <f>IF(customer_segmentation_data[[#This Row],[purchase_frequency]]&lt;16,"Low Frequency",IF(customer_segmentation_data[[#This Row],[purchase_frequency]]&lt;36,"Medium Frequency",IF(customer_segmentation_data[[#This Row],[purchase_frequency]]&lt;51,"High Frequency","Invalid")))</f>
        <v>Medium Frequency</v>
      </c>
      <c r="N181" s="3">
        <f>customer_segmentation_data[[#This Row],[last_purchase_amount]]*customer_segmentation_data[[#This Row],[purchase_frequency]]*customer_segmentation_data[[#This Row],[membership_years]]</f>
        <v>65557.8</v>
      </c>
    </row>
    <row r="182" spans="1:14" x14ac:dyDescent="0.35">
      <c r="A182">
        <v>181</v>
      </c>
      <c r="B182">
        <v>49</v>
      </c>
      <c r="C182" s="1" t="s">
        <v>16</v>
      </c>
      <c r="D182" s="2">
        <v>76202</v>
      </c>
      <c r="E182">
        <v>83</v>
      </c>
      <c r="F182">
        <v>3</v>
      </c>
      <c r="G182">
        <v>6</v>
      </c>
      <c r="H182" s="1" t="s">
        <v>10</v>
      </c>
      <c r="I182" s="3">
        <v>208.79</v>
      </c>
      <c r="J182" s="3" t="str">
        <f>IF(customer_segmentation_data[[#This Row],[age]]&lt;30,"Adolescent",IF(customer_segmentation_data[[#This Row],[age]]&lt;50,"Middle Age",IF(customer_segmentation_data[[#This Row],[age]]&gt;49,"Adult","Invalid")))</f>
        <v>Middle Age</v>
      </c>
      <c r="K182" t="str">
        <f>IF(customer_segmentation_data[[#This Row],[income]]&gt;89000,"High Income",IF(customer_segmentation_data[[#This Row],[income]]&gt;59000,"Middle Income",IF(customer_segmentation_data[[#This Row],[income]]&lt;60000,"Low Income","Invalid")))</f>
        <v>Middle Income</v>
      </c>
      <c r="L182" t="str">
        <f>IF(customer_segmentation_data[[#This Row],[spending_score]]&gt;69,"High Spending",IF(customer_segmentation_data[[#This Row],[spending_score]]&gt;39,"Medium Spending",IF(customer_segmentation_data[[#This Row],[spending_score]]&lt;40,"Low Spending","Invalid")))</f>
        <v>High Spending</v>
      </c>
      <c r="M182" t="str">
        <f>IF(customer_segmentation_data[[#This Row],[purchase_frequency]]&lt;16,"Low Frequency",IF(customer_segmentation_data[[#This Row],[purchase_frequency]]&lt;36,"Medium Frequency",IF(customer_segmentation_data[[#This Row],[purchase_frequency]]&lt;51,"High Frequency","Invalid")))</f>
        <v>Low Frequency</v>
      </c>
      <c r="N182" s="3">
        <f>customer_segmentation_data[[#This Row],[last_purchase_amount]]*customer_segmentation_data[[#This Row],[purchase_frequency]]*customer_segmentation_data[[#This Row],[membership_years]]</f>
        <v>3758.2200000000003</v>
      </c>
    </row>
    <row r="183" spans="1:14" x14ac:dyDescent="0.35">
      <c r="A183">
        <v>182</v>
      </c>
      <c r="B183">
        <v>40</v>
      </c>
      <c r="C183" s="1" t="s">
        <v>16</v>
      </c>
      <c r="D183" s="2">
        <v>136323</v>
      </c>
      <c r="E183">
        <v>36</v>
      </c>
      <c r="F183">
        <v>6</v>
      </c>
      <c r="G183">
        <v>25</v>
      </c>
      <c r="H183" s="1" t="s">
        <v>15</v>
      </c>
      <c r="I183" s="3">
        <v>625.28</v>
      </c>
      <c r="J183" s="3" t="str">
        <f>IF(customer_segmentation_data[[#This Row],[age]]&lt;30,"Adolescent",IF(customer_segmentation_data[[#This Row],[age]]&lt;50,"Middle Age",IF(customer_segmentation_data[[#This Row],[age]]&gt;49,"Adult","Invalid")))</f>
        <v>Middle Age</v>
      </c>
      <c r="K183" t="str">
        <f>IF(customer_segmentation_data[[#This Row],[income]]&gt;89000,"High Income",IF(customer_segmentation_data[[#This Row],[income]]&gt;59000,"Middle Income",IF(customer_segmentation_data[[#This Row],[income]]&lt;60000,"Low Income","Invalid")))</f>
        <v>High Income</v>
      </c>
      <c r="L183" t="str">
        <f>IF(customer_segmentation_data[[#This Row],[spending_score]]&gt;69,"High Spending",IF(customer_segmentation_data[[#This Row],[spending_score]]&gt;39,"Medium Spending",IF(customer_segmentation_data[[#This Row],[spending_score]]&lt;40,"Low Spending","Invalid")))</f>
        <v>Low Spending</v>
      </c>
      <c r="M183" t="str">
        <f>IF(customer_segmentation_data[[#This Row],[purchase_frequency]]&lt;16,"Low Frequency",IF(customer_segmentation_data[[#This Row],[purchase_frequency]]&lt;36,"Medium Frequency",IF(customer_segmentation_data[[#This Row],[purchase_frequency]]&lt;51,"High Frequency","Invalid")))</f>
        <v>Medium Frequency</v>
      </c>
      <c r="N183" s="3">
        <f>customer_segmentation_data[[#This Row],[last_purchase_amount]]*customer_segmentation_data[[#This Row],[purchase_frequency]]*customer_segmentation_data[[#This Row],[membership_years]]</f>
        <v>93792</v>
      </c>
    </row>
    <row r="184" spans="1:14" x14ac:dyDescent="0.35">
      <c r="A184">
        <v>183</v>
      </c>
      <c r="B184">
        <v>43</v>
      </c>
      <c r="C184" s="1" t="s">
        <v>9</v>
      </c>
      <c r="D184" s="2">
        <v>32512</v>
      </c>
      <c r="E184">
        <v>95</v>
      </c>
      <c r="F184">
        <v>4</v>
      </c>
      <c r="G184">
        <v>49</v>
      </c>
      <c r="H184" s="1" t="s">
        <v>14</v>
      </c>
      <c r="I184" s="3">
        <v>223.39</v>
      </c>
      <c r="J184" s="3" t="str">
        <f>IF(customer_segmentation_data[[#This Row],[age]]&lt;30,"Adolescent",IF(customer_segmentation_data[[#This Row],[age]]&lt;50,"Middle Age",IF(customer_segmentation_data[[#This Row],[age]]&gt;49,"Adult","Invalid")))</f>
        <v>Middle Age</v>
      </c>
      <c r="K184" t="str">
        <f>IF(customer_segmentation_data[[#This Row],[income]]&gt;89000,"High Income",IF(customer_segmentation_data[[#This Row],[income]]&gt;59000,"Middle Income",IF(customer_segmentation_data[[#This Row],[income]]&lt;60000,"Low Income","Invalid")))</f>
        <v>Low Income</v>
      </c>
      <c r="L184" t="str">
        <f>IF(customer_segmentation_data[[#This Row],[spending_score]]&gt;69,"High Spending",IF(customer_segmentation_data[[#This Row],[spending_score]]&gt;39,"Medium Spending",IF(customer_segmentation_data[[#This Row],[spending_score]]&lt;40,"Low Spending","Invalid")))</f>
        <v>High Spending</v>
      </c>
      <c r="M184" t="str">
        <f>IF(customer_segmentation_data[[#This Row],[purchase_frequency]]&lt;16,"Low Frequency",IF(customer_segmentation_data[[#This Row],[purchase_frequency]]&lt;36,"Medium Frequency",IF(customer_segmentation_data[[#This Row],[purchase_frequency]]&lt;51,"High Frequency","Invalid")))</f>
        <v>High Frequency</v>
      </c>
      <c r="N184" s="3">
        <f>customer_segmentation_data[[#This Row],[last_purchase_amount]]*customer_segmentation_data[[#This Row],[purchase_frequency]]*customer_segmentation_data[[#This Row],[membership_years]]</f>
        <v>43784.439999999995</v>
      </c>
    </row>
    <row r="185" spans="1:14" x14ac:dyDescent="0.35">
      <c r="A185">
        <v>184</v>
      </c>
      <c r="B185">
        <v>27</v>
      </c>
      <c r="C185" s="1" t="s">
        <v>16</v>
      </c>
      <c r="D185" s="2">
        <v>63313</v>
      </c>
      <c r="E185">
        <v>8</v>
      </c>
      <c r="F185">
        <v>10</v>
      </c>
      <c r="G185">
        <v>42</v>
      </c>
      <c r="H185" s="1" t="s">
        <v>10</v>
      </c>
      <c r="I185" s="3">
        <v>35.01</v>
      </c>
      <c r="J185" s="3" t="str">
        <f>IF(customer_segmentation_data[[#This Row],[age]]&lt;30,"Adolescent",IF(customer_segmentation_data[[#This Row],[age]]&lt;50,"Middle Age",IF(customer_segmentation_data[[#This Row],[age]]&gt;49,"Adult","Invalid")))</f>
        <v>Adolescent</v>
      </c>
      <c r="K185" t="str">
        <f>IF(customer_segmentation_data[[#This Row],[income]]&gt;89000,"High Income",IF(customer_segmentation_data[[#This Row],[income]]&gt;59000,"Middle Income",IF(customer_segmentation_data[[#This Row],[income]]&lt;60000,"Low Income","Invalid")))</f>
        <v>Middle Income</v>
      </c>
      <c r="L185" t="str">
        <f>IF(customer_segmentation_data[[#This Row],[spending_score]]&gt;69,"High Spending",IF(customer_segmentation_data[[#This Row],[spending_score]]&gt;39,"Medium Spending",IF(customer_segmentation_data[[#This Row],[spending_score]]&lt;40,"Low Spending","Invalid")))</f>
        <v>Low Spending</v>
      </c>
      <c r="M185" t="str">
        <f>IF(customer_segmentation_data[[#This Row],[purchase_frequency]]&lt;16,"Low Frequency",IF(customer_segmentation_data[[#This Row],[purchase_frequency]]&lt;36,"Medium Frequency",IF(customer_segmentation_data[[#This Row],[purchase_frequency]]&lt;51,"High Frequency","Invalid")))</f>
        <v>High Frequency</v>
      </c>
      <c r="N185" s="3">
        <f>customer_segmentation_data[[#This Row],[last_purchase_amount]]*customer_segmentation_data[[#This Row],[purchase_frequency]]*customer_segmentation_data[[#This Row],[membership_years]]</f>
        <v>14704.199999999999</v>
      </c>
    </row>
    <row r="186" spans="1:14" x14ac:dyDescent="0.35">
      <c r="A186">
        <v>185</v>
      </c>
      <c r="B186">
        <v>41</v>
      </c>
      <c r="C186" s="1" t="s">
        <v>9</v>
      </c>
      <c r="D186" s="2">
        <v>104337</v>
      </c>
      <c r="E186">
        <v>91</v>
      </c>
      <c r="F186">
        <v>6</v>
      </c>
      <c r="G186">
        <v>27</v>
      </c>
      <c r="H186" s="1" t="s">
        <v>14</v>
      </c>
      <c r="I186" s="3">
        <v>401.63</v>
      </c>
      <c r="J186" s="3" t="str">
        <f>IF(customer_segmentation_data[[#This Row],[age]]&lt;30,"Adolescent",IF(customer_segmentation_data[[#This Row],[age]]&lt;50,"Middle Age",IF(customer_segmentation_data[[#This Row],[age]]&gt;49,"Adult","Invalid")))</f>
        <v>Middle Age</v>
      </c>
      <c r="K186" t="str">
        <f>IF(customer_segmentation_data[[#This Row],[income]]&gt;89000,"High Income",IF(customer_segmentation_data[[#This Row],[income]]&gt;59000,"Middle Income",IF(customer_segmentation_data[[#This Row],[income]]&lt;60000,"Low Income","Invalid")))</f>
        <v>High Income</v>
      </c>
      <c r="L186" t="str">
        <f>IF(customer_segmentation_data[[#This Row],[spending_score]]&gt;69,"High Spending",IF(customer_segmentation_data[[#This Row],[spending_score]]&gt;39,"Medium Spending",IF(customer_segmentation_data[[#This Row],[spending_score]]&lt;40,"Low Spending","Invalid")))</f>
        <v>High Spending</v>
      </c>
      <c r="M186" t="str">
        <f>IF(customer_segmentation_data[[#This Row],[purchase_frequency]]&lt;16,"Low Frequency",IF(customer_segmentation_data[[#This Row],[purchase_frequency]]&lt;36,"Medium Frequency",IF(customer_segmentation_data[[#This Row],[purchase_frequency]]&lt;51,"High Frequency","Invalid")))</f>
        <v>Medium Frequency</v>
      </c>
      <c r="N186" s="3">
        <f>customer_segmentation_data[[#This Row],[last_purchase_amount]]*customer_segmentation_data[[#This Row],[purchase_frequency]]*customer_segmentation_data[[#This Row],[membership_years]]</f>
        <v>65064.06</v>
      </c>
    </row>
    <row r="187" spans="1:14" x14ac:dyDescent="0.35">
      <c r="A187">
        <v>186</v>
      </c>
      <c r="B187">
        <v>40</v>
      </c>
      <c r="C187" s="1" t="s">
        <v>13</v>
      </c>
      <c r="D187" s="2">
        <v>124138</v>
      </c>
      <c r="E187">
        <v>84</v>
      </c>
      <c r="F187">
        <v>10</v>
      </c>
      <c r="G187">
        <v>41</v>
      </c>
      <c r="H187" s="1" t="s">
        <v>10</v>
      </c>
      <c r="I187" s="3">
        <v>426.62</v>
      </c>
      <c r="J187" s="3" t="str">
        <f>IF(customer_segmentation_data[[#This Row],[age]]&lt;30,"Adolescent",IF(customer_segmentation_data[[#This Row],[age]]&lt;50,"Middle Age",IF(customer_segmentation_data[[#This Row],[age]]&gt;49,"Adult","Invalid")))</f>
        <v>Middle Age</v>
      </c>
      <c r="K187" t="str">
        <f>IF(customer_segmentation_data[[#This Row],[income]]&gt;89000,"High Income",IF(customer_segmentation_data[[#This Row],[income]]&gt;59000,"Middle Income",IF(customer_segmentation_data[[#This Row],[income]]&lt;60000,"Low Income","Invalid")))</f>
        <v>High Income</v>
      </c>
      <c r="L187" t="str">
        <f>IF(customer_segmentation_data[[#This Row],[spending_score]]&gt;69,"High Spending",IF(customer_segmentation_data[[#This Row],[spending_score]]&gt;39,"Medium Spending",IF(customer_segmentation_data[[#This Row],[spending_score]]&lt;40,"Low Spending","Invalid")))</f>
        <v>High Spending</v>
      </c>
      <c r="M187" t="str">
        <f>IF(customer_segmentation_data[[#This Row],[purchase_frequency]]&lt;16,"Low Frequency",IF(customer_segmentation_data[[#This Row],[purchase_frequency]]&lt;36,"Medium Frequency",IF(customer_segmentation_data[[#This Row],[purchase_frequency]]&lt;51,"High Frequency","Invalid")))</f>
        <v>High Frequency</v>
      </c>
      <c r="N187" s="3">
        <f>customer_segmentation_data[[#This Row],[last_purchase_amount]]*customer_segmentation_data[[#This Row],[purchase_frequency]]*customer_segmentation_data[[#This Row],[membership_years]]</f>
        <v>174914.2</v>
      </c>
    </row>
    <row r="188" spans="1:14" x14ac:dyDescent="0.35">
      <c r="A188">
        <v>187</v>
      </c>
      <c r="B188">
        <v>35</v>
      </c>
      <c r="C188" s="1" t="s">
        <v>16</v>
      </c>
      <c r="D188" s="2">
        <v>137307</v>
      </c>
      <c r="E188">
        <v>32</v>
      </c>
      <c r="F188">
        <v>6</v>
      </c>
      <c r="G188">
        <v>24</v>
      </c>
      <c r="H188" s="1" t="s">
        <v>15</v>
      </c>
      <c r="I188" s="3">
        <v>111.27</v>
      </c>
      <c r="J188" s="3" t="str">
        <f>IF(customer_segmentation_data[[#This Row],[age]]&lt;30,"Adolescent",IF(customer_segmentation_data[[#This Row],[age]]&lt;50,"Middle Age",IF(customer_segmentation_data[[#This Row],[age]]&gt;49,"Adult","Invalid")))</f>
        <v>Middle Age</v>
      </c>
      <c r="K188" t="str">
        <f>IF(customer_segmentation_data[[#This Row],[income]]&gt;89000,"High Income",IF(customer_segmentation_data[[#This Row],[income]]&gt;59000,"Middle Income",IF(customer_segmentation_data[[#This Row],[income]]&lt;60000,"Low Income","Invalid")))</f>
        <v>High Income</v>
      </c>
      <c r="L188" t="str">
        <f>IF(customer_segmentation_data[[#This Row],[spending_score]]&gt;69,"High Spending",IF(customer_segmentation_data[[#This Row],[spending_score]]&gt;39,"Medium Spending",IF(customer_segmentation_data[[#This Row],[spending_score]]&lt;40,"Low Spending","Invalid")))</f>
        <v>Low Spending</v>
      </c>
      <c r="M188" t="str">
        <f>IF(customer_segmentation_data[[#This Row],[purchase_frequency]]&lt;16,"Low Frequency",IF(customer_segmentation_data[[#This Row],[purchase_frequency]]&lt;36,"Medium Frequency",IF(customer_segmentation_data[[#This Row],[purchase_frequency]]&lt;51,"High Frequency","Invalid")))</f>
        <v>Medium Frequency</v>
      </c>
      <c r="N188" s="3">
        <f>customer_segmentation_data[[#This Row],[last_purchase_amount]]*customer_segmentation_data[[#This Row],[purchase_frequency]]*customer_segmentation_data[[#This Row],[membership_years]]</f>
        <v>16022.880000000001</v>
      </c>
    </row>
    <row r="189" spans="1:14" x14ac:dyDescent="0.35">
      <c r="A189">
        <v>188</v>
      </c>
      <c r="B189">
        <v>55</v>
      </c>
      <c r="C189" s="1" t="s">
        <v>16</v>
      </c>
      <c r="D189" s="2">
        <v>77060</v>
      </c>
      <c r="E189">
        <v>14</v>
      </c>
      <c r="F189">
        <v>2</v>
      </c>
      <c r="G189">
        <v>16</v>
      </c>
      <c r="H189" s="1" t="s">
        <v>11</v>
      </c>
      <c r="I189" s="3">
        <v>286.79000000000002</v>
      </c>
      <c r="J189" s="3" t="str">
        <f>IF(customer_segmentation_data[[#This Row],[age]]&lt;30,"Adolescent",IF(customer_segmentation_data[[#This Row],[age]]&lt;50,"Middle Age",IF(customer_segmentation_data[[#This Row],[age]]&gt;49,"Adult","Invalid")))</f>
        <v>Adult</v>
      </c>
      <c r="K189" t="str">
        <f>IF(customer_segmentation_data[[#This Row],[income]]&gt;89000,"High Income",IF(customer_segmentation_data[[#This Row],[income]]&gt;59000,"Middle Income",IF(customer_segmentation_data[[#This Row],[income]]&lt;60000,"Low Income","Invalid")))</f>
        <v>Middle Income</v>
      </c>
      <c r="L189" t="str">
        <f>IF(customer_segmentation_data[[#This Row],[spending_score]]&gt;69,"High Spending",IF(customer_segmentation_data[[#This Row],[spending_score]]&gt;39,"Medium Spending",IF(customer_segmentation_data[[#This Row],[spending_score]]&lt;40,"Low Spending","Invalid")))</f>
        <v>Low Spending</v>
      </c>
      <c r="M189" t="str">
        <f>IF(customer_segmentation_data[[#This Row],[purchase_frequency]]&lt;16,"Low Frequency",IF(customer_segmentation_data[[#This Row],[purchase_frequency]]&lt;36,"Medium Frequency",IF(customer_segmentation_data[[#This Row],[purchase_frequency]]&lt;51,"High Frequency","Invalid")))</f>
        <v>Medium Frequency</v>
      </c>
      <c r="N189" s="3">
        <f>customer_segmentation_data[[#This Row],[last_purchase_amount]]*customer_segmentation_data[[#This Row],[purchase_frequency]]*customer_segmentation_data[[#This Row],[membership_years]]</f>
        <v>9177.2800000000007</v>
      </c>
    </row>
    <row r="190" spans="1:14" x14ac:dyDescent="0.35">
      <c r="A190">
        <v>189</v>
      </c>
      <c r="B190">
        <v>45</v>
      </c>
      <c r="C190" s="1" t="s">
        <v>16</v>
      </c>
      <c r="D190" s="2">
        <v>108335</v>
      </c>
      <c r="E190">
        <v>62</v>
      </c>
      <c r="F190">
        <v>1</v>
      </c>
      <c r="G190">
        <v>35</v>
      </c>
      <c r="H190" s="1" t="s">
        <v>15</v>
      </c>
      <c r="I190" s="3">
        <v>940.93</v>
      </c>
      <c r="J190" s="3" t="str">
        <f>IF(customer_segmentation_data[[#This Row],[age]]&lt;30,"Adolescent",IF(customer_segmentation_data[[#This Row],[age]]&lt;50,"Middle Age",IF(customer_segmentation_data[[#This Row],[age]]&gt;49,"Adult","Invalid")))</f>
        <v>Middle Age</v>
      </c>
      <c r="K190" t="str">
        <f>IF(customer_segmentation_data[[#This Row],[income]]&gt;89000,"High Income",IF(customer_segmentation_data[[#This Row],[income]]&gt;59000,"Middle Income",IF(customer_segmentation_data[[#This Row],[income]]&lt;60000,"Low Income","Invalid")))</f>
        <v>High Income</v>
      </c>
      <c r="L190" t="str">
        <f>IF(customer_segmentation_data[[#This Row],[spending_score]]&gt;69,"High Spending",IF(customer_segmentation_data[[#This Row],[spending_score]]&gt;39,"Medium Spending",IF(customer_segmentation_data[[#This Row],[spending_score]]&lt;40,"Low Spending","Invalid")))</f>
        <v>Medium Spending</v>
      </c>
      <c r="M190" t="str">
        <f>IF(customer_segmentation_data[[#This Row],[purchase_frequency]]&lt;16,"Low Frequency",IF(customer_segmentation_data[[#This Row],[purchase_frequency]]&lt;36,"Medium Frequency",IF(customer_segmentation_data[[#This Row],[purchase_frequency]]&lt;51,"High Frequency","Invalid")))</f>
        <v>Medium Frequency</v>
      </c>
      <c r="N190" s="3">
        <f>customer_segmentation_data[[#This Row],[last_purchase_amount]]*customer_segmentation_data[[#This Row],[purchase_frequency]]*customer_segmentation_data[[#This Row],[membership_years]]</f>
        <v>32932.549999999996</v>
      </c>
    </row>
    <row r="191" spans="1:14" x14ac:dyDescent="0.35">
      <c r="A191">
        <v>190</v>
      </c>
      <c r="B191">
        <v>41</v>
      </c>
      <c r="C191" s="1" t="s">
        <v>13</v>
      </c>
      <c r="D191" s="2">
        <v>59408</v>
      </c>
      <c r="E191">
        <v>68</v>
      </c>
      <c r="F191">
        <v>1</v>
      </c>
      <c r="G191">
        <v>16</v>
      </c>
      <c r="H191" s="1" t="s">
        <v>15</v>
      </c>
      <c r="I191" s="3">
        <v>504.16</v>
      </c>
      <c r="J191" s="3" t="str">
        <f>IF(customer_segmentation_data[[#This Row],[age]]&lt;30,"Adolescent",IF(customer_segmentation_data[[#This Row],[age]]&lt;50,"Middle Age",IF(customer_segmentation_data[[#This Row],[age]]&gt;49,"Adult","Invalid")))</f>
        <v>Middle Age</v>
      </c>
      <c r="K191" t="str">
        <f>IF(customer_segmentation_data[[#This Row],[income]]&gt;89000,"High Income",IF(customer_segmentation_data[[#This Row],[income]]&gt;59000,"Middle Income",IF(customer_segmentation_data[[#This Row],[income]]&lt;60000,"Low Income","Invalid")))</f>
        <v>Middle Income</v>
      </c>
      <c r="L191" t="str">
        <f>IF(customer_segmentation_data[[#This Row],[spending_score]]&gt;69,"High Spending",IF(customer_segmentation_data[[#This Row],[spending_score]]&gt;39,"Medium Spending",IF(customer_segmentation_data[[#This Row],[spending_score]]&lt;40,"Low Spending","Invalid")))</f>
        <v>Medium Spending</v>
      </c>
      <c r="M191" t="str">
        <f>IF(customer_segmentation_data[[#This Row],[purchase_frequency]]&lt;16,"Low Frequency",IF(customer_segmentation_data[[#This Row],[purchase_frequency]]&lt;36,"Medium Frequency",IF(customer_segmentation_data[[#This Row],[purchase_frequency]]&lt;51,"High Frequency","Invalid")))</f>
        <v>Medium Frequency</v>
      </c>
      <c r="N191" s="3">
        <f>customer_segmentation_data[[#This Row],[last_purchase_amount]]*customer_segmentation_data[[#This Row],[purchase_frequency]]*customer_segmentation_data[[#This Row],[membership_years]]</f>
        <v>8066.56</v>
      </c>
    </row>
    <row r="192" spans="1:14" x14ac:dyDescent="0.35">
      <c r="A192">
        <v>191</v>
      </c>
      <c r="B192">
        <v>35</v>
      </c>
      <c r="C192" s="1" t="s">
        <v>16</v>
      </c>
      <c r="D192" s="2">
        <v>100208</v>
      </c>
      <c r="E192">
        <v>80</v>
      </c>
      <c r="F192">
        <v>2</v>
      </c>
      <c r="G192">
        <v>27</v>
      </c>
      <c r="H192" s="1" t="s">
        <v>15</v>
      </c>
      <c r="I192" s="3">
        <v>23.73</v>
      </c>
      <c r="J192" s="3" t="str">
        <f>IF(customer_segmentation_data[[#This Row],[age]]&lt;30,"Adolescent",IF(customer_segmentation_data[[#This Row],[age]]&lt;50,"Middle Age",IF(customer_segmentation_data[[#This Row],[age]]&gt;49,"Adult","Invalid")))</f>
        <v>Middle Age</v>
      </c>
      <c r="K192" t="str">
        <f>IF(customer_segmentation_data[[#This Row],[income]]&gt;89000,"High Income",IF(customer_segmentation_data[[#This Row],[income]]&gt;59000,"Middle Income",IF(customer_segmentation_data[[#This Row],[income]]&lt;60000,"Low Income","Invalid")))</f>
        <v>High Income</v>
      </c>
      <c r="L192" t="str">
        <f>IF(customer_segmentation_data[[#This Row],[spending_score]]&gt;69,"High Spending",IF(customer_segmentation_data[[#This Row],[spending_score]]&gt;39,"Medium Spending",IF(customer_segmentation_data[[#This Row],[spending_score]]&lt;40,"Low Spending","Invalid")))</f>
        <v>High Spending</v>
      </c>
      <c r="M192" t="str">
        <f>IF(customer_segmentation_data[[#This Row],[purchase_frequency]]&lt;16,"Low Frequency",IF(customer_segmentation_data[[#This Row],[purchase_frequency]]&lt;36,"Medium Frequency",IF(customer_segmentation_data[[#This Row],[purchase_frequency]]&lt;51,"High Frequency","Invalid")))</f>
        <v>Medium Frequency</v>
      </c>
      <c r="N192" s="3">
        <f>customer_segmentation_data[[#This Row],[last_purchase_amount]]*customer_segmentation_data[[#This Row],[purchase_frequency]]*customer_segmentation_data[[#This Row],[membership_years]]</f>
        <v>1281.42</v>
      </c>
    </row>
    <row r="193" spans="1:14" x14ac:dyDescent="0.35">
      <c r="A193">
        <v>192</v>
      </c>
      <c r="B193">
        <v>63</v>
      </c>
      <c r="C193" s="1" t="s">
        <v>13</v>
      </c>
      <c r="D193" s="2">
        <v>109506</v>
      </c>
      <c r="E193">
        <v>48</v>
      </c>
      <c r="F193">
        <v>10</v>
      </c>
      <c r="G193">
        <v>50</v>
      </c>
      <c r="H193" s="1" t="s">
        <v>15</v>
      </c>
      <c r="I193" s="3">
        <v>26.85</v>
      </c>
      <c r="J193" s="3" t="str">
        <f>IF(customer_segmentation_data[[#This Row],[age]]&lt;30,"Adolescent",IF(customer_segmentation_data[[#This Row],[age]]&lt;50,"Middle Age",IF(customer_segmentation_data[[#This Row],[age]]&gt;49,"Adult","Invalid")))</f>
        <v>Adult</v>
      </c>
      <c r="K193" t="str">
        <f>IF(customer_segmentation_data[[#This Row],[income]]&gt;89000,"High Income",IF(customer_segmentation_data[[#This Row],[income]]&gt;59000,"Middle Income",IF(customer_segmentation_data[[#This Row],[income]]&lt;60000,"Low Income","Invalid")))</f>
        <v>High Income</v>
      </c>
      <c r="L193" t="str">
        <f>IF(customer_segmentation_data[[#This Row],[spending_score]]&gt;69,"High Spending",IF(customer_segmentation_data[[#This Row],[spending_score]]&gt;39,"Medium Spending",IF(customer_segmentation_data[[#This Row],[spending_score]]&lt;40,"Low Spending","Invalid")))</f>
        <v>Medium Spending</v>
      </c>
      <c r="M193" t="str">
        <f>IF(customer_segmentation_data[[#This Row],[purchase_frequency]]&lt;16,"Low Frequency",IF(customer_segmentation_data[[#This Row],[purchase_frequency]]&lt;36,"Medium Frequency",IF(customer_segmentation_data[[#This Row],[purchase_frequency]]&lt;51,"High Frequency","Invalid")))</f>
        <v>High Frequency</v>
      </c>
      <c r="N193" s="3">
        <f>customer_segmentation_data[[#This Row],[last_purchase_amount]]*customer_segmentation_data[[#This Row],[purchase_frequency]]*customer_segmentation_data[[#This Row],[membership_years]]</f>
        <v>13425</v>
      </c>
    </row>
    <row r="194" spans="1:14" x14ac:dyDescent="0.35">
      <c r="A194">
        <v>193</v>
      </c>
      <c r="B194">
        <v>69</v>
      </c>
      <c r="C194" s="1" t="s">
        <v>9</v>
      </c>
      <c r="D194" s="2">
        <v>39509</v>
      </c>
      <c r="E194">
        <v>10</v>
      </c>
      <c r="F194">
        <v>6</v>
      </c>
      <c r="G194">
        <v>27</v>
      </c>
      <c r="H194" s="1" t="s">
        <v>10</v>
      </c>
      <c r="I194" s="3">
        <v>377.66</v>
      </c>
      <c r="J194" s="3" t="str">
        <f>IF(customer_segmentation_data[[#This Row],[age]]&lt;30,"Adolescent",IF(customer_segmentation_data[[#This Row],[age]]&lt;50,"Middle Age",IF(customer_segmentation_data[[#This Row],[age]]&gt;49,"Adult","Invalid")))</f>
        <v>Adult</v>
      </c>
      <c r="K194" t="str">
        <f>IF(customer_segmentation_data[[#This Row],[income]]&gt;89000,"High Income",IF(customer_segmentation_data[[#This Row],[income]]&gt;59000,"Middle Income",IF(customer_segmentation_data[[#This Row],[income]]&lt;60000,"Low Income","Invalid")))</f>
        <v>Low Income</v>
      </c>
      <c r="L194" t="str">
        <f>IF(customer_segmentation_data[[#This Row],[spending_score]]&gt;69,"High Spending",IF(customer_segmentation_data[[#This Row],[spending_score]]&gt;39,"Medium Spending",IF(customer_segmentation_data[[#This Row],[spending_score]]&lt;40,"Low Spending","Invalid")))</f>
        <v>Low Spending</v>
      </c>
      <c r="M194" t="str">
        <f>IF(customer_segmentation_data[[#This Row],[purchase_frequency]]&lt;16,"Low Frequency",IF(customer_segmentation_data[[#This Row],[purchase_frequency]]&lt;36,"Medium Frequency",IF(customer_segmentation_data[[#This Row],[purchase_frequency]]&lt;51,"High Frequency","Invalid")))</f>
        <v>Medium Frequency</v>
      </c>
      <c r="N194" s="3">
        <f>customer_segmentation_data[[#This Row],[last_purchase_amount]]*customer_segmentation_data[[#This Row],[purchase_frequency]]*customer_segmentation_data[[#This Row],[membership_years]]</f>
        <v>61180.920000000013</v>
      </c>
    </row>
    <row r="195" spans="1:14" x14ac:dyDescent="0.35">
      <c r="A195">
        <v>194</v>
      </c>
      <c r="B195">
        <v>69</v>
      </c>
      <c r="C195" s="1" t="s">
        <v>16</v>
      </c>
      <c r="D195" s="2">
        <v>74519</v>
      </c>
      <c r="E195">
        <v>95</v>
      </c>
      <c r="F195">
        <v>10</v>
      </c>
      <c r="G195">
        <v>42</v>
      </c>
      <c r="H195" s="1" t="s">
        <v>12</v>
      </c>
      <c r="I195" s="3">
        <v>931.51</v>
      </c>
      <c r="J195" s="3" t="str">
        <f>IF(customer_segmentation_data[[#This Row],[age]]&lt;30,"Adolescent",IF(customer_segmentation_data[[#This Row],[age]]&lt;50,"Middle Age",IF(customer_segmentation_data[[#This Row],[age]]&gt;49,"Adult","Invalid")))</f>
        <v>Adult</v>
      </c>
      <c r="K195" t="str">
        <f>IF(customer_segmentation_data[[#This Row],[income]]&gt;89000,"High Income",IF(customer_segmentation_data[[#This Row],[income]]&gt;59000,"Middle Income",IF(customer_segmentation_data[[#This Row],[income]]&lt;60000,"Low Income","Invalid")))</f>
        <v>Middle Income</v>
      </c>
      <c r="L195" t="str">
        <f>IF(customer_segmentation_data[[#This Row],[spending_score]]&gt;69,"High Spending",IF(customer_segmentation_data[[#This Row],[spending_score]]&gt;39,"Medium Spending",IF(customer_segmentation_data[[#This Row],[spending_score]]&lt;40,"Low Spending","Invalid")))</f>
        <v>High Spending</v>
      </c>
      <c r="M195" t="str">
        <f>IF(customer_segmentation_data[[#This Row],[purchase_frequency]]&lt;16,"Low Frequency",IF(customer_segmentation_data[[#This Row],[purchase_frequency]]&lt;36,"Medium Frequency",IF(customer_segmentation_data[[#This Row],[purchase_frequency]]&lt;51,"High Frequency","Invalid")))</f>
        <v>High Frequency</v>
      </c>
      <c r="N195" s="3">
        <f>customer_segmentation_data[[#This Row],[last_purchase_amount]]*customer_segmentation_data[[#This Row],[purchase_frequency]]*customer_segmentation_data[[#This Row],[membership_years]]</f>
        <v>391234.19999999995</v>
      </c>
    </row>
    <row r="196" spans="1:14" x14ac:dyDescent="0.35">
      <c r="A196">
        <v>195</v>
      </c>
      <c r="B196">
        <v>67</v>
      </c>
      <c r="C196" s="1" t="s">
        <v>13</v>
      </c>
      <c r="D196" s="2">
        <v>31806</v>
      </c>
      <c r="E196">
        <v>79</v>
      </c>
      <c r="F196">
        <v>8</v>
      </c>
      <c r="G196">
        <v>13</v>
      </c>
      <c r="H196" s="1" t="s">
        <v>15</v>
      </c>
      <c r="I196" s="3">
        <v>261.07</v>
      </c>
      <c r="J196" s="3" t="str">
        <f>IF(customer_segmentation_data[[#This Row],[age]]&lt;30,"Adolescent",IF(customer_segmentation_data[[#This Row],[age]]&lt;50,"Middle Age",IF(customer_segmentation_data[[#This Row],[age]]&gt;49,"Adult","Invalid")))</f>
        <v>Adult</v>
      </c>
      <c r="K196" t="str">
        <f>IF(customer_segmentation_data[[#This Row],[income]]&gt;89000,"High Income",IF(customer_segmentation_data[[#This Row],[income]]&gt;59000,"Middle Income",IF(customer_segmentation_data[[#This Row],[income]]&lt;60000,"Low Income","Invalid")))</f>
        <v>Low Income</v>
      </c>
      <c r="L196" t="str">
        <f>IF(customer_segmentation_data[[#This Row],[spending_score]]&gt;69,"High Spending",IF(customer_segmentation_data[[#This Row],[spending_score]]&gt;39,"Medium Spending",IF(customer_segmentation_data[[#This Row],[spending_score]]&lt;40,"Low Spending","Invalid")))</f>
        <v>High Spending</v>
      </c>
      <c r="M196" t="str">
        <f>IF(customer_segmentation_data[[#This Row],[purchase_frequency]]&lt;16,"Low Frequency",IF(customer_segmentation_data[[#This Row],[purchase_frequency]]&lt;36,"Medium Frequency",IF(customer_segmentation_data[[#This Row],[purchase_frequency]]&lt;51,"High Frequency","Invalid")))</f>
        <v>Low Frequency</v>
      </c>
      <c r="N196" s="3">
        <f>customer_segmentation_data[[#This Row],[last_purchase_amount]]*customer_segmentation_data[[#This Row],[purchase_frequency]]*customer_segmentation_data[[#This Row],[membership_years]]</f>
        <v>27151.279999999999</v>
      </c>
    </row>
    <row r="197" spans="1:14" x14ac:dyDescent="0.35">
      <c r="A197">
        <v>196</v>
      </c>
      <c r="B197">
        <v>48</v>
      </c>
      <c r="C197" s="1" t="s">
        <v>16</v>
      </c>
      <c r="D197" s="2">
        <v>108550</v>
      </c>
      <c r="E197">
        <v>5</v>
      </c>
      <c r="F197">
        <v>6</v>
      </c>
      <c r="G197">
        <v>35</v>
      </c>
      <c r="H197" s="1" t="s">
        <v>14</v>
      </c>
      <c r="I197" s="3">
        <v>410.05</v>
      </c>
      <c r="J197" s="3" t="str">
        <f>IF(customer_segmentation_data[[#This Row],[age]]&lt;30,"Adolescent",IF(customer_segmentation_data[[#This Row],[age]]&lt;50,"Middle Age",IF(customer_segmentation_data[[#This Row],[age]]&gt;49,"Adult","Invalid")))</f>
        <v>Middle Age</v>
      </c>
      <c r="K197" t="str">
        <f>IF(customer_segmentation_data[[#This Row],[income]]&gt;89000,"High Income",IF(customer_segmentation_data[[#This Row],[income]]&gt;59000,"Middle Income",IF(customer_segmentation_data[[#This Row],[income]]&lt;60000,"Low Income","Invalid")))</f>
        <v>High Income</v>
      </c>
      <c r="L197" t="str">
        <f>IF(customer_segmentation_data[[#This Row],[spending_score]]&gt;69,"High Spending",IF(customer_segmentation_data[[#This Row],[spending_score]]&gt;39,"Medium Spending",IF(customer_segmentation_data[[#This Row],[spending_score]]&lt;40,"Low Spending","Invalid")))</f>
        <v>Low Spending</v>
      </c>
      <c r="M197" t="str">
        <f>IF(customer_segmentation_data[[#This Row],[purchase_frequency]]&lt;16,"Low Frequency",IF(customer_segmentation_data[[#This Row],[purchase_frequency]]&lt;36,"Medium Frequency",IF(customer_segmentation_data[[#This Row],[purchase_frequency]]&lt;51,"High Frequency","Invalid")))</f>
        <v>Medium Frequency</v>
      </c>
      <c r="N197" s="3">
        <f>customer_segmentation_data[[#This Row],[last_purchase_amount]]*customer_segmentation_data[[#This Row],[purchase_frequency]]*customer_segmentation_data[[#This Row],[membership_years]]</f>
        <v>86110.5</v>
      </c>
    </row>
    <row r="198" spans="1:14" x14ac:dyDescent="0.35">
      <c r="A198">
        <v>197</v>
      </c>
      <c r="B198">
        <v>34</v>
      </c>
      <c r="C198" s="1" t="s">
        <v>9</v>
      </c>
      <c r="D198" s="2">
        <v>56125</v>
      </c>
      <c r="E198">
        <v>66</v>
      </c>
      <c r="F198">
        <v>10</v>
      </c>
      <c r="G198">
        <v>26</v>
      </c>
      <c r="H198" s="1" t="s">
        <v>14</v>
      </c>
      <c r="I198" s="3">
        <v>610.66</v>
      </c>
      <c r="J198" s="3" t="str">
        <f>IF(customer_segmentation_data[[#This Row],[age]]&lt;30,"Adolescent",IF(customer_segmentation_data[[#This Row],[age]]&lt;50,"Middle Age",IF(customer_segmentation_data[[#This Row],[age]]&gt;49,"Adult","Invalid")))</f>
        <v>Middle Age</v>
      </c>
      <c r="K198" t="str">
        <f>IF(customer_segmentation_data[[#This Row],[income]]&gt;89000,"High Income",IF(customer_segmentation_data[[#This Row],[income]]&gt;59000,"Middle Income",IF(customer_segmentation_data[[#This Row],[income]]&lt;60000,"Low Income","Invalid")))</f>
        <v>Low Income</v>
      </c>
      <c r="L198" t="str">
        <f>IF(customer_segmentation_data[[#This Row],[spending_score]]&gt;69,"High Spending",IF(customer_segmentation_data[[#This Row],[spending_score]]&gt;39,"Medium Spending",IF(customer_segmentation_data[[#This Row],[spending_score]]&lt;40,"Low Spending","Invalid")))</f>
        <v>Medium Spending</v>
      </c>
      <c r="M198" t="str">
        <f>IF(customer_segmentation_data[[#This Row],[purchase_frequency]]&lt;16,"Low Frequency",IF(customer_segmentation_data[[#This Row],[purchase_frequency]]&lt;36,"Medium Frequency",IF(customer_segmentation_data[[#This Row],[purchase_frequency]]&lt;51,"High Frequency","Invalid")))</f>
        <v>Medium Frequency</v>
      </c>
      <c r="N198" s="3">
        <f>customer_segmentation_data[[#This Row],[last_purchase_amount]]*customer_segmentation_data[[#This Row],[purchase_frequency]]*customer_segmentation_data[[#This Row],[membership_years]]</f>
        <v>158771.6</v>
      </c>
    </row>
    <row r="199" spans="1:14" x14ac:dyDescent="0.35">
      <c r="A199">
        <v>198</v>
      </c>
      <c r="B199">
        <v>39</v>
      </c>
      <c r="C199" s="1" t="s">
        <v>16</v>
      </c>
      <c r="D199" s="2">
        <v>116566</v>
      </c>
      <c r="E199">
        <v>76</v>
      </c>
      <c r="F199">
        <v>9</v>
      </c>
      <c r="G199">
        <v>21</v>
      </c>
      <c r="H199" s="1" t="s">
        <v>10</v>
      </c>
      <c r="I199" s="3">
        <v>32.380000000000003</v>
      </c>
      <c r="J199" s="3" t="str">
        <f>IF(customer_segmentation_data[[#This Row],[age]]&lt;30,"Adolescent",IF(customer_segmentation_data[[#This Row],[age]]&lt;50,"Middle Age",IF(customer_segmentation_data[[#This Row],[age]]&gt;49,"Adult","Invalid")))</f>
        <v>Middle Age</v>
      </c>
      <c r="K199" t="str">
        <f>IF(customer_segmentation_data[[#This Row],[income]]&gt;89000,"High Income",IF(customer_segmentation_data[[#This Row],[income]]&gt;59000,"Middle Income",IF(customer_segmentation_data[[#This Row],[income]]&lt;60000,"Low Income","Invalid")))</f>
        <v>High Income</v>
      </c>
      <c r="L199" t="str">
        <f>IF(customer_segmentation_data[[#This Row],[spending_score]]&gt;69,"High Spending",IF(customer_segmentation_data[[#This Row],[spending_score]]&gt;39,"Medium Spending",IF(customer_segmentation_data[[#This Row],[spending_score]]&lt;40,"Low Spending","Invalid")))</f>
        <v>High Spending</v>
      </c>
      <c r="M199" t="str">
        <f>IF(customer_segmentation_data[[#This Row],[purchase_frequency]]&lt;16,"Low Frequency",IF(customer_segmentation_data[[#This Row],[purchase_frequency]]&lt;36,"Medium Frequency",IF(customer_segmentation_data[[#This Row],[purchase_frequency]]&lt;51,"High Frequency","Invalid")))</f>
        <v>Medium Frequency</v>
      </c>
      <c r="N199" s="3">
        <f>customer_segmentation_data[[#This Row],[last_purchase_amount]]*customer_segmentation_data[[#This Row],[purchase_frequency]]*customer_segmentation_data[[#This Row],[membership_years]]</f>
        <v>6119.82</v>
      </c>
    </row>
    <row r="200" spans="1:14" x14ac:dyDescent="0.35">
      <c r="A200">
        <v>199</v>
      </c>
      <c r="B200">
        <v>45</v>
      </c>
      <c r="C200" s="1" t="s">
        <v>9</v>
      </c>
      <c r="D200" s="2">
        <v>82014</v>
      </c>
      <c r="E200">
        <v>30</v>
      </c>
      <c r="F200">
        <v>10</v>
      </c>
      <c r="G200">
        <v>15</v>
      </c>
      <c r="H200" s="1" t="s">
        <v>10</v>
      </c>
      <c r="I200" s="3">
        <v>81.91</v>
      </c>
      <c r="J200" s="3" t="str">
        <f>IF(customer_segmentation_data[[#This Row],[age]]&lt;30,"Adolescent",IF(customer_segmentation_data[[#This Row],[age]]&lt;50,"Middle Age",IF(customer_segmentation_data[[#This Row],[age]]&gt;49,"Adult","Invalid")))</f>
        <v>Middle Age</v>
      </c>
      <c r="K200" t="str">
        <f>IF(customer_segmentation_data[[#This Row],[income]]&gt;89000,"High Income",IF(customer_segmentation_data[[#This Row],[income]]&gt;59000,"Middle Income",IF(customer_segmentation_data[[#This Row],[income]]&lt;60000,"Low Income","Invalid")))</f>
        <v>Middle Income</v>
      </c>
      <c r="L200" t="str">
        <f>IF(customer_segmentation_data[[#This Row],[spending_score]]&gt;69,"High Spending",IF(customer_segmentation_data[[#This Row],[spending_score]]&gt;39,"Medium Spending",IF(customer_segmentation_data[[#This Row],[spending_score]]&lt;40,"Low Spending","Invalid")))</f>
        <v>Low Spending</v>
      </c>
      <c r="M200" t="str">
        <f>IF(customer_segmentation_data[[#This Row],[purchase_frequency]]&lt;16,"Low Frequency",IF(customer_segmentation_data[[#This Row],[purchase_frequency]]&lt;36,"Medium Frequency",IF(customer_segmentation_data[[#This Row],[purchase_frequency]]&lt;51,"High Frequency","Invalid")))</f>
        <v>Low Frequency</v>
      </c>
      <c r="N200" s="3">
        <f>customer_segmentation_data[[#This Row],[last_purchase_amount]]*customer_segmentation_data[[#This Row],[purchase_frequency]]*customer_segmentation_data[[#This Row],[membership_years]]</f>
        <v>12286.499999999998</v>
      </c>
    </row>
    <row r="201" spans="1:14" x14ac:dyDescent="0.35">
      <c r="A201">
        <v>200</v>
      </c>
      <c r="B201">
        <v>63</v>
      </c>
      <c r="C201" s="1" t="s">
        <v>9</v>
      </c>
      <c r="D201" s="2">
        <v>113240</v>
      </c>
      <c r="E201">
        <v>47</v>
      </c>
      <c r="F201">
        <v>9</v>
      </c>
      <c r="G201">
        <v>22</v>
      </c>
      <c r="H201" s="1" t="s">
        <v>12</v>
      </c>
      <c r="I201" s="3">
        <v>279.95999999999998</v>
      </c>
      <c r="J201" s="3" t="str">
        <f>IF(customer_segmentation_data[[#This Row],[age]]&lt;30,"Adolescent",IF(customer_segmentation_data[[#This Row],[age]]&lt;50,"Middle Age",IF(customer_segmentation_data[[#This Row],[age]]&gt;49,"Adult","Invalid")))</f>
        <v>Adult</v>
      </c>
      <c r="K201" t="str">
        <f>IF(customer_segmentation_data[[#This Row],[income]]&gt;89000,"High Income",IF(customer_segmentation_data[[#This Row],[income]]&gt;59000,"Middle Income",IF(customer_segmentation_data[[#This Row],[income]]&lt;60000,"Low Income","Invalid")))</f>
        <v>High Income</v>
      </c>
      <c r="L201" t="str">
        <f>IF(customer_segmentation_data[[#This Row],[spending_score]]&gt;69,"High Spending",IF(customer_segmentation_data[[#This Row],[spending_score]]&gt;39,"Medium Spending",IF(customer_segmentation_data[[#This Row],[spending_score]]&lt;40,"Low Spending","Invalid")))</f>
        <v>Medium Spending</v>
      </c>
      <c r="M201" t="str">
        <f>IF(customer_segmentation_data[[#This Row],[purchase_frequency]]&lt;16,"Low Frequency",IF(customer_segmentation_data[[#This Row],[purchase_frequency]]&lt;36,"Medium Frequency",IF(customer_segmentation_data[[#This Row],[purchase_frequency]]&lt;51,"High Frequency","Invalid")))</f>
        <v>Medium Frequency</v>
      </c>
      <c r="N201" s="3">
        <f>customer_segmentation_data[[#This Row],[last_purchase_amount]]*customer_segmentation_data[[#This Row],[purchase_frequency]]*customer_segmentation_data[[#This Row],[membership_years]]</f>
        <v>55432.08</v>
      </c>
    </row>
    <row r="202" spans="1:14" x14ac:dyDescent="0.35">
      <c r="A202">
        <v>201</v>
      </c>
      <c r="B202">
        <v>45</v>
      </c>
      <c r="C202" s="1" t="s">
        <v>16</v>
      </c>
      <c r="D202" s="2">
        <v>111788</v>
      </c>
      <c r="E202">
        <v>28</v>
      </c>
      <c r="F202">
        <v>9</v>
      </c>
      <c r="G202">
        <v>49</v>
      </c>
      <c r="H202" s="1" t="s">
        <v>10</v>
      </c>
      <c r="I202" s="3">
        <v>628.42999999999995</v>
      </c>
      <c r="J202" s="3" t="str">
        <f>IF(customer_segmentation_data[[#This Row],[age]]&lt;30,"Adolescent",IF(customer_segmentation_data[[#This Row],[age]]&lt;50,"Middle Age",IF(customer_segmentation_data[[#This Row],[age]]&gt;49,"Adult","Invalid")))</f>
        <v>Middle Age</v>
      </c>
      <c r="K202" t="str">
        <f>IF(customer_segmentation_data[[#This Row],[income]]&gt;89000,"High Income",IF(customer_segmentation_data[[#This Row],[income]]&gt;59000,"Middle Income",IF(customer_segmentation_data[[#This Row],[income]]&lt;60000,"Low Income","Invalid")))</f>
        <v>High Income</v>
      </c>
      <c r="L202" t="str">
        <f>IF(customer_segmentation_data[[#This Row],[spending_score]]&gt;69,"High Spending",IF(customer_segmentation_data[[#This Row],[spending_score]]&gt;39,"Medium Spending",IF(customer_segmentation_data[[#This Row],[spending_score]]&lt;40,"Low Spending","Invalid")))</f>
        <v>Low Spending</v>
      </c>
      <c r="M202" t="str">
        <f>IF(customer_segmentation_data[[#This Row],[purchase_frequency]]&lt;16,"Low Frequency",IF(customer_segmentation_data[[#This Row],[purchase_frequency]]&lt;36,"Medium Frequency",IF(customer_segmentation_data[[#This Row],[purchase_frequency]]&lt;51,"High Frequency","Invalid")))</f>
        <v>High Frequency</v>
      </c>
      <c r="N202" s="3">
        <f>customer_segmentation_data[[#This Row],[last_purchase_amount]]*customer_segmentation_data[[#This Row],[purchase_frequency]]*customer_segmentation_data[[#This Row],[membership_years]]</f>
        <v>277137.62999999995</v>
      </c>
    </row>
    <row r="203" spans="1:14" x14ac:dyDescent="0.35">
      <c r="A203">
        <v>202</v>
      </c>
      <c r="B203">
        <v>25</v>
      </c>
      <c r="C203" s="1" t="s">
        <v>16</v>
      </c>
      <c r="D203" s="2">
        <v>30570</v>
      </c>
      <c r="E203">
        <v>16</v>
      </c>
      <c r="F203">
        <v>8</v>
      </c>
      <c r="G203">
        <v>44</v>
      </c>
      <c r="H203" s="1" t="s">
        <v>11</v>
      </c>
      <c r="I203" s="3">
        <v>971.09</v>
      </c>
      <c r="J203" s="3" t="str">
        <f>IF(customer_segmentation_data[[#This Row],[age]]&lt;30,"Adolescent",IF(customer_segmentation_data[[#This Row],[age]]&lt;50,"Middle Age",IF(customer_segmentation_data[[#This Row],[age]]&gt;49,"Adult","Invalid")))</f>
        <v>Adolescent</v>
      </c>
      <c r="K203" t="str">
        <f>IF(customer_segmentation_data[[#This Row],[income]]&gt;89000,"High Income",IF(customer_segmentation_data[[#This Row],[income]]&gt;59000,"Middle Income",IF(customer_segmentation_data[[#This Row],[income]]&lt;60000,"Low Income","Invalid")))</f>
        <v>Low Income</v>
      </c>
      <c r="L203" t="str">
        <f>IF(customer_segmentation_data[[#This Row],[spending_score]]&gt;69,"High Spending",IF(customer_segmentation_data[[#This Row],[spending_score]]&gt;39,"Medium Spending",IF(customer_segmentation_data[[#This Row],[spending_score]]&lt;40,"Low Spending","Invalid")))</f>
        <v>Low Spending</v>
      </c>
      <c r="M203" t="str">
        <f>IF(customer_segmentation_data[[#This Row],[purchase_frequency]]&lt;16,"Low Frequency",IF(customer_segmentation_data[[#This Row],[purchase_frequency]]&lt;36,"Medium Frequency",IF(customer_segmentation_data[[#This Row],[purchase_frequency]]&lt;51,"High Frequency","Invalid")))</f>
        <v>High Frequency</v>
      </c>
      <c r="N203" s="3">
        <f>customer_segmentation_data[[#This Row],[last_purchase_amount]]*customer_segmentation_data[[#This Row],[purchase_frequency]]*customer_segmentation_data[[#This Row],[membership_years]]</f>
        <v>341823.68</v>
      </c>
    </row>
    <row r="204" spans="1:14" x14ac:dyDescent="0.35">
      <c r="A204">
        <v>203</v>
      </c>
      <c r="B204">
        <v>66</v>
      </c>
      <c r="C204" s="1" t="s">
        <v>13</v>
      </c>
      <c r="D204" s="2">
        <v>106631</v>
      </c>
      <c r="E204">
        <v>41</v>
      </c>
      <c r="F204">
        <v>6</v>
      </c>
      <c r="G204">
        <v>9</v>
      </c>
      <c r="H204" s="1" t="s">
        <v>14</v>
      </c>
      <c r="I204" s="3">
        <v>354.46</v>
      </c>
      <c r="J204" s="3" t="str">
        <f>IF(customer_segmentation_data[[#This Row],[age]]&lt;30,"Adolescent",IF(customer_segmentation_data[[#This Row],[age]]&lt;50,"Middle Age",IF(customer_segmentation_data[[#This Row],[age]]&gt;49,"Adult","Invalid")))</f>
        <v>Adult</v>
      </c>
      <c r="K204" t="str">
        <f>IF(customer_segmentation_data[[#This Row],[income]]&gt;89000,"High Income",IF(customer_segmentation_data[[#This Row],[income]]&gt;59000,"Middle Income",IF(customer_segmentation_data[[#This Row],[income]]&lt;60000,"Low Income","Invalid")))</f>
        <v>High Income</v>
      </c>
      <c r="L204" t="str">
        <f>IF(customer_segmentation_data[[#This Row],[spending_score]]&gt;69,"High Spending",IF(customer_segmentation_data[[#This Row],[spending_score]]&gt;39,"Medium Spending",IF(customer_segmentation_data[[#This Row],[spending_score]]&lt;40,"Low Spending","Invalid")))</f>
        <v>Medium Spending</v>
      </c>
      <c r="M204" t="str">
        <f>IF(customer_segmentation_data[[#This Row],[purchase_frequency]]&lt;16,"Low Frequency",IF(customer_segmentation_data[[#This Row],[purchase_frequency]]&lt;36,"Medium Frequency",IF(customer_segmentation_data[[#This Row],[purchase_frequency]]&lt;51,"High Frequency","Invalid")))</f>
        <v>Low Frequency</v>
      </c>
      <c r="N204" s="3">
        <f>customer_segmentation_data[[#This Row],[last_purchase_amount]]*customer_segmentation_data[[#This Row],[purchase_frequency]]*customer_segmentation_data[[#This Row],[membership_years]]</f>
        <v>19140.84</v>
      </c>
    </row>
    <row r="205" spans="1:14" x14ac:dyDescent="0.35">
      <c r="A205">
        <v>204</v>
      </c>
      <c r="B205">
        <v>49</v>
      </c>
      <c r="C205" s="1" t="s">
        <v>16</v>
      </c>
      <c r="D205" s="2">
        <v>100258</v>
      </c>
      <c r="E205">
        <v>53</v>
      </c>
      <c r="F205">
        <v>6</v>
      </c>
      <c r="G205">
        <v>27</v>
      </c>
      <c r="H205" s="1" t="s">
        <v>14</v>
      </c>
      <c r="I205" s="3">
        <v>436.43</v>
      </c>
      <c r="J205" s="3" t="str">
        <f>IF(customer_segmentation_data[[#This Row],[age]]&lt;30,"Adolescent",IF(customer_segmentation_data[[#This Row],[age]]&lt;50,"Middle Age",IF(customer_segmentation_data[[#This Row],[age]]&gt;49,"Adult","Invalid")))</f>
        <v>Middle Age</v>
      </c>
      <c r="K205" t="str">
        <f>IF(customer_segmentation_data[[#This Row],[income]]&gt;89000,"High Income",IF(customer_segmentation_data[[#This Row],[income]]&gt;59000,"Middle Income",IF(customer_segmentation_data[[#This Row],[income]]&lt;60000,"Low Income","Invalid")))</f>
        <v>High Income</v>
      </c>
      <c r="L205" t="str">
        <f>IF(customer_segmentation_data[[#This Row],[spending_score]]&gt;69,"High Spending",IF(customer_segmentation_data[[#This Row],[spending_score]]&gt;39,"Medium Spending",IF(customer_segmentation_data[[#This Row],[spending_score]]&lt;40,"Low Spending","Invalid")))</f>
        <v>Medium Spending</v>
      </c>
      <c r="M205" t="str">
        <f>IF(customer_segmentation_data[[#This Row],[purchase_frequency]]&lt;16,"Low Frequency",IF(customer_segmentation_data[[#This Row],[purchase_frequency]]&lt;36,"Medium Frequency",IF(customer_segmentation_data[[#This Row],[purchase_frequency]]&lt;51,"High Frequency","Invalid")))</f>
        <v>Medium Frequency</v>
      </c>
      <c r="N205" s="3">
        <f>customer_segmentation_data[[#This Row],[last_purchase_amount]]*customer_segmentation_data[[#This Row],[purchase_frequency]]*customer_segmentation_data[[#This Row],[membership_years]]</f>
        <v>70701.66</v>
      </c>
    </row>
    <row r="206" spans="1:14" x14ac:dyDescent="0.35">
      <c r="A206">
        <v>205</v>
      </c>
      <c r="B206">
        <v>27</v>
      </c>
      <c r="C206" s="1" t="s">
        <v>16</v>
      </c>
      <c r="D206" s="2">
        <v>132541</v>
      </c>
      <c r="E206">
        <v>78</v>
      </c>
      <c r="F206">
        <v>8</v>
      </c>
      <c r="G206">
        <v>42</v>
      </c>
      <c r="H206" s="1" t="s">
        <v>15</v>
      </c>
      <c r="I206" s="3">
        <v>825.01</v>
      </c>
      <c r="J206" s="3" t="str">
        <f>IF(customer_segmentation_data[[#This Row],[age]]&lt;30,"Adolescent",IF(customer_segmentation_data[[#This Row],[age]]&lt;50,"Middle Age",IF(customer_segmentation_data[[#This Row],[age]]&gt;49,"Adult","Invalid")))</f>
        <v>Adolescent</v>
      </c>
      <c r="K206" t="str">
        <f>IF(customer_segmentation_data[[#This Row],[income]]&gt;89000,"High Income",IF(customer_segmentation_data[[#This Row],[income]]&gt;59000,"Middle Income",IF(customer_segmentation_data[[#This Row],[income]]&lt;60000,"Low Income","Invalid")))</f>
        <v>High Income</v>
      </c>
      <c r="L206" t="str">
        <f>IF(customer_segmentation_data[[#This Row],[spending_score]]&gt;69,"High Spending",IF(customer_segmentation_data[[#This Row],[spending_score]]&gt;39,"Medium Spending",IF(customer_segmentation_data[[#This Row],[spending_score]]&lt;40,"Low Spending","Invalid")))</f>
        <v>High Spending</v>
      </c>
      <c r="M206" t="str">
        <f>IF(customer_segmentation_data[[#This Row],[purchase_frequency]]&lt;16,"Low Frequency",IF(customer_segmentation_data[[#This Row],[purchase_frequency]]&lt;36,"Medium Frequency",IF(customer_segmentation_data[[#This Row],[purchase_frequency]]&lt;51,"High Frequency","Invalid")))</f>
        <v>High Frequency</v>
      </c>
      <c r="N206" s="3">
        <f>customer_segmentation_data[[#This Row],[last_purchase_amount]]*customer_segmentation_data[[#This Row],[purchase_frequency]]*customer_segmentation_data[[#This Row],[membership_years]]</f>
        <v>277203.36</v>
      </c>
    </row>
    <row r="207" spans="1:14" x14ac:dyDescent="0.35">
      <c r="A207">
        <v>206</v>
      </c>
      <c r="B207">
        <v>34</v>
      </c>
      <c r="C207" s="1" t="s">
        <v>16</v>
      </c>
      <c r="D207" s="2">
        <v>97962</v>
      </c>
      <c r="E207">
        <v>18</v>
      </c>
      <c r="F207">
        <v>3</v>
      </c>
      <c r="G207">
        <v>19</v>
      </c>
      <c r="H207" s="1" t="s">
        <v>15</v>
      </c>
      <c r="I207" s="3">
        <v>947.73</v>
      </c>
      <c r="J207" s="3" t="str">
        <f>IF(customer_segmentation_data[[#This Row],[age]]&lt;30,"Adolescent",IF(customer_segmentation_data[[#This Row],[age]]&lt;50,"Middle Age",IF(customer_segmentation_data[[#This Row],[age]]&gt;49,"Adult","Invalid")))</f>
        <v>Middle Age</v>
      </c>
      <c r="K207" t="str">
        <f>IF(customer_segmentation_data[[#This Row],[income]]&gt;89000,"High Income",IF(customer_segmentation_data[[#This Row],[income]]&gt;59000,"Middle Income",IF(customer_segmentation_data[[#This Row],[income]]&lt;60000,"Low Income","Invalid")))</f>
        <v>High Income</v>
      </c>
      <c r="L207" t="str">
        <f>IF(customer_segmentation_data[[#This Row],[spending_score]]&gt;69,"High Spending",IF(customer_segmentation_data[[#This Row],[spending_score]]&gt;39,"Medium Spending",IF(customer_segmentation_data[[#This Row],[spending_score]]&lt;40,"Low Spending","Invalid")))</f>
        <v>Low Spending</v>
      </c>
      <c r="M207" t="str">
        <f>IF(customer_segmentation_data[[#This Row],[purchase_frequency]]&lt;16,"Low Frequency",IF(customer_segmentation_data[[#This Row],[purchase_frequency]]&lt;36,"Medium Frequency",IF(customer_segmentation_data[[#This Row],[purchase_frequency]]&lt;51,"High Frequency","Invalid")))</f>
        <v>Medium Frequency</v>
      </c>
      <c r="N207" s="3">
        <f>customer_segmentation_data[[#This Row],[last_purchase_amount]]*customer_segmentation_data[[#This Row],[purchase_frequency]]*customer_segmentation_data[[#This Row],[membership_years]]</f>
        <v>54020.61</v>
      </c>
    </row>
    <row r="208" spans="1:14" x14ac:dyDescent="0.35">
      <c r="A208">
        <v>207</v>
      </c>
      <c r="B208">
        <v>58</v>
      </c>
      <c r="C208" s="1" t="s">
        <v>16</v>
      </c>
      <c r="D208" s="2">
        <v>48714</v>
      </c>
      <c r="E208">
        <v>75</v>
      </c>
      <c r="F208">
        <v>10</v>
      </c>
      <c r="G208">
        <v>40</v>
      </c>
      <c r="H208" s="1" t="s">
        <v>11</v>
      </c>
      <c r="I208" s="3">
        <v>324.91000000000003</v>
      </c>
      <c r="J208" s="3" t="str">
        <f>IF(customer_segmentation_data[[#This Row],[age]]&lt;30,"Adolescent",IF(customer_segmentation_data[[#This Row],[age]]&lt;50,"Middle Age",IF(customer_segmentation_data[[#This Row],[age]]&gt;49,"Adult","Invalid")))</f>
        <v>Adult</v>
      </c>
      <c r="K208" t="str">
        <f>IF(customer_segmentation_data[[#This Row],[income]]&gt;89000,"High Income",IF(customer_segmentation_data[[#This Row],[income]]&gt;59000,"Middle Income",IF(customer_segmentation_data[[#This Row],[income]]&lt;60000,"Low Income","Invalid")))</f>
        <v>Low Income</v>
      </c>
      <c r="L208" t="str">
        <f>IF(customer_segmentation_data[[#This Row],[spending_score]]&gt;69,"High Spending",IF(customer_segmentation_data[[#This Row],[spending_score]]&gt;39,"Medium Spending",IF(customer_segmentation_data[[#This Row],[spending_score]]&lt;40,"Low Spending","Invalid")))</f>
        <v>High Spending</v>
      </c>
      <c r="M208" t="str">
        <f>IF(customer_segmentation_data[[#This Row],[purchase_frequency]]&lt;16,"Low Frequency",IF(customer_segmentation_data[[#This Row],[purchase_frequency]]&lt;36,"Medium Frequency",IF(customer_segmentation_data[[#This Row],[purchase_frequency]]&lt;51,"High Frequency","Invalid")))</f>
        <v>High Frequency</v>
      </c>
      <c r="N208" s="3">
        <f>customer_segmentation_data[[#This Row],[last_purchase_amount]]*customer_segmentation_data[[#This Row],[purchase_frequency]]*customer_segmentation_data[[#This Row],[membership_years]]</f>
        <v>129964.00000000001</v>
      </c>
    </row>
    <row r="209" spans="1:14" x14ac:dyDescent="0.35">
      <c r="A209">
        <v>208</v>
      </c>
      <c r="B209">
        <v>59</v>
      </c>
      <c r="C209" s="1" t="s">
        <v>9</v>
      </c>
      <c r="D209" s="2">
        <v>70050</v>
      </c>
      <c r="E209">
        <v>62</v>
      </c>
      <c r="F209">
        <v>3</v>
      </c>
      <c r="G209">
        <v>10</v>
      </c>
      <c r="H209" s="1" t="s">
        <v>12</v>
      </c>
      <c r="I209" s="3">
        <v>49.53</v>
      </c>
      <c r="J209" s="3" t="str">
        <f>IF(customer_segmentation_data[[#This Row],[age]]&lt;30,"Adolescent",IF(customer_segmentation_data[[#This Row],[age]]&lt;50,"Middle Age",IF(customer_segmentation_data[[#This Row],[age]]&gt;49,"Adult","Invalid")))</f>
        <v>Adult</v>
      </c>
      <c r="K209" t="str">
        <f>IF(customer_segmentation_data[[#This Row],[income]]&gt;89000,"High Income",IF(customer_segmentation_data[[#This Row],[income]]&gt;59000,"Middle Income",IF(customer_segmentation_data[[#This Row],[income]]&lt;60000,"Low Income","Invalid")))</f>
        <v>Middle Income</v>
      </c>
      <c r="L209" t="str">
        <f>IF(customer_segmentation_data[[#This Row],[spending_score]]&gt;69,"High Spending",IF(customer_segmentation_data[[#This Row],[spending_score]]&gt;39,"Medium Spending",IF(customer_segmentation_data[[#This Row],[spending_score]]&lt;40,"Low Spending","Invalid")))</f>
        <v>Medium Spending</v>
      </c>
      <c r="M209" t="str">
        <f>IF(customer_segmentation_data[[#This Row],[purchase_frequency]]&lt;16,"Low Frequency",IF(customer_segmentation_data[[#This Row],[purchase_frequency]]&lt;36,"Medium Frequency",IF(customer_segmentation_data[[#This Row],[purchase_frequency]]&lt;51,"High Frequency","Invalid")))</f>
        <v>Low Frequency</v>
      </c>
      <c r="N209" s="3">
        <f>customer_segmentation_data[[#This Row],[last_purchase_amount]]*customer_segmentation_data[[#This Row],[purchase_frequency]]*customer_segmentation_data[[#This Row],[membership_years]]</f>
        <v>1485.9</v>
      </c>
    </row>
    <row r="210" spans="1:14" x14ac:dyDescent="0.35">
      <c r="A210">
        <v>209</v>
      </c>
      <c r="B210">
        <v>60</v>
      </c>
      <c r="C210" s="1" t="s">
        <v>9</v>
      </c>
      <c r="D210" s="2">
        <v>124416</v>
      </c>
      <c r="E210">
        <v>24</v>
      </c>
      <c r="F210">
        <v>5</v>
      </c>
      <c r="G210">
        <v>39</v>
      </c>
      <c r="H210" s="1" t="s">
        <v>14</v>
      </c>
      <c r="I210" s="3">
        <v>544.04</v>
      </c>
      <c r="J210" s="3" t="str">
        <f>IF(customer_segmentation_data[[#This Row],[age]]&lt;30,"Adolescent",IF(customer_segmentation_data[[#This Row],[age]]&lt;50,"Middle Age",IF(customer_segmentation_data[[#This Row],[age]]&gt;49,"Adult","Invalid")))</f>
        <v>Adult</v>
      </c>
      <c r="K210" t="str">
        <f>IF(customer_segmentation_data[[#This Row],[income]]&gt;89000,"High Income",IF(customer_segmentation_data[[#This Row],[income]]&gt;59000,"Middle Income",IF(customer_segmentation_data[[#This Row],[income]]&lt;60000,"Low Income","Invalid")))</f>
        <v>High Income</v>
      </c>
      <c r="L210" t="str">
        <f>IF(customer_segmentation_data[[#This Row],[spending_score]]&gt;69,"High Spending",IF(customer_segmentation_data[[#This Row],[spending_score]]&gt;39,"Medium Spending",IF(customer_segmentation_data[[#This Row],[spending_score]]&lt;40,"Low Spending","Invalid")))</f>
        <v>Low Spending</v>
      </c>
      <c r="M210" t="str">
        <f>IF(customer_segmentation_data[[#This Row],[purchase_frequency]]&lt;16,"Low Frequency",IF(customer_segmentation_data[[#This Row],[purchase_frequency]]&lt;36,"Medium Frequency",IF(customer_segmentation_data[[#This Row],[purchase_frequency]]&lt;51,"High Frequency","Invalid")))</f>
        <v>High Frequency</v>
      </c>
      <c r="N210" s="3">
        <f>customer_segmentation_data[[#This Row],[last_purchase_amount]]*customer_segmentation_data[[#This Row],[purchase_frequency]]*customer_segmentation_data[[#This Row],[membership_years]]</f>
        <v>106087.79999999999</v>
      </c>
    </row>
    <row r="211" spans="1:14" x14ac:dyDescent="0.35">
      <c r="A211">
        <v>210</v>
      </c>
      <c r="B211">
        <v>47</v>
      </c>
      <c r="C211" s="1" t="s">
        <v>13</v>
      </c>
      <c r="D211" s="2">
        <v>93783</v>
      </c>
      <c r="E211">
        <v>24</v>
      </c>
      <c r="F211">
        <v>10</v>
      </c>
      <c r="G211">
        <v>3</v>
      </c>
      <c r="H211" s="1" t="s">
        <v>15</v>
      </c>
      <c r="I211" s="3">
        <v>406.56</v>
      </c>
      <c r="J211" s="3" t="str">
        <f>IF(customer_segmentation_data[[#This Row],[age]]&lt;30,"Adolescent",IF(customer_segmentation_data[[#This Row],[age]]&lt;50,"Middle Age",IF(customer_segmentation_data[[#This Row],[age]]&gt;49,"Adult","Invalid")))</f>
        <v>Middle Age</v>
      </c>
      <c r="K211" t="str">
        <f>IF(customer_segmentation_data[[#This Row],[income]]&gt;89000,"High Income",IF(customer_segmentation_data[[#This Row],[income]]&gt;59000,"Middle Income",IF(customer_segmentation_data[[#This Row],[income]]&lt;60000,"Low Income","Invalid")))</f>
        <v>High Income</v>
      </c>
      <c r="L211" t="str">
        <f>IF(customer_segmentation_data[[#This Row],[spending_score]]&gt;69,"High Spending",IF(customer_segmentation_data[[#This Row],[spending_score]]&gt;39,"Medium Spending",IF(customer_segmentation_data[[#This Row],[spending_score]]&lt;40,"Low Spending","Invalid")))</f>
        <v>Low Spending</v>
      </c>
      <c r="M211" t="str">
        <f>IF(customer_segmentation_data[[#This Row],[purchase_frequency]]&lt;16,"Low Frequency",IF(customer_segmentation_data[[#This Row],[purchase_frequency]]&lt;36,"Medium Frequency",IF(customer_segmentation_data[[#This Row],[purchase_frequency]]&lt;51,"High Frequency","Invalid")))</f>
        <v>Low Frequency</v>
      </c>
      <c r="N211" s="3">
        <f>customer_segmentation_data[[#This Row],[last_purchase_amount]]*customer_segmentation_data[[#This Row],[purchase_frequency]]*customer_segmentation_data[[#This Row],[membership_years]]</f>
        <v>12196.800000000001</v>
      </c>
    </row>
    <row r="212" spans="1:14" x14ac:dyDescent="0.35">
      <c r="A212">
        <v>211</v>
      </c>
      <c r="B212">
        <v>40</v>
      </c>
      <c r="C212" s="1" t="s">
        <v>9</v>
      </c>
      <c r="D212" s="2">
        <v>83445</v>
      </c>
      <c r="E212">
        <v>89</v>
      </c>
      <c r="F212">
        <v>7</v>
      </c>
      <c r="G212">
        <v>11</v>
      </c>
      <c r="H212" s="1" t="s">
        <v>12</v>
      </c>
      <c r="I212" s="3">
        <v>356.35</v>
      </c>
      <c r="J212" s="3" t="str">
        <f>IF(customer_segmentation_data[[#This Row],[age]]&lt;30,"Adolescent",IF(customer_segmentation_data[[#This Row],[age]]&lt;50,"Middle Age",IF(customer_segmentation_data[[#This Row],[age]]&gt;49,"Adult","Invalid")))</f>
        <v>Middle Age</v>
      </c>
      <c r="K212" t="str">
        <f>IF(customer_segmentation_data[[#This Row],[income]]&gt;89000,"High Income",IF(customer_segmentation_data[[#This Row],[income]]&gt;59000,"Middle Income",IF(customer_segmentation_data[[#This Row],[income]]&lt;60000,"Low Income","Invalid")))</f>
        <v>Middle Income</v>
      </c>
      <c r="L212" t="str">
        <f>IF(customer_segmentation_data[[#This Row],[spending_score]]&gt;69,"High Spending",IF(customer_segmentation_data[[#This Row],[spending_score]]&gt;39,"Medium Spending",IF(customer_segmentation_data[[#This Row],[spending_score]]&lt;40,"Low Spending","Invalid")))</f>
        <v>High Spending</v>
      </c>
      <c r="M212" t="str">
        <f>IF(customer_segmentation_data[[#This Row],[purchase_frequency]]&lt;16,"Low Frequency",IF(customer_segmentation_data[[#This Row],[purchase_frequency]]&lt;36,"Medium Frequency",IF(customer_segmentation_data[[#This Row],[purchase_frequency]]&lt;51,"High Frequency","Invalid")))</f>
        <v>Low Frequency</v>
      </c>
      <c r="N212" s="3">
        <f>customer_segmentation_data[[#This Row],[last_purchase_amount]]*customer_segmentation_data[[#This Row],[purchase_frequency]]*customer_segmentation_data[[#This Row],[membership_years]]</f>
        <v>27438.950000000004</v>
      </c>
    </row>
    <row r="213" spans="1:14" x14ac:dyDescent="0.35">
      <c r="A213">
        <v>212</v>
      </c>
      <c r="B213">
        <v>18</v>
      </c>
      <c r="C213" s="1" t="s">
        <v>13</v>
      </c>
      <c r="D213" s="2">
        <v>54421</v>
      </c>
      <c r="E213">
        <v>20</v>
      </c>
      <c r="F213">
        <v>1</v>
      </c>
      <c r="G213">
        <v>41</v>
      </c>
      <c r="H213" s="1" t="s">
        <v>14</v>
      </c>
      <c r="I213" s="3">
        <v>215.95</v>
      </c>
      <c r="J213" s="3" t="str">
        <f>IF(customer_segmentation_data[[#This Row],[age]]&lt;30,"Adolescent",IF(customer_segmentation_data[[#This Row],[age]]&lt;50,"Middle Age",IF(customer_segmentation_data[[#This Row],[age]]&gt;49,"Adult","Invalid")))</f>
        <v>Adolescent</v>
      </c>
      <c r="K213" t="str">
        <f>IF(customer_segmentation_data[[#This Row],[income]]&gt;89000,"High Income",IF(customer_segmentation_data[[#This Row],[income]]&gt;59000,"Middle Income",IF(customer_segmentation_data[[#This Row],[income]]&lt;60000,"Low Income","Invalid")))</f>
        <v>Low Income</v>
      </c>
      <c r="L213" t="str">
        <f>IF(customer_segmentation_data[[#This Row],[spending_score]]&gt;69,"High Spending",IF(customer_segmentation_data[[#This Row],[spending_score]]&gt;39,"Medium Spending",IF(customer_segmentation_data[[#This Row],[spending_score]]&lt;40,"Low Spending","Invalid")))</f>
        <v>Low Spending</v>
      </c>
      <c r="M213" t="str">
        <f>IF(customer_segmentation_data[[#This Row],[purchase_frequency]]&lt;16,"Low Frequency",IF(customer_segmentation_data[[#This Row],[purchase_frequency]]&lt;36,"Medium Frequency",IF(customer_segmentation_data[[#This Row],[purchase_frequency]]&lt;51,"High Frequency","Invalid")))</f>
        <v>High Frequency</v>
      </c>
      <c r="N213" s="3">
        <f>customer_segmentation_data[[#This Row],[last_purchase_amount]]*customer_segmentation_data[[#This Row],[purchase_frequency]]*customer_segmentation_data[[#This Row],[membership_years]]</f>
        <v>8853.9499999999989</v>
      </c>
    </row>
    <row r="214" spans="1:14" x14ac:dyDescent="0.35">
      <c r="A214">
        <v>213</v>
      </c>
      <c r="B214">
        <v>47</v>
      </c>
      <c r="C214" s="1" t="s">
        <v>9</v>
      </c>
      <c r="D214" s="2">
        <v>121498</v>
      </c>
      <c r="E214">
        <v>29</v>
      </c>
      <c r="F214">
        <v>9</v>
      </c>
      <c r="G214">
        <v>28</v>
      </c>
      <c r="H214" s="1" t="s">
        <v>11</v>
      </c>
      <c r="I214" s="3">
        <v>706.37</v>
      </c>
      <c r="J214" s="3" t="str">
        <f>IF(customer_segmentation_data[[#This Row],[age]]&lt;30,"Adolescent",IF(customer_segmentation_data[[#This Row],[age]]&lt;50,"Middle Age",IF(customer_segmentation_data[[#This Row],[age]]&gt;49,"Adult","Invalid")))</f>
        <v>Middle Age</v>
      </c>
      <c r="K214" t="str">
        <f>IF(customer_segmentation_data[[#This Row],[income]]&gt;89000,"High Income",IF(customer_segmentation_data[[#This Row],[income]]&gt;59000,"Middle Income",IF(customer_segmentation_data[[#This Row],[income]]&lt;60000,"Low Income","Invalid")))</f>
        <v>High Income</v>
      </c>
      <c r="L214" t="str">
        <f>IF(customer_segmentation_data[[#This Row],[spending_score]]&gt;69,"High Spending",IF(customer_segmentation_data[[#This Row],[spending_score]]&gt;39,"Medium Spending",IF(customer_segmentation_data[[#This Row],[spending_score]]&lt;40,"Low Spending","Invalid")))</f>
        <v>Low Spending</v>
      </c>
      <c r="M214" t="str">
        <f>IF(customer_segmentation_data[[#This Row],[purchase_frequency]]&lt;16,"Low Frequency",IF(customer_segmentation_data[[#This Row],[purchase_frequency]]&lt;36,"Medium Frequency",IF(customer_segmentation_data[[#This Row],[purchase_frequency]]&lt;51,"High Frequency","Invalid")))</f>
        <v>Medium Frequency</v>
      </c>
      <c r="N214" s="3">
        <f>customer_segmentation_data[[#This Row],[last_purchase_amount]]*customer_segmentation_data[[#This Row],[purchase_frequency]]*customer_segmentation_data[[#This Row],[membership_years]]</f>
        <v>178005.24</v>
      </c>
    </row>
    <row r="215" spans="1:14" x14ac:dyDescent="0.35">
      <c r="A215">
        <v>214</v>
      </c>
      <c r="B215">
        <v>33</v>
      </c>
      <c r="C215" s="1" t="s">
        <v>16</v>
      </c>
      <c r="D215" s="2">
        <v>84883</v>
      </c>
      <c r="E215">
        <v>43</v>
      </c>
      <c r="F215">
        <v>2</v>
      </c>
      <c r="G215">
        <v>49</v>
      </c>
      <c r="H215" s="1" t="s">
        <v>14</v>
      </c>
      <c r="I215" s="3">
        <v>956.03</v>
      </c>
      <c r="J215" s="3" t="str">
        <f>IF(customer_segmentation_data[[#This Row],[age]]&lt;30,"Adolescent",IF(customer_segmentation_data[[#This Row],[age]]&lt;50,"Middle Age",IF(customer_segmentation_data[[#This Row],[age]]&gt;49,"Adult","Invalid")))</f>
        <v>Middle Age</v>
      </c>
      <c r="K215" t="str">
        <f>IF(customer_segmentation_data[[#This Row],[income]]&gt;89000,"High Income",IF(customer_segmentation_data[[#This Row],[income]]&gt;59000,"Middle Income",IF(customer_segmentation_data[[#This Row],[income]]&lt;60000,"Low Income","Invalid")))</f>
        <v>Middle Income</v>
      </c>
      <c r="L215" t="str">
        <f>IF(customer_segmentation_data[[#This Row],[spending_score]]&gt;69,"High Spending",IF(customer_segmentation_data[[#This Row],[spending_score]]&gt;39,"Medium Spending",IF(customer_segmentation_data[[#This Row],[spending_score]]&lt;40,"Low Spending","Invalid")))</f>
        <v>Medium Spending</v>
      </c>
      <c r="M215" t="str">
        <f>IF(customer_segmentation_data[[#This Row],[purchase_frequency]]&lt;16,"Low Frequency",IF(customer_segmentation_data[[#This Row],[purchase_frequency]]&lt;36,"Medium Frequency",IF(customer_segmentation_data[[#This Row],[purchase_frequency]]&lt;51,"High Frequency","Invalid")))</f>
        <v>High Frequency</v>
      </c>
      <c r="N215" s="3">
        <f>customer_segmentation_data[[#This Row],[last_purchase_amount]]*customer_segmentation_data[[#This Row],[purchase_frequency]]*customer_segmentation_data[[#This Row],[membership_years]]</f>
        <v>93690.94</v>
      </c>
    </row>
    <row r="216" spans="1:14" x14ac:dyDescent="0.35">
      <c r="A216">
        <v>215</v>
      </c>
      <c r="B216">
        <v>69</v>
      </c>
      <c r="C216" s="1" t="s">
        <v>13</v>
      </c>
      <c r="D216" s="2">
        <v>127086</v>
      </c>
      <c r="E216">
        <v>93</v>
      </c>
      <c r="F216">
        <v>4</v>
      </c>
      <c r="G216">
        <v>45</v>
      </c>
      <c r="H216" s="1" t="s">
        <v>15</v>
      </c>
      <c r="I216" s="3">
        <v>339.9</v>
      </c>
      <c r="J216" s="3" t="str">
        <f>IF(customer_segmentation_data[[#This Row],[age]]&lt;30,"Adolescent",IF(customer_segmentation_data[[#This Row],[age]]&lt;50,"Middle Age",IF(customer_segmentation_data[[#This Row],[age]]&gt;49,"Adult","Invalid")))</f>
        <v>Adult</v>
      </c>
      <c r="K216" t="str">
        <f>IF(customer_segmentation_data[[#This Row],[income]]&gt;89000,"High Income",IF(customer_segmentation_data[[#This Row],[income]]&gt;59000,"Middle Income",IF(customer_segmentation_data[[#This Row],[income]]&lt;60000,"Low Income","Invalid")))</f>
        <v>High Income</v>
      </c>
      <c r="L216" t="str">
        <f>IF(customer_segmentation_data[[#This Row],[spending_score]]&gt;69,"High Spending",IF(customer_segmentation_data[[#This Row],[spending_score]]&gt;39,"Medium Spending",IF(customer_segmentation_data[[#This Row],[spending_score]]&lt;40,"Low Spending","Invalid")))</f>
        <v>High Spending</v>
      </c>
      <c r="M216" t="str">
        <f>IF(customer_segmentation_data[[#This Row],[purchase_frequency]]&lt;16,"Low Frequency",IF(customer_segmentation_data[[#This Row],[purchase_frequency]]&lt;36,"Medium Frequency",IF(customer_segmentation_data[[#This Row],[purchase_frequency]]&lt;51,"High Frequency","Invalid")))</f>
        <v>High Frequency</v>
      </c>
      <c r="N216" s="3">
        <f>customer_segmentation_data[[#This Row],[last_purchase_amount]]*customer_segmentation_data[[#This Row],[purchase_frequency]]*customer_segmentation_data[[#This Row],[membership_years]]</f>
        <v>61181.999999999993</v>
      </c>
    </row>
    <row r="217" spans="1:14" x14ac:dyDescent="0.35">
      <c r="A217">
        <v>216</v>
      </c>
      <c r="B217">
        <v>26</v>
      </c>
      <c r="C217" s="1" t="s">
        <v>13</v>
      </c>
      <c r="D217" s="2">
        <v>133538</v>
      </c>
      <c r="E217">
        <v>27</v>
      </c>
      <c r="F217">
        <v>5</v>
      </c>
      <c r="G217">
        <v>46</v>
      </c>
      <c r="H217" s="1" t="s">
        <v>15</v>
      </c>
      <c r="I217" s="3">
        <v>761.08</v>
      </c>
      <c r="J217" s="3" t="str">
        <f>IF(customer_segmentation_data[[#This Row],[age]]&lt;30,"Adolescent",IF(customer_segmentation_data[[#This Row],[age]]&lt;50,"Middle Age",IF(customer_segmentation_data[[#This Row],[age]]&gt;49,"Adult","Invalid")))</f>
        <v>Adolescent</v>
      </c>
      <c r="K217" t="str">
        <f>IF(customer_segmentation_data[[#This Row],[income]]&gt;89000,"High Income",IF(customer_segmentation_data[[#This Row],[income]]&gt;59000,"Middle Income",IF(customer_segmentation_data[[#This Row],[income]]&lt;60000,"Low Income","Invalid")))</f>
        <v>High Income</v>
      </c>
      <c r="L217" t="str">
        <f>IF(customer_segmentation_data[[#This Row],[spending_score]]&gt;69,"High Spending",IF(customer_segmentation_data[[#This Row],[spending_score]]&gt;39,"Medium Spending",IF(customer_segmentation_data[[#This Row],[spending_score]]&lt;40,"Low Spending","Invalid")))</f>
        <v>Low Spending</v>
      </c>
      <c r="M217" t="str">
        <f>IF(customer_segmentation_data[[#This Row],[purchase_frequency]]&lt;16,"Low Frequency",IF(customer_segmentation_data[[#This Row],[purchase_frequency]]&lt;36,"Medium Frequency",IF(customer_segmentation_data[[#This Row],[purchase_frequency]]&lt;51,"High Frequency","Invalid")))</f>
        <v>High Frequency</v>
      </c>
      <c r="N217" s="3">
        <f>customer_segmentation_data[[#This Row],[last_purchase_amount]]*customer_segmentation_data[[#This Row],[purchase_frequency]]*customer_segmentation_data[[#This Row],[membership_years]]</f>
        <v>175048.4</v>
      </c>
    </row>
    <row r="218" spans="1:14" x14ac:dyDescent="0.35">
      <c r="A218">
        <v>217</v>
      </c>
      <c r="B218">
        <v>46</v>
      </c>
      <c r="C218" s="1" t="s">
        <v>9</v>
      </c>
      <c r="D218" s="2">
        <v>82034</v>
      </c>
      <c r="E218">
        <v>19</v>
      </c>
      <c r="F218">
        <v>2</v>
      </c>
      <c r="G218">
        <v>45</v>
      </c>
      <c r="H218" s="1" t="s">
        <v>11</v>
      </c>
      <c r="I218" s="3">
        <v>635.92999999999995</v>
      </c>
      <c r="J218" s="3" t="str">
        <f>IF(customer_segmentation_data[[#This Row],[age]]&lt;30,"Adolescent",IF(customer_segmentation_data[[#This Row],[age]]&lt;50,"Middle Age",IF(customer_segmentation_data[[#This Row],[age]]&gt;49,"Adult","Invalid")))</f>
        <v>Middle Age</v>
      </c>
      <c r="K218" t="str">
        <f>IF(customer_segmentation_data[[#This Row],[income]]&gt;89000,"High Income",IF(customer_segmentation_data[[#This Row],[income]]&gt;59000,"Middle Income",IF(customer_segmentation_data[[#This Row],[income]]&lt;60000,"Low Income","Invalid")))</f>
        <v>Middle Income</v>
      </c>
      <c r="L218" t="str">
        <f>IF(customer_segmentation_data[[#This Row],[spending_score]]&gt;69,"High Spending",IF(customer_segmentation_data[[#This Row],[spending_score]]&gt;39,"Medium Spending",IF(customer_segmentation_data[[#This Row],[spending_score]]&lt;40,"Low Spending","Invalid")))</f>
        <v>Low Spending</v>
      </c>
      <c r="M218" t="str">
        <f>IF(customer_segmentation_data[[#This Row],[purchase_frequency]]&lt;16,"Low Frequency",IF(customer_segmentation_data[[#This Row],[purchase_frequency]]&lt;36,"Medium Frequency",IF(customer_segmentation_data[[#This Row],[purchase_frequency]]&lt;51,"High Frequency","Invalid")))</f>
        <v>High Frequency</v>
      </c>
      <c r="N218" s="3">
        <f>customer_segmentation_data[[#This Row],[last_purchase_amount]]*customer_segmentation_data[[#This Row],[purchase_frequency]]*customer_segmentation_data[[#This Row],[membership_years]]</f>
        <v>57233.7</v>
      </c>
    </row>
    <row r="219" spans="1:14" x14ac:dyDescent="0.35">
      <c r="A219">
        <v>218</v>
      </c>
      <c r="B219">
        <v>55</v>
      </c>
      <c r="C219" s="1" t="s">
        <v>9</v>
      </c>
      <c r="D219" s="2">
        <v>147024</v>
      </c>
      <c r="E219">
        <v>24</v>
      </c>
      <c r="F219">
        <v>9</v>
      </c>
      <c r="G219">
        <v>16</v>
      </c>
      <c r="H219" s="1" t="s">
        <v>15</v>
      </c>
      <c r="I219" s="3">
        <v>169.79</v>
      </c>
      <c r="J219" s="3" t="str">
        <f>IF(customer_segmentation_data[[#This Row],[age]]&lt;30,"Adolescent",IF(customer_segmentation_data[[#This Row],[age]]&lt;50,"Middle Age",IF(customer_segmentation_data[[#This Row],[age]]&gt;49,"Adult","Invalid")))</f>
        <v>Adult</v>
      </c>
      <c r="K219" t="str">
        <f>IF(customer_segmentation_data[[#This Row],[income]]&gt;89000,"High Income",IF(customer_segmentation_data[[#This Row],[income]]&gt;59000,"Middle Income",IF(customer_segmentation_data[[#This Row],[income]]&lt;60000,"Low Income","Invalid")))</f>
        <v>High Income</v>
      </c>
      <c r="L219" t="str">
        <f>IF(customer_segmentation_data[[#This Row],[spending_score]]&gt;69,"High Spending",IF(customer_segmentation_data[[#This Row],[spending_score]]&gt;39,"Medium Spending",IF(customer_segmentation_data[[#This Row],[spending_score]]&lt;40,"Low Spending","Invalid")))</f>
        <v>Low Spending</v>
      </c>
      <c r="M219" t="str">
        <f>IF(customer_segmentation_data[[#This Row],[purchase_frequency]]&lt;16,"Low Frequency",IF(customer_segmentation_data[[#This Row],[purchase_frequency]]&lt;36,"Medium Frequency",IF(customer_segmentation_data[[#This Row],[purchase_frequency]]&lt;51,"High Frequency","Invalid")))</f>
        <v>Medium Frequency</v>
      </c>
      <c r="N219" s="3">
        <f>customer_segmentation_data[[#This Row],[last_purchase_amount]]*customer_segmentation_data[[#This Row],[purchase_frequency]]*customer_segmentation_data[[#This Row],[membership_years]]</f>
        <v>24449.759999999998</v>
      </c>
    </row>
    <row r="220" spans="1:14" x14ac:dyDescent="0.35">
      <c r="A220">
        <v>219</v>
      </c>
      <c r="B220">
        <v>57</v>
      </c>
      <c r="C220" s="1" t="s">
        <v>16</v>
      </c>
      <c r="D220" s="2">
        <v>33009</v>
      </c>
      <c r="E220">
        <v>82</v>
      </c>
      <c r="F220">
        <v>9</v>
      </c>
      <c r="G220">
        <v>24</v>
      </c>
      <c r="H220" s="1" t="s">
        <v>12</v>
      </c>
      <c r="I220" s="3">
        <v>563.64</v>
      </c>
      <c r="J220" s="3" t="str">
        <f>IF(customer_segmentation_data[[#This Row],[age]]&lt;30,"Adolescent",IF(customer_segmentation_data[[#This Row],[age]]&lt;50,"Middle Age",IF(customer_segmentation_data[[#This Row],[age]]&gt;49,"Adult","Invalid")))</f>
        <v>Adult</v>
      </c>
      <c r="K220" t="str">
        <f>IF(customer_segmentation_data[[#This Row],[income]]&gt;89000,"High Income",IF(customer_segmentation_data[[#This Row],[income]]&gt;59000,"Middle Income",IF(customer_segmentation_data[[#This Row],[income]]&lt;60000,"Low Income","Invalid")))</f>
        <v>Low Income</v>
      </c>
      <c r="L220" t="str">
        <f>IF(customer_segmentation_data[[#This Row],[spending_score]]&gt;69,"High Spending",IF(customer_segmentation_data[[#This Row],[spending_score]]&gt;39,"Medium Spending",IF(customer_segmentation_data[[#This Row],[spending_score]]&lt;40,"Low Spending","Invalid")))</f>
        <v>High Spending</v>
      </c>
      <c r="M220" t="str">
        <f>IF(customer_segmentation_data[[#This Row],[purchase_frequency]]&lt;16,"Low Frequency",IF(customer_segmentation_data[[#This Row],[purchase_frequency]]&lt;36,"Medium Frequency",IF(customer_segmentation_data[[#This Row],[purchase_frequency]]&lt;51,"High Frequency","Invalid")))</f>
        <v>Medium Frequency</v>
      </c>
      <c r="N220" s="3">
        <f>customer_segmentation_data[[#This Row],[last_purchase_amount]]*customer_segmentation_data[[#This Row],[purchase_frequency]]*customer_segmentation_data[[#This Row],[membership_years]]</f>
        <v>121746.24000000001</v>
      </c>
    </row>
    <row r="221" spans="1:14" x14ac:dyDescent="0.35">
      <c r="A221">
        <v>220</v>
      </c>
      <c r="B221">
        <v>69</v>
      </c>
      <c r="C221" s="1" t="s">
        <v>16</v>
      </c>
      <c r="D221" s="2">
        <v>142216</v>
      </c>
      <c r="E221">
        <v>90</v>
      </c>
      <c r="F221">
        <v>7</v>
      </c>
      <c r="G221">
        <v>29</v>
      </c>
      <c r="H221" s="1" t="s">
        <v>15</v>
      </c>
      <c r="I221" s="3">
        <v>559.73</v>
      </c>
      <c r="J221" s="3" t="str">
        <f>IF(customer_segmentation_data[[#This Row],[age]]&lt;30,"Adolescent",IF(customer_segmentation_data[[#This Row],[age]]&lt;50,"Middle Age",IF(customer_segmentation_data[[#This Row],[age]]&gt;49,"Adult","Invalid")))</f>
        <v>Adult</v>
      </c>
      <c r="K221" t="str">
        <f>IF(customer_segmentation_data[[#This Row],[income]]&gt;89000,"High Income",IF(customer_segmentation_data[[#This Row],[income]]&gt;59000,"Middle Income",IF(customer_segmentation_data[[#This Row],[income]]&lt;60000,"Low Income","Invalid")))</f>
        <v>High Income</v>
      </c>
      <c r="L221" t="str">
        <f>IF(customer_segmentation_data[[#This Row],[spending_score]]&gt;69,"High Spending",IF(customer_segmentation_data[[#This Row],[spending_score]]&gt;39,"Medium Spending",IF(customer_segmentation_data[[#This Row],[spending_score]]&lt;40,"Low Spending","Invalid")))</f>
        <v>High Spending</v>
      </c>
      <c r="M221" t="str">
        <f>IF(customer_segmentation_data[[#This Row],[purchase_frequency]]&lt;16,"Low Frequency",IF(customer_segmentation_data[[#This Row],[purchase_frequency]]&lt;36,"Medium Frequency",IF(customer_segmentation_data[[#This Row],[purchase_frequency]]&lt;51,"High Frequency","Invalid")))</f>
        <v>Medium Frequency</v>
      </c>
      <c r="N221" s="3">
        <f>customer_segmentation_data[[#This Row],[last_purchase_amount]]*customer_segmentation_data[[#This Row],[purchase_frequency]]*customer_segmentation_data[[#This Row],[membership_years]]</f>
        <v>113625.19</v>
      </c>
    </row>
    <row r="222" spans="1:14" x14ac:dyDescent="0.35">
      <c r="A222">
        <v>221</v>
      </c>
      <c r="B222">
        <v>62</v>
      </c>
      <c r="C222" s="1" t="s">
        <v>16</v>
      </c>
      <c r="D222" s="2">
        <v>82623</v>
      </c>
      <c r="E222">
        <v>51</v>
      </c>
      <c r="F222">
        <v>8</v>
      </c>
      <c r="G222">
        <v>37</v>
      </c>
      <c r="H222" s="1" t="s">
        <v>12</v>
      </c>
      <c r="I222" s="3">
        <v>155.13999999999999</v>
      </c>
      <c r="J222" s="3" t="str">
        <f>IF(customer_segmentation_data[[#This Row],[age]]&lt;30,"Adolescent",IF(customer_segmentation_data[[#This Row],[age]]&lt;50,"Middle Age",IF(customer_segmentation_data[[#This Row],[age]]&gt;49,"Adult","Invalid")))</f>
        <v>Adult</v>
      </c>
      <c r="K222" t="str">
        <f>IF(customer_segmentation_data[[#This Row],[income]]&gt;89000,"High Income",IF(customer_segmentation_data[[#This Row],[income]]&gt;59000,"Middle Income",IF(customer_segmentation_data[[#This Row],[income]]&lt;60000,"Low Income","Invalid")))</f>
        <v>Middle Income</v>
      </c>
      <c r="L222" t="str">
        <f>IF(customer_segmentation_data[[#This Row],[spending_score]]&gt;69,"High Spending",IF(customer_segmentation_data[[#This Row],[spending_score]]&gt;39,"Medium Spending",IF(customer_segmentation_data[[#This Row],[spending_score]]&lt;40,"Low Spending","Invalid")))</f>
        <v>Medium Spending</v>
      </c>
      <c r="M222" t="str">
        <f>IF(customer_segmentation_data[[#This Row],[purchase_frequency]]&lt;16,"Low Frequency",IF(customer_segmentation_data[[#This Row],[purchase_frequency]]&lt;36,"Medium Frequency",IF(customer_segmentation_data[[#This Row],[purchase_frequency]]&lt;51,"High Frequency","Invalid")))</f>
        <v>High Frequency</v>
      </c>
      <c r="N222" s="3">
        <f>customer_segmentation_data[[#This Row],[last_purchase_amount]]*customer_segmentation_data[[#This Row],[purchase_frequency]]*customer_segmentation_data[[#This Row],[membership_years]]</f>
        <v>45921.439999999995</v>
      </c>
    </row>
    <row r="223" spans="1:14" x14ac:dyDescent="0.35">
      <c r="A223">
        <v>222</v>
      </c>
      <c r="B223">
        <v>67</v>
      </c>
      <c r="C223" s="1" t="s">
        <v>13</v>
      </c>
      <c r="D223" s="2">
        <v>64134</v>
      </c>
      <c r="E223">
        <v>3</v>
      </c>
      <c r="F223">
        <v>2</v>
      </c>
      <c r="G223">
        <v>26</v>
      </c>
      <c r="H223" s="1" t="s">
        <v>12</v>
      </c>
      <c r="I223" s="3">
        <v>868.18</v>
      </c>
      <c r="J223" s="3" t="str">
        <f>IF(customer_segmentation_data[[#This Row],[age]]&lt;30,"Adolescent",IF(customer_segmentation_data[[#This Row],[age]]&lt;50,"Middle Age",IF(customer_segmentation_data[[#This Row],[age]]&gt;49,"Adult","Invalid")))</f>
        <v>Adult</v>
      </c>
      <c r="K223" t="str">
        <f>IF(customer_segmentation_data[[#This Row],[income]]&gt;89000,"High Income",IF(customer_segmentation_data[[#This Row],[income]]&gt;59000,"Middle Income",IF(customer_segmentation_data[[#This Row],[income]]&lt;60000,"Low Income","Invalid")))</f>
        <v>Middle Income</v>
      </c>
      <c r="L223" t="str">
        <f>IF(customer_segmentation_data[[#This Row],[spending_score]]&gt;69,"High Spending",IF(customer_segmentation_data[[#This Row],[spending_score]]&gt;39,"Medium Spending",IF(customer_segmentation_data[[#This Row],[spending_score]]&lt;40,"Low Spending","Invalid")))</f>
        <v>Low Spending</v>
      </c>
      <c r="M223" t="str">
        <f>IF(customer_segmentation_data[[#This Row],[purchase_frequency]]&lt;16,"Low Frequency",IF(customer_segmentation_data[[#This Row],[purchase_frequency]]&lt;36,"Medium Frequency",IF(customer_segmentation_data[[#This Row],[purchase_frequency]]&lt;51,"High Frequency","Invalid")))</f>
        <v>Medium Frequency</v>
      </c>
      <c r="N223" s="3">
        <f>customer_segmentation_data[[#This Row],[last_purchase_amount]]*customer_segmentation_data[[#This Row],[purchase_frequency]]*customer_segmentation_data[[#This Row],[membership_years]]</f>
        <v>45145.36</v>
      </c>
    </row>
    <row r="224" spans="1:14" x14ac:dyDescent="0.35">
      <c r="A224">
        <v>223</v>
      </c>
      <c r="B224">
        <v>53</v>
      </c>
      <c r="C224" s="1" t="s">
        <v>9</v>
      </c>
      <c r="D224" s="2">
        <v>146546</v>
      </c>
      <c r="E224">
        <v>12</v>
      </c>
      <c r="F224">
        <v>6</v>
      </c>
      <c r="G224">
        <v>45</v>
      </c>
      <c r="H224" s="1" t="s">
        <v>11</v>
      </c>
      <c r="I224" s="3">
        <v>915.02</v>
      </c>
      <c r="J224" s="3" t="str">
        <f>IF(customer_segmentation_data[[#This Row],[age]]&lt;30,"Adolescent",IF(customer_segmentation_data[[#This Row],[age]]&lt;50,"Middle Age",IF(customer_segmentation_data[[#This Row],[age]]&gt;49,"Adult","Invalid")))</f>
        <v>Adult</v>
      </c>
      <c r="K224" t="str">
        <f>IF(customer_segmentation_data[[#This Row],[income]]&gt;89000,"High Income",IF(customer_segmentation_data[[#This Row],[income]]&gt;59000,"Middle Income",IF(customer_segmentation_data[[#This Row],[income]]&lt;60000,"Low Income","Invalid")))</f>
        <v>High Income</v>
      </c>
      <c r="L224" t="str">
        <f>IF(customer_segmentation_data[[#This Row],[spending_score]]&gt;69,"High Spending",IF(customer_segmentation_data[[#This Row],[spending_score]]&gt;39,"Medium Spending",IF(customer_segmentation_data[[#This Row],[spending_score]]&lt;40,"Low Spending","Invalid")))</f>
        <v>Low Spending</v>
      </c>
      <c r="M224" t="str">
        <f>IF(customer_segmentation_data[[#This Row],[purchase_frequency]]&lt;16,"Low Frequency",IF(customer_segmentation_data[[#This Row],[purchase_frequency]]&lt;36,"Medium Frequency",IF(customer_segmentation_data[[#This Row],[purchase_frequency]]&lt;51,"High Frequency","Invalid")))</f>
        <v>High Frequency</v>
      </c>
      <c r="N224" s="3">
        <f>customer_segmentation_data[[#This Row],[last_purchase_amount]]*customer_segmentation_data[[#This Row],[purchase_frequency]]*customer_segmentation_data[[#This Row],[membership_years]]</f>
        <v>247055.40000000002</v>
      </c>
    </row>
    <row r="225" spans="1:14" x14ac:dyDescent="0.35">
      <c r="A225">
        <v>224</v>
      </c>
      <c r="B225">
        <v>51</v>
      </c>
      <c r="C225" s="1" t="s">
        <v>9</v>
      </c>
      <c r="D225" s="2">
        <v>33665</v>
      </c>
      <c r="E225">
        <v>12</v>
      </c>
      <c r="F225">
        <v>2</v>
      </c>
      <c r="G225">
        <v>2</v>
      </c>
      <c r="H225" s="1" t="s">
        <v>10</v>
      </c>
      <c r="I225" s="3">
        <v>139.07</v>
      </c>
      <c r="J225" s="3" t="str">
        <f>IF(customer_segmentation_data[[#This Row],[age]]&lt;30,"Adolescent",IF(customer_segmentation_data[[#This Row],[age]]&lt;50,"Middle Age",IF(customer_segmentation_data[[#This Row],[age]]&gt;49,"Adult","Invalid")))</f>
        <v>Adult</v>
      </c>
      <c r="K225" t="str">
        <f>IF(customer_segmentation_data[[#This Row],[income]]&gt;89000,"High Income",IF(customer_segmentation_data[[#This Row],[income]]&gt;59000,"Middle Income",IF(customer_segmentation_data[[#This Row],[income]]&lt;60000,"Low Income","Invalid")))</f>
        <v>Low Income</v>
      </c>
      <c r="L225" t="str">
        <f>IF(customer_segmentation_data[[#This Row],[spending_score]]&gt;69,"High Spending",IF(customer_segmentation_data[[#This Row],[spending_score]]&gt;39,"Medium Spending",IF(customer_segmentation_data[[#This Row],[spending_score]]&lt;40,"Low Spending","Invalid")))</f>
        <v>Low Spending</v>
      </c>
      <c r="M225" t="str">
        <f>IF(customer_segmentation_data[[#This Row],[purchase_frequency]]&lt;16,"Low Frequency",IF(customer_segmentation_data[[#This Row],[purchase_frequency]]&lt;36,"Medium Frequency",IF(customer_segmentation_data[[#This Row],[purchase_frequency]]&lt;51,"High Frequency","Invalid")))</f>
        <v>Low Frequency</v>
      </c>
      <c r="N225" s="3">
        <f>customer_segmentation_data[[#This Row],[last_purchase_amount]]*customer_segmentation_data[[#This Row],[purchase_frequency]]*customer_segmentation_data[[#This Row],[membership_years]]</f>
        <v>556.28</v>
      </c>
    </row>
    <row r="226" spans="1:14" x14ac:dyDescent="0.35">
      <c r="A226">
        <v>225</v>
      </c>
      <c r="B226">
        <v>54</v>
      </c>
      <c r="C226" s="1" t="s">
        <v>9</v>
      </c>
      <c r="D226" s="2">
        <v>92156</v>
      </c>
      <c r="E226">
        <v>18</v>
      </c>
      <c r="F226">
        <v>7</v>
      </c>
      <c r="G226">
        <v>14</v>
      </c>
      <c r="H226" s="1" t="s">
        <v>15</v>
      </c>
      <c r="I226" s="3">
        <v>238.87</v>
      </c>
      <c r="J226" s="3" t="str">
        <f>IF(customer_segmentation_data[[#This Row],[age]]&lt;30,"Adolescent",IF(customer_segmentation_data[[#This Row],[age]]&lt;50,"Middle Age",IF(customer_segmentation_data[[#This Row],[age]]&gt;49,"Adult","Invalid")))</f>
        <v>Adult</v>
      </c>
      <c r="K226" t="str">
        <f>IF(customer_segmentation_data[[#This Row],[income]]&gt;89000,"High Income",IF(customer_segmentation_data[[#This Row],[income]]&gt;59000,"Middle Income",IF(customer_segmentation_data[[#This Row],[income]]&lt;60000,"Low Income","Invalid")))</f>
        <v>High Income</v>
      </c>
      <c r="L226" t="str">
        <f>IF(customer_segmentation_data[[#This Row],[spending_score]]&gt;69,"High Spending",IF(customer_segmentation_data[[#This Row],[spending_score]]&gt;39,"Medium Spending",IF(customer_segmentation_data[[#This Row],[spending_score]]&lt;40,"Low Spending","Invalid")))</f>
        <v>Low Spending</v>
      </c>
      <c r="M226" t="str">
        <f>IF(customer_segmentation_data[[#This Row],[purchase_frequency]]&lt;16,"Low Frequency",IF(customer_segmentation_data[[#This Row],[purchase_frequency]]&lt;36,"Medium Frequency",IF(customer_segmentation_data[[#This Row],[purchase_frequency]]&lt;51,"High Frequency","Invalid")))</f>
        <v>Low Frequency</v>
      </c>
      <c r="N226" s="3">
        <f>customer_segmentation_data[[#This Row],[last_purchase_amount]]*customer_segmentation_data[[#This Row],[purchase_frequency]]*customer_segmentation_data[[#This Row],[membership_years]]</f>
        <v>23409.260000000002</v>
      </c>
    </row>
    <row r="227" spans="1:14" x14ac:dyDescent="0.35">
      <c r="A227">
        <v>226</v>
      </c>
      <c r="B227">
        <v>19</v>
      </c>
      <c r="C227" s="1" t="s">
        <v>9</v>
      </c>
      <c r="D227" s="2">
        <v>51355</v>
      </c>
      <c r="E227">
        <v>48</v>
      </c>
      <c r="F227">
        <v>8</v>
      </c>
      <c r="G227">
        <v>28</v>
      </c>
      <c r="H227" s="1" t="s">
        <v>14</v>
      </c>
      <c r="I227" s="3">
        <v>278.20999999999998</v>
      </c>
      <c r="J227" s="3" t="str">
        <f>IF(customer_segmentation_data[[#This Row],[age]]&lt;30,"Adolescent",IF(customer_segmentation_data[[#This Row],[age]]&lt;50,"Middle Age",IF(customer_segmentation_data[[#This Row],[age]]&gt;49,"Adult","Invalid")))</f>
        <v>Adolescent</v>
      </c>
      <c r="K227" t="str">
        <f>IF(customer_segmentation_data[[#This Row],[income]]&gt;89000,"High Income",IF(customer_segmentation_data[[#This Row],[income]]&gt;59000,"Middle Income",IF(customer_segmentation_data[[#This Row],[income]]&lt;60000,"Low Income","Invalid")))</f>
        <v>Low Income</v>
      </c>
      <c r="L227" t="str">
        <f>IF(customer_segmentation_data[[#This Row],[spending_score]]&gt;69,"High Spending",IF(customer_segmentation_data[[#This Row],[spending_score]]&gt;39,"Medium Spending",IF(customer_segmentation_data[[#This Row],[spending_score]]&lt;40,"Low Spending","Invalid")))</f>
        <v>Medium Spending</v>
      </c>
      <c r="M227" t="str">
        <f>IF(customer_segmentation_data[[#This Row],[purchase_frequency]]&lt;16,"Low Frequency",IF(customer_segmentation_data[[#This Row],[purchase_frequency]]&lt;36,"Medium Frequency",IF(customer_segmentation_data[[#This Row],[purchase_frequency]]&lt;51,"High Frequency","Invalid")))</f>
        <v>Medium Frequency</v>
      </c>
      <c r="N227" s="3">
        <f>customer_segmentation_data[[#This Row],[last_purchase_amount]]*customer_segmentation_data[[#This Row],[purchase_frequency]]*customer_segmentation_data[[#This Row],[membership_years]]</f>
        <v>62319.039999999994</v>
      </c>
    </row>
    <row r="228" spans="1:14" x14ac:dyDescent="0.35">
      <c r="A228">
        <v>227</v>
      </c>
      <c r="B228">
        <v>65</v>
      </c>
      <c r="C228" s="1" t="s">
        <v>16</v>
      </c>
      <c r="D228" s="2">
        <v>89274</v>
      </c>
      <c r="E228">
        <v>71</v>
      </c>
      <c r="F228">
        <v>10</v>
      </c>
      <c r="G228">
        <v>34</v>
      </c>
      <c r="H228" s="1" t="s">
        <v>15</v>
      </c>
      <c r="I228" s="3">
        <v>840.45</v>
      </c>
      <c r="J228" s="3" t="str">
        <f>IF(customer_segmentation_data[[#This Row],[age]]&lt;30,"Adolescent",IF(customer_segmentation_data[[#This Row],[age]]&lt;50,"Middle Age",IF(customer_segmentation_data[[#This Row],[age]]&gt;49,"Adult","Invalid")))</f>
        <v>Adult</v>
      </c>
      <c r="K228" t="str">
        <f>IF(customer_segmentation_data[[#This Row],[income]]&gt;89000,"High Income",IF(customer_segmentation_data[[#This Row],[income]]&gt;59000,"Middle Income",IF(customer_segmentation_data[[#This Row],[income]]&lt;60000,"Low Income","Invalid")))</f>
        <v>High Income</v>
      </c>
      <c r="L228" t="str">
        <f>IF(customer_segmentation_data[[#This Row],[spending_score]]&gt;69,"High Spending",IF(customer_segmentation_data[[#This Row],[spending_score]]&gt;39,"Medium Spending",IF(customer_segmentation_data[[#This Row],[spending_score]]&lt;40,"Low Spending","Invalid")))</f>
        <v>High Spending</v>
      </c>
      <c r="M228" t="str">
        <f>IF(customer_segmentation_data[[#This Row],[purchase_frequency]]&lt;16,"Low Frequency",IF(customer_segmentation_data[[#This Row],[purchase_frequency]]&lt;36,"Medium Frequency",IF(customer_segmentation_data[[#This Row],[purchase_frequency]]&lt;51,"High Frequency","Invalid")))</f>
        <v>Medium Frequency</v>
      </c>
      <c r="N228" s="3">
        <f>customer_segmentation_data[[#This Row],[last_purchase_amount]]*customer_segmentation_data[[#This Row],[purchase_frequency]]*customer_segmentation_data[[#This Row],[membership_years]]</f>
        <v>285753</v>
      </c>
    </row>
    <row r="229" spans="1:14" x14ac:dyDescent="0.35">
      <c r="A229">
        <v>228</v>
      </c>
      <c r="B229">
        <v>53</v>
      </c>
      <c r="C229" s="1" t="s">
        <v>16</v>
      </c>
      <c r="D229" s="2">
        <v>57651</v>
      </c>
      <c r="E229">
        <v>27</v>
      </c>
      <c r="F229">
        <v>7</v>
      </c>
      <c r="G229">
        <v>16</v>
      </c>
      <c r="H229" s="1" t="s">
        <v>14</v>
      </c>
      <c r="I229" s="3">
        <v>345.62</v>
      </c>
      <c r="J229" s="3" t="str">
        <f>IF(customer_segmentation_data[[#This Row],[age]]&lt;30,"Adolescent",IF(customer_segmentation_data[[#This Row],[age]]&lt;50,"Middle Age",IF(customer_segmentation_data[[#This Row],[age]]&gt;49,"Adult","Invalid")))</f>
        <v>Adult</v>
      </c>
      <c r="K229" t="str">
        <f>IF(customer_segmentation_data[[#This Row],[income]]&gt;89000,"High Income",IF(customer_segmentation_data[[#This Row],[income]]&gt;59000,"Middle Income",IF(customer_segmentation_data[[#This Row],[income]]&lt;60000,"Low Income","Invalid")))</f>
        <v>Low Income</v>
      </c>
      <c r="L229" t="str">
        <f>IF(customer_segmentation_data[[#This Row],[spending_score]]&gt;69,"High Spending",IF(customer_segmentation_data[[#This Row],[spending_score]]&gt;39,"Medium Spending",IF(customer_segmentation_data[[#This Row],[spending_score]]&lt;40,"Low Spending","Invalid")))</f>
        <v>Low Spending</v>
      </c>
      <c r="M229" t="str">
        <f>IF(customer_segmentation_data[[#This Row],[purchase_frequency]]&lt;16,"Low Frequency",IF(customer_segmentation_data[[#This Row],[purchase_frequency]]&lt;36,"Medium Frequency",IF(customer_segmentation_data[[#This Row],[purchase_frequency]]&lt;51,"High Frequency","Invalid")))</f>
        <v>Medium Frequency</v>
      </c>
      <c r="N229" s="3">
        <f>customer_segmentation_data[[#This Row],[last_purchase_amount]]*customer_segmentation_data[[#This Row],[purchase_frequency]]*customer_segmentation_data[[#This Row],[membership_years]]</f>
        <v>38709.440000000002</v>
      </c>
    </row>
    <row r="230" spans="1:14" x14ac:dyDescent="0.35">
      <c r="A230">
        <v>229</v>
      </c>
      <c r="B230">
        <v>19</v>
      </c>
      <c r="C230" s="1" t="s">
        <v>13</v>
      </c>
      <c r="D230" s="2">
        <v>52470</v>
      </c>
      <c r="E230">
        <v>90</v>
      </c>
      <c r="F230">
        <v>5</v>
      </c>
      <c r="G230">
        <v>35</v>
      </c>
      <c r="H230" s="1" t="s">
        <v>10</v>
      </c>
      <c r="I230" s="3">
        <v>515.99</v>
      </c>
      <c r="J230" s="3" t="str">
        <f>IF(customer_segmentation_data[[#This Row],[age]]&lt;30,"Adolescent",IF(customer_segmentation_data[[#This Row],[age]]&lt;50,"Middle Age",IF(customer_segmentation_data[[#This Row],[age]]&gt;49,"Adult","Invalid")))</f>
        <v>Adolescent</v>
      </c>
      <c r="K230" t="str">
        <f>IF(customer_segmentation_data[[#This Row],[income]]&gt;89000,"High Income",IF(customer_segmentation_data[[#This Row],[income]]&gt;59000,"Middle Income",IF(customer_segmentation_data[[#This Row],[income]]&lt;60000,"Low Income","Invalid")))</f>
        <v>Low Income</v>
      </c>
      <c r="L230" t="str">
        <f>IF(customer_segmentation_data[[#This Row],[spending_score]]&gt;69,"High Spending",IF(customer_segmentation_data[[#This Row],[spending_score]]&gt;39,"Medium Spending",IF(customer_segmentation_data[[#This Row],[spending_score]]&lt;40,"Low Spending","Invalid")))</f>
        <v>High Spending</v>
      </c>
      <c r="M230" t="str">
        <f>IF(customer_segmentation_data[[#This Row],[purchase_frequency]]&lt;16,"Low Frequency",IF(customer_segmentation_data[[#This Row],[purchase_frequency]]&lt;36,"Medium Frequency",IF(customer_segmentation_data[[#This Row],[purchase_frequency]]&lt;51,"High Frequency","Invalid")))</f>
        <v>Medium Frequency</v>
      </c>
      <c r="N230" s="3">
        <f>customer_segmentation_data[[#This Row],[last_purchase_amount]]*customer_segmentation_data[[#This Row],[purchase_frequency]]*customer_segmentation_data[[#This Row],[membership_years]]</f>
        <v>90298.25</v>
      </c>
    </row>
    <row r="231" spans="1:14" x14ac:dyDescent="0.35">
      <c r="A231">
        <v>230</v>
      </c>
      <c r="B231">
        <v>56</v>
      </c>
      <c r="C231" s="1" t="s">
        <v>16</v>
      </c>
      <c r="D231" s="2">
        <v>31154</v>
      </c>
      <c r="E231">
        <v>40</v>
      </c>
      <c r="F231">
        <v>4</v>
      </c>
      <c r="G231">
        <v>25</v>
      </c>
      <c r="H231" s="1" t="s">
        <v>15</v>
      </c>
      <c r="I231" s="3">
        <v>197.54</v>
      </c>
      <c r="J231" s="3" t="str">
        <f>IF(customer_segmentation_data[[#This Row],[age]]&lt;30,"Adolescent",IF(customer_segmentation_data[[#This Row],[age]]&lt;50,"Middle Age",IF(customer_segmentation_data[[#This Row],[age]]&gt;49,"Adult","Invalid")))</f>
        <v>Adult</v>
      </c>
      <c r="K231" t="str">
        <f>IF(customer_segmentation_data[[#This Row],[income]]&gt;89000,"High Income",IF(customer_segmentation_data[[#This Row],[income]]&gt;59000,"Middle Income",IF(customer_segmentation_data[[#This Row],[income]]&lt;60000,"Low Income","Invalid")))</f>
        <v>Low Income</v>
      </c>
      <c r="L231" t="str">
        <f>IF(customer_segmentation_data[[#This Row],[spending_score]]&gt;69,"High Spending",IF(customer_segmentation_data[[#This Row],[spending_score]]&gt;39,"Medium Spending",IF(customer_segmentation_data[[#This Row],[spending_score]]&lt;40,"Low Spending","Invalid")))</f>
        <v>Medium Spending</v>
      </c>
      <c r="M231" t="str">
        <f>IF(customer_segmentation_data[[#This Row],[purchase_frequency]]&lt;16,"Low Frequency",IF(customer_segmentation_data[[#This Row],[purchase_frequency]]&lt;36,"Medium Frequency",IF(customer_segmentation_data[[#This Row],[purchase_frequency]]&lt;51,"High Frequency","Invalid")))</f>
        <v>Medium Frequency</v>
      </c>
      <c r="N231" s="3">
        <f>customer_segmentation_data[[#This Row],[last_purchase_amount]]*customer_segmentation_data[[#This Row],[purchase_frequency]]*customer_segmentation_data[[#This Row],[membership_years]]</f>
        <v>19754</v>
      </c>
    </row>
    <row r="232" spans="1:14" x14ac:dyDescent="0.35">
      <c r="A232">
        <v>231</v>
      </c>
      <c r="B232">
        <v>24</v>
      </c>
      <c r="C232" s="1" t="s">
        <v>9</v>
      </c>
      <c r="D232" s="2">
        <v>147572</v>
      </c>
      <c r="E232">
        <v>44</v>
      </c>
      <c r="F232">
        <v>7</v>
      </c>
      <c r="G232">
        <v>45</v>
      </c>
      <c r="H232" s="1" t="s">
        <v>15</v>
      </c>
      <c r="I232" s="3">
        <v>204.27</v>
      </c>
      <c r="J232" s="3" t="str">
        <f>IF(customer_segmentation_data[[#This Row],[age]]&lt;30,"Adolescent",IF(customer_segmentation_data[[#This Row],[age]]&lt;50,"Middle Age",IF(customer_segmentation_data[[#This Row],[age]]&gt;49,"Adult","Invalid")))</f>
        <v>Adolescent</v>
      </c>
      <c r="K232" t="str">
        <f>IF(customer_segmentation_data[[#This Row],[income]]&gt;89000,"High Income",IF(customer_segmentation_data[[#This Row],[income]]&gt;59000,"Middle Income",IF(customer_segmentation_data[[#This Row],[income]]&lt;60000,"Low Income","Invalid")))</f>
        <v>High Income</v>
      </c>
      <c r="L232" t="str">
        <f>IF(customer_segmentation_data[[#This Row],[spending_score]]&gt;69,"High Spending",IF(customer_segmentation_data[[#This Row],[spending_score]]&gt;39,"Medium Spending",IF(customer_segmentation_data[[#This Row],[spending_score]]&lt;40,"Low Spending","Invalid")))</f>
        <v>Medium Spending</v>
      </c>
      <c r="M232" t="str">
        <f>IF(customer_segmentation_data[[#This Row],[purchase_frequency]]&lt;16,"Low Frequency",IF(customer_segmentation_data[[#This Row],[purchase_frequency]]&lt;36,"Medium Frequency",IF(customer_segmentation_data[[#This Row],[purchase_frequency]]&lt;51,"High Frequency","Invalid")))</f>
        <v>High Frequency</v>
      </c>
      <c r="N232" s="3">
        <f>customer_segmentation_data[[#This Row],[last_purchase_amount]]*customer_segmentation_data[[#This Row],[purchase_frequency]]*customer_segmentation_data[[#This Row],[membership_years]]</f>
        <v>64345.049999999996</v>
      </c>
    </row>
    <row r="233" spans="1:14" x14ac:dyDescent="0.35">
      <c r="A233">
        <v>232</v>
      </c>
      <c r="B233">
        <v>66</v>
      </c>
      <c r="C233" s="1" t="s">
        <v>16</v>
      </c>
      <c r="D233" s="2">
        <v>144573</v>
      </c>
      <c r="E233">
        <v>41</v>
      </c>
      <c r="F233">
        <v>7</v>
      </c>
      <c r="G233">
        <v>24</v>
      </c>
      <c r="H233" s="1" t="s">
        <v>10</v>
      </c>
      <c r="I233" s="3">
        <v>66.599999999999994</v>
      </c>
      <c r="J233" s="3" t="str">
        <f>IF(customer_segmentation_data[[#This Row],[age]]&lt;30,"Adolescent",IF(customer_segmentation_data[[#This Row],[age]]&lt;50,"Middle Age",IF(customer_segmentation_data[[#This Row],[age]]&gt;49,"Adult","Invalid")))</f>
        <v>Adult</v>
      </c>
      <c r="K233" t="str">
        <f>IF(customer_segmentation_data[[#This Row],[income]]&gt;89000,"High Income",IF(customer_segmentation_data[[#This Row],[income]]&gt;59000,"Middle Income",IF(customer_segmentation_data[[#This Row],[income]]&lt;60000,"Low Income","Invalid")))</f>
        <v>High Income</v>
      </c>
      <c r="L233" t="str">
        <f>IF(customer_segmentation_data[[#This Row],[spending_score]]&gt;69,"High Spending",IF(customer_segmentation_data[[#This Row],[spending_score]]&gt;39,"Medium Spending",IF(customer_segmentation_data[[#This Row],[spending_score]]&lt;40,"Low Spending","Invalid")))</f>
        <v>Medium Spending</v>
      </c>
      <c r="M233" t="str">
        <f>IF(customer_segmentation_data[[#This Row],[purchase_frequency]]&lt;16,"Low Frequency",IF(customer_segmentation_data[[#This Row],[purchase_frequency]]&lt;36,"Medium Frequency",IF(customer_segmentation_data[[#This Row],[purchase_frequency]]&lt;51,"High Frequency","Invalid")))</f>
        <v>Medium Frequency</v>
      </c>
      <c r="N233" s="3">
        <f>customer_segmentation_data[[#This Row],[last_purchase_amount]]*customer_segmentation_data[[#This Row],[purchase_frequency]]*customer_segmentation_data[[#This Row],[membership_years]]</f>
        <v>11188.8</v>
      </c>
    </row>
    <row r="234" spans="1:14" x14ac:dyDescent="0.35">
      <c r="A234">
        <v>233</v>
      </c>
      <c r="B234">
        <v>41</v>
      </c>
      <c r="C234" s="1" t="s">
        <v>9</v>
      </c>
      <c r="D234" s="2">
        <v>88312</v>
      </c>
      <c r="E234">
        <v>22</v>
      </c>
      <c r="F234">
        <v>6</v>
      </c>
      <c r="G234">
        <v>31</v>
      </c>
      <c r="H234" s="1" t="s">
        <v>10</v>
      </c>
      <c r="I234" s="3">
        <v>212.53</v>
      </c>
      <c r="J234" s="3" t="str">
        <f>IF(customer_segmentation_data[[#This Row],[age]]&lt;30,"Adolescent",IF(customer_segmentation_data[[#This Row],[age]]&lt;50,"Middle Age",IF(customer_segmentation_data[[#This Row],[age]]&gt;49,"Adult","Invalid")))</f>
        <v>Middle Age</v>
      </c>
      <c r="K234" t="str">
        <f>IF(customer_segmentation_data[[#This Row],[income]]&gt;89000,"High Income",IF(customer_segmentation_data[[#This Row],[income]]&gt;59000,"Middle Income",IF(customer_segmentation_data[[#This Row],[income]]&lt;60000,"Low Income","Invalid")))</f>
        <v>Middle Income</v>
      </c>
      <c r="L234" t="str">
        <f>IF(customer_segmentation_data[[#This Row],[spending_score]]&gt;69,"High Spending",IF(customer_segmentation_data[[#This Row],[spending_score]]&gt;39,"Medium Spending",IF(customer_segmentation_data[[#This Row],[spending_score]]&lt;40,"Low Spending","Invalid")))</f>
        <v>Low Spending</v>
      </c>
      <c r="M234" t="str">
        <f>IF(customer_segmentation_data[[#This Row],[purchase_frequency]]&lt;16,"Low Frequency",IF(customer_segmentation_data[[#This Row],[purchase_frequency]]&lt;36,"Medium Frequency",IF(customer_segmentation_data[[#This Row],[purchase_frequency]]&lt;51,"High Frequency","Invalid")))</f>
        <v>Medium Frequency</v>
      </c>
      <c r="N234" s="3">
        <f>customer_segmentation_data[[#This Row],[last_purchase_amount]]*customer_segmentation_data[[#This Row],[purchase_frequency]]*customer_segmentation_data[[#This Row],[membership_years]]</f>
        <v>39530.58</v>
      </c>
    </row>
    <row r="235" spans="1:14" x14ac:dyDescent="0.35">
      <c r="A235">
        <v>234</v>
      </c>
      <c r="B235">
        <v>29</v>
      </c>
      <c r="C235" s="1" t="s">
        <v>9</v>
      </c>
      <c r="D235" s="2">
        <v>96066</v>
      </c>
      <c r="E235">
        <v>45</v>
      </c>
      <c r="F235">
        <v>7</v>
      </c>
      <c r="G235">
        <v>24</v>
      </c>
      <c r="H235" s="1" t="s">
        <v>11</v>
      </c>
      <c r="I235" s="3">
        <v>479.36</v>
      </c>
      <c r="J235" s="3" t="str">
        <f>IF(customer_segmentation_data[[#This Row],[age]]&lt;30,"Adolescent",IF(customer_segmentation_data[[#This Row],[age]]&lt;50,"Middle Age",IF(customer_segmentation_data[[#This Row],[age]]&gt;49,"Adult","Invalid")))</f>
        <v>Adolescent</v>
      </c>
      <c r="K235" t="str">
        <f>IF(customer_segmentation_data[[#This Row],[income]]&gt;89000,"High Income",IF(customer_segmentation_data[[#This Row],[income]]&gt;59000,"Middle Income",IF(customer_segmentation_data[[#This Row],[income]]&lt;60000,"Low Income","Invalid")))</f>
        <v>High Income</v>
      </c>
      <c r="L235" t="str">
        <f>IF(customer_segmentation_data[[#This Row],[spending_score]]&gt;69,"High Spending",IF(customer_segmentation_data[[#This Row],[spending_score]]&gt;39,"Medium Spending",IF(customer_segmentation_data[[#This Row],[spending_score]]&lt;40,"Low Spending","Invalid")))</f>
        <v>Medium Spending</v>
      </c>
      <c r="M235" t="str">
        <f>IF(customer_segmentation_data[[#This Row],[purchase_frequency]]&lt;16,"Low Frequency",IF(customer_segmentation_data[[#This Row],[purchase_frequency]]&lt;36,"Medium Frequency",IF(customer_segmentation_data[[#This Row],[purchase_frequency]]&lt;51,"High Frequency","Invalid")))</f>
        <v>Medium Frequency</v>
      </c>
      <c r="N235" s="3">
        <f>customer_segmentation_data[[#This Row],[last_purchase_amount]]*customer_segmentation_data[[#This Row],[purchase_frequency]]*customer_segmentation_data[[#This Row],[membership_years]]</f>
        <v>80532.479999999996</v>
      </c>
    </row>
    <row r="236" spans="1:14" x14ac:dyDescent="0.35">
      <c r="A236">
        <v>235</v>
      </c>
      <c r="B236">
        <v>19</v>
      </c>
      <c r="C236" s="1" t="s">
        <v>9</v>
      </c>
      <c r="D236" s="2">
        <v>41542</v>
      </c>
      <c r="E236">
        <v>21</v>
      </c>
      <c r="F236">
        <v>1</v>
      </c>
      <c r="G236">
        <v>22</v>
      </c>
      <c r="H236" s="1" t="s">
        <v>10</v>
      </c>
      <c r="I236" s="3">
        <v>132.88</v>
      </c>
      <c r="J236" s="3" t="str">
        <f>IF(customer_segmentation_data[[#This Row],[age]]&lt;30,"Adolescent",IF(customer_segmentation_data[[#This Row],[age]]&lt;50,"Middle Age",IF(customer_segmentation_data[[#This Row],[age]]&gt;49,"Adult","Invalid")))</f>
        <v>Adolescent</v>
      </c>
      <c r="K236" t="str">
        <f>IF(customer_segmentation_data[[#This Row],[income]]&gt;89000,"High Income",IF(customer_segmentation_data[[#This Row],[income]]&gt;59000,"Middle Income",IF(customer_segmentation_data[[#This Row],[income]]&lt;60000,"Low Income","Invalid")))</f>
        <v>Low Income</v>
      </c>
      <c r="L236" t="str">
        <f>IF(customer_segmentation_data[[#This Row],[spending_score]]&gt;69,"High Spending",IF(customer_segmentation_data[[#This Row],[spending_score]]&gt;39,"Medium Spending",IF(customer_segmentation_data[[#This Row],[spending_score]]&lt;40,"Low Spending","Invalid")))</f>
        <v>Low Spending</v>
      </c>
      <c r="M236" t="str">
        <f>IF(customer_segmentation_data[[#This Row],[purchase_frequency]]&lt;16,"Low Frequency",IF(customer_segmentation_data[[#This Row],[purchase_frequency]]&lt;36,"Medium Frequency",IF(customer_segmentation_data[[#This Row],[purchase_frequency]]&lt;51,"High Frequency","Invalid")))</f>
        <v>Medium Frequency</v>
      </c>
      <c r="N236" s="3">
        <f>customer_segmentation_data[[#This Row],[last_purchase_amount]]*customer_segmentation_data[[#This Row],[purchase_frequency]]*customer_segmentation_data[[#This Row],[membership_years]]</f>
        <v>2923.3599999999997</v>
      </c>
    </row>
    <row r="237" spans="1:14" x14ac:dyDescent="0.35">
      <c r="A237">
        <v>236</v>
      </c>
      <c r="B237">
        <v>42</v>
      </c>
      <c r="C237" s="1" t="s">
        <v>13</v>
      </c>
      <c r="D237" s="2">
        <v>66495</v>
      </c>
      <c r="E237">
        <v>79</v>
      </c>
      <c r="F237">
        <v>9</v>
      </c>
      <c r="G237">
        <v>31</v>
      </c>
      <c r="H237" s="1" t="s">
        <v>11</v>
      </c>
      <c r="I237" s="3">
        <v>537.66</v>
      </c>
      <c r="J237" s="3" t="str">
        <f>IF(customer_segmentation_data[[#This Row],[age]]&lt;30,"Adolescent",IF(customer_segmentation_data[[#This Row],[age]]&lt;50,"Middle Age",IF(customer_segmentation_data[[#This Row],[age]]&gt;49,"Adult","Invalid")))</f>
        <v>Middle Age</v>
      </c>
      <c r="K237" t="str">
        <f>IF(customer_segmentation_data[[#This Row],[income]]&gt;89000,"High Income",IF(customer_segmentation_data[[#This Row],[income]]&gt;59000,"Middle Income",IF(customer_segmentation_data[[#This Row],[income]]&lt;60000,"Low Income","Invalid")))</f>
        <v>Middle Income</v>
      </c>
      <c r="L237" t="str">
        <f>IF(customer_segmentation_data[[#This Row],[spending_score]]&gt;69,"High Spending",IF(customer_segmentation_data[[#This Row],[spending_score]]&gt;39,"Medium Spending",IF(customer_segmentation_data[[#This Row],[spending_score]]&lt;40,"Low Spending","Invalid")))</f>
        <v>High Spending</v>
      </c>
      <c r="M237" t="str">
        <f>IF(customer_segmentation_data[[#This Row],[purchase_frequency]]&lt;16,"Low Frequency",IF(customer_segmentation_data[[#This Row],[purchase_frequency]]&lt;36,"Medium Frequency",IF(customer_segmentation_data[[#This Row],[purchase_frequency]]&lt;51,"High Frequency","Invalid")))</f>
        <v>Medium Frequency</v>
      </c>
      <c r="N237" s="3">
        <f>customer_segmentation_data[[#This Row],[last_purchase_amount]]*customer_segmentation_data[[#This Row],[purchase_frequency]]*customer_segmentation_data[[#This Row],[membership_years]]</f>
        <v>150007.13999999998</v>
      </c>
    </row>
    <row r="238" spans="1:14" x14ac:dyDescent="0.35">
      <c r="A238">
        <v>237</v>
      </c>
      <c r="B238">
        <v>62</v>
      </c>
      <c r="C238" s="1" t="s">
        <v>13</v>
      </c>
      <c r="D238" s="2">
        <v>52480</v>
      </c>
      <c r="E238">
        <v>22</v>
      </c>
      <c r="F238">
        <v>3</v>
      </c>
      <c r="G238">
        <v>14</v>
      </c>
      <c r="H238" s="1" t="s">
        <v>15</v>
      </c>
      <c r="I238" s="3">
        <v>821.42</v>
      </c>
      <c r="J238" s="3" t="str">
        <f>IF(customer_segmentation_data[[#This Row],[age]]&lt;30,"Adolescent",IF(customer_segmentation_data[[#This Row],[age]]&lt;50,"Middle Age",IF(customer_segmentation_data[[#This Row],[age]]&gt;49,"Adult","Invalid")))</f>
        <v>Adult</v>
      </c>
      <c r="K238" t="str">
        <f>IF(customer_segmentation_data[[#This Row],[income]]&gt;89000,"High Income",IF(customer_segmentation_data[[#This Row],[income]]&gt;59000,"Middle Income",IF(customer_segmentation_data[[#This Row],[income]]&lt;60000,"Low Income","Invalid")))</f>
        <v>Low Income</v>
      </c>
      <c r="L238" t="str">
        <f>IF(customer_segmentation_data[[#This Row],[spending_score]]&gt;69,"High Spending",IF(customer_segmentation_data[[#This Row],[spending_score]]&gt;39,"Medium Spending",IF(customer_segmentation_data[[#This Row],[spending_score]]&lt;40,"Low Spending","Invalid")))</f>
        <v>Low Spending</v>
      </c>
      <c r="M238" t="str">
        <f>IF(customer_segmentation_data[[#This Row],[purchase_frequency]]&lt;16,"Low Frequency",IF(customer_segmentation_data[[#This Row],[purchase_frequency]]&lt;36,"Medium Frequency",IF(customer_segmentation_data[[#This Row],[purchase_frequency]]&lt;51,"High Frequency","Invalid")))</f>
        <v>Low Frequency</v>
      </c>
      <c r="N238" s="3">
        <f>customer_segmentation_data[[#This Row],[last_purchase_amount]]*customer_segmentation_data[[#This Row],[purchase_frequency]]*customer_segmentation_data[[#This Row],[membership_years]]</f>
        <v>34499.64</v>
      </c>
    </row>
    <row r="239" spans="1:14" x14ac:dyDescent="0.35">
      <c r="A239">
        <v>238</v>
      </c>
      <c r="B239">
        <v>64</v>
      </c>
      <c r="C239" s="1" t="s">
        <v>13</v>
      </c>
      <c r="D239" s="2">
        <v>148368</v>
      </c>
      <c r="E239">
        <v>19</v>
      </c>
      <c r="F239">
        <v>4</v>
      </c>
      <c r="G239">
        <v>23</v>
      </c>
      <c r="H239" s="1" t="s">
        <v>10</v>
      </c>
      <c r="I239" s="3">
        <v>949.32</v>
      </c>
      <c r="J239" s="3" t="str">
        <f>IF(customer_segmentation_data[[#This Row],[age]]&lt;30,"Adolescent",IF(customer_segmentation_data[[#This Row],[age]]&lt;50,"Middle Age",IF(customer_segmentation_data[[#This Row],[age]]&gt;49,"Adult","Invalid")))</f>
        <v>Adult</v>
      </c>
      <c r="K239" t="str">
        <f>IF(customer_segmentation_data[[#This Row],[income]]&gt;89000,"High Income",IF(customer_segmentation_data[[#This Row],[income]]&gt;59000,"Middle Income",IF(customer_segmentation_data[[#This Row],[income]]&lt;60000,"Low Income","Invalid")))</f>
        <v>High Income</v>
      </c>
      <c r="L239" t="str">
        <f>IF(customer_segmentation_data[[#This Row],[spending_score]]&gt;69,"High Spending",IF(customer_segmentation_data[[#This Row],[spending_score]]&gt;39,"Medium Spending",IF(customer_segmentation_data[[#This Row],[spending_score]]&lt;40,"Low Spending","Invalid")))</f>
        <v>Low Spending</v>
      </c>
      <c r="M239" t="str">
        <f>IF(customer_segmentation_data[[#This Row],[purchase_frequency]]&lt;16,"Low Frequency",IF(customer_segmentation_data[[#This Row],[purchase_frequency]]&lt;36,"Medium Frequency",IF(customer_segmentation_data[[#This Row],[purchase_frequency]]&lt;51,"High Frequency","Invalid")))</f>
        <v>Medium Frequency</v>
      </c>
      <c r="N239" s="3">
        <f>customer_segmentation_data[[#This Row],[last_purchase_amount]]*customer_segmentation_data[[#This Row],[purchase_frequency]]*customer_segmentation_data[[#This Row],[membership_years]]</f>
        <v>87337.44</v>
      </c>
    </row>
    <row r="240" spans="1:14" x14ac:dyDescent="0.35">
      <c r="A240">
        <v>239</v>
      </c>
      <c r="B240">
        <v>64</v>
      </c>
      <c r="C240" s="1" t="s">
        <v>9</v>
      </c>
      <c r="D240" s="2">
        <v>124599</v>
      </c>
      <c r="E240">
        <v>41</v>
      </c>
      <c r="F240">
        <v>9</v>
      </c>
      <c r="G240">
        <v>41</v>
      </c>
      <c r="H240" s="1" t="s">
        <v>10</v>
      </c>
      <c r="I240" s="3">
        <v>924.18</v>
      </c>
      <c r="J240" s="3" t="str">
        <f>IF(customer_segmentation_data[[#This Row],[age]]&lt;30,"Adolescent",IF(customer_segmentation_data[[#This Row],[age]]&lt;50,"Middle Age",IF(customer_segmentation_data[[#This Row],[age]]&gt;49,"Adult","Invalid")))</f>
        <v>Adult</v>
      </c>
      <c r="K240" t="str">
        <f>IF(customer_segmentation_data[[#This Row],[income]]&gt;89000,"High Income",IF(customer_segmentation_data[[#This Row],[income]]&gt;59000,"Middle Income",IF(customer_segmentation_data[[#This Row],[income]]&lt;60000,"Low Income","Invalid")))</f>
        <v>High Income</v>
      </c>
      <c r="L240" t="str">
        <f>IF(customer_segmentation_data[[#This Row],[spending_score]]&gt;69,"High Spending",IF(customer_segmentation_data[[#This Row],[spending_score]]&gt;39,"Medium Spending",IF(customer_segmentation_data[[#This Row],[spending_score]]&lt;40,"Low Spending","Invalid")))</f>
        <v>Medium Spending</v>
      </c>
      <c r="M240" t="str">
        <f>IF(customer_segmentation_data[[#This Row],[purchase_frequency]]&lt;16,"Low Frequency",IF(customer_segmentation_data[[#This Row],[purchase_frequency]]&lt;36,"Medium Frequency",IF(customer_segmentation_data[[#This Row],[purchase_frequency]]&lt;51,"High Frequency","Invalid")))</f>
        <v>High Frequency</v>
      </c>
      <c r="N240" s="3">
        <f>customer_segmentation_data[[#This Row],[last_purchase_amount]]*customer_segmentation_data[[#This Row],[purchase_frequency]]*customer_segmentation_data[[#This Row],[membership_years]]</f>
        <v>341022.42</v>
      </c>
    </row>
    <row r="241" spans="1:14" x14ac:dyDescent="0.35">
      <c r="A241">
        <v>240</v>
      </c>
      <c r="B241">
        <v>44</v>
      </c>
      <c r="C241" s="1" t="s">
        <v>9</v>
      </c>
      <c r="D241" s="2">
        <v>121975</v>
      </c>
      <c r="E241">
        <v>33</v>
      </c>
      <c r="F241">
        <v>6</v>
      </c>
      <c r="G241">
        <v>27</v>
      </c>
      <c r="H241" s="1" t="s">
        <v>10</v>
      </c>
      <c r="I241" s="3">
        <v>640.96</v>
      </c>
      <c r="J241" s="3" t="str">
        <f>IF(customer_segmentation_data[[#This Row],[age]]&lt;30,"Adolescent",IF(customer_segmentation_data[[#This Row],[age]]&lt;50,"Middle Age",IF(customer_segmentation_data[[#This Row],[age]]&gt;49,"Adult","Invalid")))</f>
        <v>Middle Age</v>
      </c>
      <c r="K241" t="str">
        <f>IF(customer_segmentation_data[[#This Row],[income]]&gt;89000,"High Income",IF(customer_segmentation_data[[#This Row],[income]]&gt;59000,"Middle Income",IF(customer_segmentation_data[[#This Row],[income]]&lt;60000,"Low Income","Invalid")))</f>
        <v>High Income</v>
      </c>
      <c r="L241" t="str">
        <f>IF(customer_segmentation_data[[#This Row],[spending_score]]&gt;69,"High Spending",IF(customer_segmentation_data[[#This Row],[spending_score]]&gt;39,"Medium Spending",IF(customer_segmentation_data[[#This Row],[spending_score]]&lt;40,"Low Spending","Invalid")))</f>
        <v>Low Spending</v>
      </c>
      <c r="M241" t="str">
        <f>IF(customer_segmentation_data[[#This Row],[purchase_frequency]]&lt;16,"Low Frequency",IF(customer_segmentation_data[[#This Row],[purchase_frequency]]&lt;36,"Medium Frequency",IF(customer_segmentation_data[[#This Row],[purchase_frequency]]&lt;51,"High Frequency","Invalid")))</f>
        <v>Medium Frequency</v>
      </c>
      <c r="N241" s="3">
        <f>customer_segmentation_data[[#This Row],[last_purchase_amount]]*customer_segmentation_data[[#This Row],[purchase_frequency]]*customer_segmentation_data[[#This Row],[membership_years]]</f>
        <v>103835.52000000002</v>
      </c>
    </row>
    <row r="242" spans="1:14" x14ac:dyDescent="0.35">
      <c r="A242">
        <v>241</v>
      </c>
      <c r="B242">
        <v>41</v>
      </c>
      <c r="C242" s="1" t="s">
        <v>9</v>
      </c>
      <c r="D242" s="2">
        <v>41748</v>
      </c>
      <c r="E242">
        <v>50</v>
      </c>
      <c r="F242">
        <v>8</v>
      </c>
      <c r="G242">
        <v>5</v>
      </c>
      <c r="H242" s="1" t="s">
        <v>11</v>
      </c>
      <c r="I242" s="3">
        <v>35.159999999999997</v>
      </c>
      <c r="J242" s="3" t="str">
        <f>IF(customer_segmentation_data[[#This Row],[age]]&lt;30,"Adolescent",IF(customer_segmentation_data[[#This Row],[age]]&lt;50,"Middle Age",IF(customer_segmentation_data[[#This Row],[age]]&gt;49,"Adult","Invalid")))</f>
        <v>Middle Age</v>
      </c>
      <c r="K242" t="str">
        <f>IF(customer_segmentation_data[[#This Row],[income]]&gt;89000,"High Income",IF(customer_segmentation_data[[#This Row],[income]]&gt;59000,"Middle Income",IF(customer_segmentation_data[[#This Row],[income]]&lt;60000,"Low Income","Invalid")))</f>
        <v>Low Income</v>
      </c>
      <c r="L242" t="str">
        <f>IF(customer_segmentation_data[[#This Row],[spending_score]]&gt;69,"High Spending",IF(customer_segmentation_data[[#This Row],[spending_score]]&gt;39,"Medium Spending",IF(customer_segmentation_data[[#This Row],[spending_score]]&lt;40,"Low Spending","Invalid")))</f>
        <v>Medium Spending</v>
      </c>
      <c r="M242" t="str">
        <f>IF(customer_segmentation_data[[#This Row],[purchase_frequency]]&lt;16,"Low Frequency",IF(customer_segmentation_data[[#This Row],[purchase_frequency]]&lt;36,"Medium Frequency",IF(customer_segmentation_data[[#This Row],[purchase_frequency]]&lt;51,"High Frequency","Invalid")))</f>
        <v>Low Frequency</v>
      </c>
      <c r="N242" s="3">
        <f>customer_segmentation_data[[#This Row],[last_purchase_amount]]*customer_segmentation_data[[#This Row],[purchase_frequency]]*customer_segmentation_data[[#This Row],[membership_years]]</f>
        <v>1406.3999999999999</v>
      </c>
    </row>
    <row r="243" spans="1:14" x14ac:dyDescent="0.35">
      <c r="A243">
        <v>242</v>
      </c>
      <c r="B243">
        <v>31</v>
      </c>
      <c r="C243" s="1" t="s">
        <v>9</v>
      </c>
      <c r="D243" s="2">
        <v>125501</v>
      </c>
      <c r="E243">
        <v>74</v>
      </c>
      <c r="F243">
        <v>3</v>
      </c>
      <c r="G243">
        <v>18</v>
      </c>
      <c r="H243" s="1" t="s">
        <v>15</v>
      </c>
      <c r="I243" s="3">
        <v>947.76</v>
      </c>
      <c r="J243" s="3" t="str">
        <f>IF(customer_segmentation_data[[#This Row],[age]]&lt;30,"Adolescent",IF(customer_segmentation_data[[#This Row],[age]]&lt;50,"Middle Age",IF(customer_segmentation_data[[#This Row],[age]]&gt;49,"Adult","Invalid")))</f>
        <v>Middle Age</v>
      </c>
      <c r="K243" t="str">
        <f>IF(customer_segmentation_data[[#This Row],[income]]&gt;89000,"High Income",IF(customer_segmentation_data[[#This Row],[income]]&gt;59000,"Middle Income",IF(customer_segmentation_data[[#This Row],[income]]&lt;60000,"Low Income","Invalid")))</f>
        <v>High Income</v>
      </c>
      <c r="L243" t="str">
        <f>IF(customer_segmentation_data[[#This Row],[spending_score]]&gt;69,"High Spending",IF(customer_segmentation_data[[#This Row],[spending_score]]&gt;39,"Medium Spending",IF(customer_segmentation_data[[#This Row],[spending_score]]&lt;40,"Low Spending","Invalid")))</f>
        <v>High Spending</v>
      </c>
      <c r="M243" t="str">
        <f>IF(customer_segmentation_data[[#This Row],[purchase_frequency]]&lt;16,"Low Frequency",IF(customer_segmentation_data[[#This Row],[purchase_frequency]]&lt;36,"Medium Frequency",IF(customer_segmentation_data[[#This Row],[purchase_frequency]]&lt;51,"High Frequency","Invalid")))</f>
        <v>Medium Frequency</v>
      </c>
      <c r="N243" s="3">
        <f>customer_segmentation_data[[#This Row],[last_purchase_amount]]*customer_segmentation_data[[#This Row],[purchase_frequency]]*customer_segmentation_data[[#This Row],[membership_years]]</f>
        <v>51179.040000000001</v>
      </c>
    </row>
    <row r="244" spans="1:14" x14ac:dyDescent="0.35">
      <c r="A244">
        <v>243</v>
      </c>
      <c r="B244">
        <v>25</v>
      </c>
      <c r="C244" s="1" t="s">
        <v>13</v>
      </c>
      <c r="D244" s="2">
        <v>109583</v>
      </c>
      <c r="E244">
        <v>6</v>
      </c>
      <c r="F244">
        <v>4</v>
      </c>
      <c r="G244">
        <v>30</v>
      </c>
      <c r="H244" s="1" t="s">
        <v>15</v>
      </c>
      <c r="I244" s="3">
        <v>923.64</v>
      </c>
      <c r="J244" s="3" t="str">
        <f>IF(customer_segmentation_data[[#This Row],[age]]&lt;30,"Adolescent",IF(customer_segmentation_data[[#This Row],[age]]&lt;50,"Middle Age",IF(customer_segmentation_data[[#This Row],[age]]&gt;49,"Adult","Invalid")))</f>
        <v>Adolescent</v>
      </c>
      <c r="K244" t="str">
        <f>IF(customer_segmentation_data[[#This Row],[income]]&gt;89000,"High Income",IF(customer_segmentation_data[[#This Row],[income]]&gt;59000,"Middle Income",IF(customer_segmentation_data[[#This Row],[income]]&lt;60000,"Low Income","Invalid")))</f>
        <v>High Income</v>
      </c>
      <c r="L244" t="str">
        <f>IF(customer_segmentation_data[[#This Row],[spending_score]]&gt;69,"High Spending",IF(customer_segmentation_data[[#This Row],[spending_score]]&gt;39,"Medium Spending",IF(customer_segmentation_data[[#This Row],[spending_score]]&lt;40,"Low Spending","Invalid")))</f>
        <v>Low Spending</v>
      </c>
      <c r="M244" t="str">
        <f>IF(customer_segmentation_data[[#This Row],[purchase_frequency]]&lt;16,"Low Frequency",IF(customer_segmentation_data[[#This Row],[purchase_frequency]]&lt;36,"Medium Frequency",IF(customer_segmentation_data[[#This Row],[purchase_frequency]]&lt;51,"High Frequency","Invalid")))</f>
        <v>Medium Frequency</v>
      </c>
      <c r="N244" s="3">
        <f>customer_segmentation_data[[#This Row],[last_purchase_amount]]*customer_segmentation_data[[#This Row],[purchase_frequency]]*customer_segmentation_data[[#This Row],[membership_years]]</f>
        <v>110836.8</v>
      </c>
    </row>
    <row r="245" spans="1:14" x14ac:dyDescent="0.35">
      <c r="A245">
        <v>244</v>
      </c>
      <c r="B245">
        <v>47</v>
      </c>
      <c r="C245" s="1" t="s">
        <v>9</v>
      </c>
      <c r="D245" s="2">
        <v>108356</v>
      </c>
      <c r="E245">
        <v>84</v>
      </c>
      <c r="F245">
        <v>6</v>
      </c>
      <c r="G245">
        <v>19</v>
      </c>
      <c r="H245" s="1" t="s">
        <v>14</v>
      </c>
      <c r="I245" s="3">
        <v>911</v>
      </c>
      <c r="J245" s="3" t="str">
        <f>IF(customer_segmentation_data[[#This Row],[age]]&lt;30,"Adolescent",IF(customer_segmentation_data[[#This Row],[age]]&lt;50,"Middle Age",IF(customer_segmentation_data[[#This Row],[age]]&gt;49,"Adult","Invalid")))</f>
        <v>Middle Age</v>
      </c>
      <c r="K245" t="str">
        <f>IF(customer_segmentation_data[[#This Row],[income]]&gt;89000,"High Income",IF(customer_segmentation_data[[#This Row],[income]]&gt;59000,"Middle Income",IF(customer_segmentation_data[[#This Row],[income]]&lt;60000,"Low Income","Invalid")))</f>
        <v>High Income</v>
      </c>
      <c r="L245" t="str">
        <f>IF(customer_segmentation_data[[#This Row],[spending_score]]&gt;69,"High Spending",IF(customer_segmentation_data[[#This Row],[spending_score]]&gt;39,"Medium Spending",IF(customer_segmentation_data[[#This Row],[spending_score]]&lt;40,"Low Spending","Invalid")))</f>
        <v>High Spending</v>
      </c>
      <c r="M245" t="str">
        <f>IF(customer_segmentation_data[[#This Row],[purchase_frequency]]&lt;16,"Low Frequency",IF(customer_segmentation_data[[#This Row],[purchase_frequency]]&lt;36,"Medium Frequency",IF(customer_segmentation_data[[#This Row],[purchase_frequency]]&lt;51,"High Frequency","Invalid")))</f>
        <v>Medium Frequency</v>
      </c>
      <c r="N245" s="3">
        <f>customer_segmentation_data[[#This Row],[last_purchase_amount]]*customer_segmentation_data[[#This Row],[purchase_frequency]]*customer_segmentation_data[[#This Row],[membership_years]]</f>
        <v>103854</v>
      </c>
    </row>
    <row r="246" spans="1:14" x14ac:dyDescent="0.35">
      <c r="A246">
        <v>245</v>
      </c>
      <c r="B246">
        <v>28</v>
      </c>
      <c r="C246" s="1" t="s">
        <v>13</v>
      </c>
      <c r="D246" s="2">
        <v>134414</v>
      </c>
      <c r="E246">
        <v>19</v>
      </c>
      <c r="F246">
        <v>5</v>
      </c>
      <c r="G246">
        <v>15</v>
      </c>
      <c r="H246" s="1" t="s">
        <v>14</v>
      </c>
      <c r="I246" s="3">
        <v>922.01</v>
      </c>
      <c r="J246" s="3" t="str">
        <f>IF(customer_segmentation_data[[#This Row],[age]]&lt;30,"Adolescent",IF(customer_segmentation_data[[#This Row],[age]]&lt;50,"Middle Age",IF(customer_segmentation_data[[#This Row],[age]]&gt;49,"Adult","Invalid")))</f>
        <v>Adolescent</v>
      </c>
      <c r="K246" t="str">
        <f>IF(customer_segmentation_data[[#This Row],[income]]&gt;89000,"High Income",IF(customer_segmentation_data[[#This Row],[income]]&gt;59000,"Middle Income",IF(customer_segmentation_data[[#This Row],[income]]&lt;60000,"Low Income","Invalid")))</f>
        <v>High Income</v>
      </c>
      <c r="L246" t="str">
        <f>IF(customer_segmentation_data[[#This Row],[spending_score]]&gt;69,"High Spending",IF(customer_segmentation_data[[#This Row],[spending_score]]&gt;39,"Medium Spending",IF(customer_segmentation_data[[#This Row],[spending_score]]&lt;40,"Low Spending","Invalid")))</f>
        <v>Low Spending</v>
      </c>
      <c r="M246" t="str">
        <f>IF(customer_segmentation_data[[#This Row],[purchase_frequency]]&lt;16,"Low Frequency",IF(customer_segmentation_data[[#This Row],[purchase_frequency]]&lt;36,"Medium Frequency",IF(customer_segmentation_data[[#This Row],[purchase_frequency]]&lt;51,"High Frequency","Invalid")))</f>
        <v>Low Frequency</v>
      </c>
      <c r="N246" s="3">
        <f>customer_segmentation_data[[#This Row],[last_purchase_amount]]*customer_segmentation_data[[#This Row],[purchase_frequency]]*customer_segmentation_data[[#This Row],[membership_years]]</f>
        <v>69150.75</v>
      </c>
    </row>
    <row r="247" spans="1:14" x14ac:dyDescent="0.35">
      <c r="A247">
        <v>246</v>
      </c>
      <c r="B247">
        <v>44</v>
      </c>
      <c r="C247" s="1" t="s">
        <v>16</v>
      </c>
      <c r="D247" s="2">
        <v>83880</v>
      </c>
      <c r="E247">
        <v>31</v>
      </c>
      <c r="F247">
        <v>6</v>
      </c>
      <c r="G247">
        <v>32</v>
      </c>
      <c r="H247" s="1" t="s">
        <v>15</v>
      </c>
      <c r="I247" s="3">
        <v>464.42</v>
      </c>
      <c r="J247" s="3" t="str">
        <f>IF(customer_segmentation_data[[#This Row],[age]]&lt;30,"Adolescent",IF(customer_segmentation_data[[#This Row],[age]]&lt;50,"Middle Age",IF(customer_segmentation_data[[#This Row],[age]]&gt;49,"Adult","Invalid")))</f>
        <v>Middle Age</v>
      </c>
      <c r="K247" t="str">
        <f>IF(customer_segmentation_data[[#This Row],[income]]&gt;89000,"High Income",IF(customer_segmentation_data[[#This Row],[income]]&gt;59000,"Middle Income",IF(customer_segmentation_data[[#This Row],[income]]&lt;60000,"Low Income","Invalid")))</f>
        <v>Middle Income</v>
      </c>
      <c r="L247" t="str">
        <f>IF(customer_segmentation_data[[#This Row],[spending_score]]&gt;69,"High Spending",IF(customer_segmentation_data[[#This Row],[spending_score]]&gt;39,"Medium Spending",IF(customer_segmentation_data[[#This Row],[spending_score]]&lt;40,"Low Spending","Invalid")))</f>
        <v>Low Spending</v>
      </c>
      <c r="M247" t="str">
        <f>IF(customer_segmentation_data[[#This Row],[purchase_frequency]]&lt;16,"Low Frequency",IF(customer_segmentation_data[[#This Row],[purchase_frequency]]&lt;36,"Medium Frequency",IF(customer_segmentation_data[[#This Row],[purchase_frequency]]&lt;51,"High Frequency","Invalid")))</f>
        <v>Medium Frequency</v>
      </c>
      <c r="N247" s="3">
        <f>customer_segmentation_data[[#This Row],[last_purchase_amount]]*customer_segmentation_data[[#This Row],[purchase_frequency]]*customer_segmentation_data[[#This Row],[membership_years]]</f>
        <v>89168.639999999999</v>
      </c>
    </row>
    <row r="248" spans="1:14" x14ac:dyDescent="0.35">
      <c r="A248">
        <v>247</v>
      </c>
      <c r="B248">
        <v>54</v>
      </c>
      <c r="C248" s="1" t="s">
        <v>13</v>
      </c>
      <c r="D248" s="2">
        <v>48896</v>
      </c>
      <c r="E248">
        <v>28</v>
      </c>
      <c r="F248">
        <v>9</v>
      </c>
      <c r="G248">
        <v>25</v>
      </c>
      <c r="H248" s="1" t="s">
        <v>11</v>
      </c>
      <c r="I248" s="3">
        <v>244.79</v>
      </c>
      <c r="J248" s="3" t="str">
        <f>IF(customer_segmentation_data[[#This Row],[age]]&lt;30,"Adolescent",IF(customer_segmentation_data[[#This Row],[age]]&lt;50,"Middle Age",IF(customer_segmentation_data[[#This Row],[age]]&gt;49,"Adult","Invalid")))</f>
        <v>Adult</v>
      </c>
      <c r="K248" t="str">
        <f>IF(customer_segmentation_data[[#This Row],[income]]&gt;89000,"High Income",IF(customer_segmentation_data[[#This Row],[income]]&gt;59000,"Middle Income",IF(customer_segmentation_data[[#This Row],[income]]&lt;60000,"Low Income","Invalid")))</f>
        <v>Low Income</v>
      </c>
      <c r="L248" t="str">
        <f>IF(customer_segmentation_data[[#This Row],[spending_score]]&gt;69,"High Spending",IF(customer_segmentation_data[[#This Row],[spending_score]]&gt;39,"Medium Spending",IF(customer_segmentation_data[[#This Row],[spending_score]]&lt;40,"Low Spending","Invalid")))</f>
        <v>Low Spending</v>
      </c>
      <c r="M248" t="str">
        <f>IF(customer_segmentation_data[[#This Row],[purchase_frequency]]&lt;16,"Low Frequency",IF(customer_segmentation_data[[#This Row],[purchase_frequency]]&lt;36,"Medium Frequency",IF(customer_segmentation_data[[#This Row],[purchase_frequency]]&lt;51,"High Frequency","Invalid")))</f>
        <v>Medium Frequency</v>
      </c>
      <c r="N248" s="3">
        <f>customer_segmentation_data[[#This Row],[last_purchase_amount]]*customer_segmentation_data[[#This Row],[purchase_frequency]]*customer_segmentation_data[[#This Row],[membership_years]]</f>
        <v>55077.75</v>
      </c>
    </row>
    <row r="249" spans="1:14" x14ac:dyDescent="0.35">
      <c r="A249">
        <v>248</v>
      </c>
      <c r="B249">
        <v>28</v>
      </c>
      <c r="C249" s="1" t="s">
        <v>13</v>
      </c>
      <c r="D249" s="2">
        <v>48383</v>
      </c>
      <c r="E249">
        <v>57</v>
      </c>
      <c r="F249">
        <v>8</v>
      </c>
      <c r="G249">
        <v>35</v>
      </c>
      <c r="H249" s="1" t="s">
        <v>11</v>
      </c>
      <c r="I249" s="3">
        <v>17.97</v>
      </c>
      <c r="J249" s="3" t="str">
        <f>IF(customer_segmentation_data[[#This Row],[age]]&lt;30,"Adolescent",IF(customer_segmentation_data[[#This Row],[age]]&lt;50,"Middle Age",IF(customer_segmentation_data[[#This Row],[age]]&gt;49,"Adult","Invalid")))</f>
        <v>Adolescent</v>
      </c>
      <c r="K249" t="str">
        <f>IF(customer_segmentation_data[[#This Row],[income]]&gt;89000,"High Income",IF(customer_segmentation_data[[#This Row],[income]]&gt;59000,"Middle Income",IF(customer_segmentation_data[[#This Row],[income]]&lt;60000,"Low Income","Invalid")))</f>
        <v>Low Income</v>
      </c>
      <c r="L249" t="str">
        <f>IF(customer_segmentation_data[[#This Row],[spending_score]]&gt;69,"High Spending",IF(customer_segmentation_data[[#This Row],[spending_score]]&gt;39,"Medium Spending",IF(customer_segmentation_data[[#This Row],[spending_score]]&lt;40,"Low Spending","Invalid")))</f>
        <v>Medium Spending</v>
      </c>
      <c r="M249" t="str">
        <f>IF(customer_segmentation_data[[#This Row],[purchase_frequency]]&lt;16,"Low Frequency",IF(customer_segmentation_data[[#This Row],[purchase_frequency]]&lt;36,"Medium Frequency",IF(customer_segmentation_data[[#This Row],[purchase_frequency]]&lt;51,"High Frequency","Invalid")))</f>
        <v>Medium Frequency</v>
      </c>
      <c r="N249" s="3">
        <f>customer_segmentation_data[[#This Row],[last_purchase_amount]]*customer_segmentation_data[[#This Row],[purchase_frequency]]*customer_segmentation_data[[#This Row],[membership_years]]</f>
        <v>5031.5999999999995</v>
      </c>
    </row>
    <row r="250" spans="1:14" x14ac:dyDescent="0.35">
      <c r="A250">
        <v>249</v>
      </c>
      <c r="B250">
        <v>54</v>
      </c>
      <c r="C250" s="1" t="s">
        <v>9</v>
      </c>
      <c r="D250" s="2">
        <v>134743</v>
      </c>
      <c r="E250">
        <v>98</v>
      </c>
      <c r="F250">
        <v>9</v>
      </c>
      <c r="G250">
        <v>42</v>
      </c>
      <c r="H250" s="1" t="s">
        <v>11</v>
      </c>
      <c r="I250" s="3">
        <v>894.21</v>
      </c>
      <c r="J250" s="3" t="str">
        <f>IF(customer_segmentation_data[[#This Row],[age]]&lt;30,"Adolescent",IF(customer_segmentation_data[[#This Row],[age]]&lt;50,"Middle Age",IF(customer_segmentation_data[[#This Row],[age]]&gt;49,"Adult","Invalid")))</f>
        <v>Adult</v>
      </c>
      <c r="K250" t="str">
        <f>IF(customer_segmentation_data[[#This Row],[income]]&gt;89000,"High Income",IF(customer_segmentation_data[[#This Row],[income]]&gt;59000,"Middle Income",IF(customer_segmentation_data[[#This Row],[income]]&lt;60000,"Low Income","Invalid")))</f>
        <v>High Income</v>
      </c>
      <c r="L250" t="str">
        <f>IF(customer_segmentation_data[[#This Row],[spending_score]]&gt;69,"High Spending",IF(customer_segmentation_data[[#This Row],[spending_score]]&gt;39,"Medium Spending",IF(customer_segmentation_data[[#This Row],[spending_score]]&lt;40,"Low Spending","Invalid")))</f>
        <v>High Spending</v>
      </c>
      <c r="M250" t="str">
        <f>IF(customer_segmentation_data[[#This Row],[purchase_frequency]]&lt;16,"Low Frequency",IF(customer_segmentation_data[[#This Row],[purchase_frequency]]&lt;36,"Medium Frequency",IF(customer_segmentation_data[[#This Row],[purchase_frequency]]&lt;51,"High Frequency","Invalid")))</f>
        <v>High Frequency</v>
      </c>
      <c r="N250" s="3">
        <f>customer_segmentation_data[[#This Row],[last_purchase_amount]]*customer_segmentation_data[[#This Row],[purchase_frequency]]*customer_segmentation_data[[#This Row],[membership_years]]</f>
        <v>338011.38</v>
      </c>
    </row>
    <row r="251" spans="1:14" x14ac:dyDescent="0.35">
      <c r="A251">
        <v>250</v>
      </c>
      <c r="B251">
        <v>47</v>
      </c>
      <c r="C251" s="1" t="s">
        <v>16</v>
      </c>
      <c r="D251" s="2">
        <v>91491</v>
      </c>
      <c r="E251">
        <v>52</v>
      </c>
      <c r="F251">
        <v>5</v>
      </c>
      <c r="G251">
        <v>10</v>
      </c>
      <c r="H251" s="1" t="s">
        <v>14</v>
      </c>
      <c r="I251" s="3">
        <v>21.43</v>
      </c>
      <c r="J251" s="3" t="str">
        <f>IF(customer_segmentation_data[[#This Row],[age]]&lt;30,"Adolescent",IF(customer_segmentation_data[[#This Row],[age]]&lt;50,"Middle Age",IF(customer_segmentation_data[[#This Row],[age]]&gt;49,"Adult","Invalid")))</f>
        <v>Middle Age</v>
      </c>
      <c r="K251" t="str">
        <f>IF(customer_segmentation_data[[#This Row],[income]]&gt;89000,"High Income",IF(customer_segmentation_data[[#This Row],[income]]&gt;59000,"Middle Income",IF(customer_segmentation_data[[#This Row],[income]]&lt;60000,"Low Income","Invalid")))</f>
        <v>High Income</v>
      </c>
      <c r="L251" t="str">
        <f>IF(customer_segmentation_data[[#This Row],[spending_score]]&gt;69,"High Spending",IF(customer_segmentation_data[[#This Row],[spending_score]]&gt;39,"Medium Spending",IF(customer_segmentation_data[[#This Row],[spending_score]]&lt;40,"Low Spending","Invalid")))</f>
        <v>Medium Spending</v>
      </c>
      <c r="M251" t="str">
        <f>IF(customer_segmentation_data[[#This Row],[purchase_frequency]]&lt;16,"Low Frequency",IF(customer_segmentation_data[[#This Row],[purchase_frequency]]&lt;36,"Medium Frequency",IF(customer_segmentation_data[[#This Row],[purchase_frequency]]&lt;51,"High Frequency","Invalid")))</f>
        <v>Low Frequency</v>
      </c>
      <c r="N251" s="3">
        <f>customer_segmentation_data[[#This Row],[last_purchase_amount]]*customer_segmentation_data[[#This Row],[purchase_frequency]]*customer_segmentation_data[[#This Row],[membership_years]]</f>
        <v>1071.5</v>
      </c>
    </row>
    <row r="252" spans="1:14" x14ac:dyDescent="0.35">
      <c r="A252">
        <v>251</v>
      </c>
      <c r="B252">
        <v>43</v>
      </c>
      <c r="C252" s="1" t="s">
        <v>16</v>
      </c>
      <c r="D252" s="2">
        <v>89688</v>
      </c>
      <c r="E252">
        <v>27</v>
      </c>
      <c r="F252">
        <v>10</v>
      </c>
      <c r="G252">
        <v>30</v>
      </c>
      <c r="H252" s="1" t="s">
        <v>15</v>
      </c>
      <c r="I252" s="3">
        <v>223.64</v>
      </c>
      <c r="J252" s="3" t="str">
        <f>IF(customer_segmentation_data[[#This Row],[age]]&lt;30,"Adolescent",IF(customer_segmentation_data[[#This Row],[age]]&lt;50,"Middle Age",IF(customer_segmentation_data[[#This Row],[age]]&gt;49,"Adult","Invalid")))</f>
        <v>Middle Age</v>
      </c>
      <c r="K252" t="str">
        <f>IF(customer_segmentation_data[[#This Row],[income]]&gt;89000,"High Income",IF(customer_segmentation_data[[#This Row],[income]]&gt;59000,"Middle Income",IF(customer_segmentation_data[[#This Row],[income]]&lt;60000,"Low Income","Invalid")))</f>
        <v>High Income</v>
      </c>
      <c r="L252" t="str">
        <f>IF(customer_segmentation_data[[#This Row],[spending_score]]&gt;69,"High Spending",IF(customer_segmentation_data[[#This Row],[spending_score]]&gt;39,"Medium Spending",IF(customer_segmentation_data[[#This Row],[spending_score]]&lt;40,"Low Spending","Invalid")))</f>
        <v>Low Spending</v>
      </c>
      <c r="M252" t="str">
        <f>IF(customer_segmentation_data[[#This Row],[purchase_frequency]]&lt;16,"Low Frequency",IF(customer_segmentation_data[[#This Row],[purchase_frequency]]&lt;36,"Medium Frequency",IF(customer_segmentation_data[[#This Row],[purchase_frequency]]&lt;51,"High Frequency","Invalid")))</f>
        <v>Medium Frequency</v>
      </c>
      <c r="N252" s="3">
        <f>customer_segmentation_data[[#This Row],[last_purchase_amount]]*customer_segmentation_data[[#This Row],[purchase_frequency]]*customer_segmentation_data[[#This Row],[membership_years]]</f>
        <v>67092</v>
      </c>
    </row>
    <row r="253" spans="1:14" x14ac:dyDescent="0.35">
      <c r="A253">
        <v>252</v>
      </c>
      <c r="B253">
        <v>25</v>
      </c>
      <c r="C253" s="1" t="s">
        <v>13</v>
      </c>
      <c r="D253" s="2">
        <v>105185</v>
      </c>
      <c r="E253">
        <v>70</v>
      </c>
      <c r="F253">
        <v>2</v>
      </c>
      <c r="G253">
        <v>37</v>
      </c>
      <c r="H253" s="1" t="s">
        <v>10</v>
      </c>
      <c r="I253" s="3">
        <v>556.23</v>
      </c>
      <c r="J253" s="3" t="str">
        <f>IF(customer_segmentation_data[[#This Row],[age]]&lt;30,"Adolescent",IF(customer_segmentation_data[[#This Row],[age]]&lt;50,"Middle Age",IF(customer_segmentation_data[[#This Row],[age]]&gt;49,"Adult","Invalid")))</f>
        <v>Adolescent</v>
      </c>
      <c r="K253" t="str">
        <f>IF(customer_segmentation_data[[#This Row],[income]]&gt;89000,"High Income",IF(customer_segmentation_data[[#This Row],[income]]&gt;59000,"Middle Income",IF(customer_segmentation_data[[#This Row],[income]]&lt;60000,"Low Income","Invalid")))</f>
        <v>High Income</v>
      </c>
      <c r="L253" t="str">
        <f>IF(customer_segmentation_data[[#This Row],[spending_score]]&gt;69,"High Spending",IF(customer_segmentation_data[[#This Row],[spending_score]]&gt;39,"Medium Spending",IF(customer_segmentation_data[[#This Row],[spending_score]]&lt;40,"Low Spending","Invalid")))</f>
        <v>High Spending</v>
      </c>
      <c r="M253" t="str">
        <f>IF(customer_segmentation_data[[#This Row],[purchase_frequency]]&lt;16,"Low Frequency",IF(customer_segmentation_data[[#This Row],[purchase_frequency]]&lt;36,"Medium Frequency",IF(customer_segmentation_data[[#This Row],[purchase_frequency]]&lt;51,"High Frequency","Invalid")))</f>
        <v>High Frequency</v>
      </c>
      <c r="N253" s="3">
        <f>customer_segmentation_data[[#This Row],[last_purchase_amount]]*customer_segmentation_data[[#This Row],[purchase_frequency]]*customer_segmentation_data[[#This Row],[membership_years]]</f>
        <v>41161.020000000004</v>
      </c>
    </row>
    <row r="254" spans="1:14" x14ac:dyDescent="0.35">
      <c r="A254">
        <v>253</v>
      </c>
      <c r="B254">
        <v>49</v>
      </c>
      <c r="C254" s="1" t="s">
        <v>13</v>
      </c>
      <c r="D254" s="2">
        <v>129014</v>
      </c>
      <c r="E254">
        <v>25</v>
      </c>
      <c r="F254">
        <v>7</v>
      </c>
      <c r="G254">
        <v>21</v>
      </c>
      <c r="H254" s="1" t="s">
        <v>10</v>
      </c>
      <c r="I254" s="3">
        <v>271.52</v>
      </c>
      <c r="J254" s="3" t="str">
        <f>IF(customer_segmentation_data[[#This Row],[age]]&lt;30,"Adolescent",IF(customer_segmentation_data[[#This Row],[age]]&lt;50,"Middle Age",IF(customer_segmentation_data[[#This Row],[age]]&gt;49,"Adult","Invalid")))</f>
        <v>Middle Age</v>
      </c>
      <c r="K254" t="str">
        <f>IF(customer_segmentation_data[[#This Row],[income]]&gt;89000,"High Income",IF(customer_segmentation_data[[#This Row],[income]]&gt;59000,"Middle Income",IF(customer_segmentation_data[[#This Row],[income]]&lt;60000,"Low Income","Invalid")))</f>
        <v>High Income</v>
      </c>
      <c r="L254" t="str">
        <f>IF(customer_segmentation_data[[#This Row],[spending_score]]&gt;69,"High Spending",IF(customer_segmentation_data[[#This Row],[spending_score]]&gt;39,"Medium Spending",IF(customer_segmentation_data[[#This Row],[spending_score]]&lt;40,"Low Spending","Invalid")))</f>
        <v>Low Spending</v>
      </c>
      <c r="M254" t="str">
        <f>IF(customer_segmentation_data[[#This Row],[purchase_frequency]]&lt;16,"Low Frequency",IF(customer_segmentation_data[[#This Row],[purchase_frequency]]&lt;36,"Medium Frequency",IF(customer_segmentation_data[[#This Row],[purchase_frequency]]&lt;51,"High Frequency","Invalid")))</f>
        <v>Medium Frequency</v>
      </c>
      <c r="N254" s="3">
        <f>customer_segmentation_data[[#This Row],[last_purchase_amount]]*customer_segmentation_data[[#This Row],[purchase_frequency]]*customer_segmentation_data[[#This Row],[membership_years]]</f>
        <v>39913.440000000002</v>
      </c>
    </row>
    <row r="255" spans="1:14" x14ac:dyDescent="0.35">
      <c r="A255">
        <v>254</v>
      </c>
      <c r="B255">
        <v>66</v>
      </c>
      <c r="C255" s="1" t="s">
        <v>13</v>
      </c>
      <c r="D255" s="2">
        <v>112847</v>
      </c>
      <c r="E255">
        <v>98</v>
      </c>
      <c r="F255">
        <v>9</v>
      </c>
      <c r="G255">
        <v>44</v>
      </c>
      <c r="H255" s="1" t="s">
        <v>14</v>
      </c>
      <c r="I255" s="3">
        <v>827.44</v>
      </c>
      <c r="J255" s="3" t="str">
        <f>IF(customer_segmentation_data[[#This Row],[age]]&lt;30,"Adolescent",IF(customer_segmentation_data[[#This Row],[age]]&lt;50,"Middle Age",IF(customer_segmentation_data[[#This Row],[age]]&gt;49,"Adult","Invalid")))</f>
        <v>Adult</v>
      </c>
      <c r="K255" t="str">
        <f>IF(customer_segmentation_data[[#This Row],[income]]&gt;89000,"High Income",IF(customer_segmentation_data[[#This Row],[income]]&gt;59000,"Middle Income",IF(customer_segmentation_data[[#This Row],[income]]&lt;60000,"Low Income","Invalid")))</f>
        <v>High Income</v>
      </c>
      <c r="L255" t="str">
        <f>IF(customer_segmentation_data[[#This Row],[spending_score]]&gt;69,"High Spending",IF(customer_segmentation_data[[#This Row],[spending_score]]&gt;39,"Medium Spending",IF(customer_segmentation_data[[#This Row],[spending_score]]&lt;40,"Low Spending","Invalid")))</f>
        <v>High Spending</v>
      </c>
      <c r="M255" t="str">
        <f>IF(customer_segmentation_data[[#This Row],[purchase_frequency]]&lt;16,"Low Frequency",IF(customer_segmentation_data[[#This Row],[purchase_frequency]]&lt;36,"Medium Frequency",IF(customer_segmentation_data[[#This Row],[purchase_frequency]]&lt;51,"High Frequency","Invalid")))</f>
        <v>High Frequency</v>
      </c>
      <c r="N255" s="3">
        <f>customer_segmentation_data[[#This Row],[last_purchase_amount]]*customer_segmentation_data[[#This Row],[purchase_frequency]]*customer_segmentation_data[[#This Row],[membership_years]]</f>
        <v>327666.24</v>
      </c>
    </row>
    <row r="256" spans="1:14" x14ac:dyDescent="0.35">
      <c r="A256">
        <v>255</v>
      </c>
      <c r="B256">
        <v>27</v>
      </c>
      <c r="C256" s="1" t="s">
        <v>13</v>
      </c>
      <c r="D256" s="2">
        <v>139589</v>
      </c>
      <c r="E256">
        <v>69</v>
      </c>
      <c r="F256">
        <v>8</v>
      </c>
      <c r="G256">
        <v>22</v>
      </c>
      <c r="H256" s="1" t="s">
        <v>12</v>
      </c>
      <c r="I256" s="3">
        <v>150.58000000000001</v>
      </c>
      <c r="J256" s="3" t="str">
        <f>IF(customer_segmentation_data[[#This Row],[age]]&lt;30,"Adolescent",IF(customer_segmentation_data[[#This Row],[age]]&lt;50,"Middle Age",IF(customer_segmentation_data[[#This Row],[age]]&gt;49,"Adult","Invalid")))</f>
        <v>Adolescent</v>
      </c>
      <c r="K256" t="str">
        <f>IF(customer_segmentation_data[[#This Row],[income]]&gt;89000,"High Income",IF(customer_segmentation_data[[#This Row],[income]]&gt;59000,"Middle Income",IF(customer_segmentation_data[[#This Row],[income]]&lt;60000,"Low Income","Invalid")))</f>
        <v>High Income</v>
      </c>
      <c r="L256" t="str">
        <f>IF(customer_segmentation_data[[#This Row],[spending_score]]&gt;69,"High Spending",IF(customer_segmentation_data[[#This Row],[spending_score]]&gt;39,"Medium Spending",IF(customer_segmentation_data[[#This Row],[spending_score]]&lt;40,"Low Spending","Invalid")))</f>
        <v>Medium Spending</v>
      </c>
      <c r="M256" t="str">
        <f>IF(customer_segmentation_data[[#This Row],[purchase_frequency]]&lt;16,"Low Frequency",IF(customer_segmentation_data[[#This Row],[purchase_frequency]]&lt;36,"Medium Frequency",IF(customer_segmentation_data[[#This Row],[purchase_frequency]]&lt;51,"High Frequency","Invalid")))</f>
        <v>Medium Frequency</v>
      </c>
      <c r="N256" s="3">
        <f>customer_segmentation_data[[#This Row],[last_purchase_amount]]*customer_segmentation_data[[#This Row],[purchase_frequency]]*customer_segmentation_data[[#This Row],[membership_years]]</f>
        <v>26502.080000000002</v>
      </c>
    </row>
    <row r="257" spans="1:14" x14ac:dyDescent="0.35">
      <c r="A257">
        <v>256</v>
      </c>
      <c r="B257">
        <v>46</v>
      </c>
      <c r="C257" s="1" t="s">
        <v>13</v>
      </c>
      <c r="D257" s="2">
        <v>38785</v>
      </c>
      <c r="E257">
        <v>55</v>
      </c>
      <c r="F257">
        <v>9</v>
      </c>
      <c r="G257">
        <v>22</v>
      </c>
      <c r="H257" s="1" t="s">
        <v>12</v>
      </c>
      <c r="I257" s="3">
        <v>486.25</v>
      </c>
      <c r="J257" s="3" t="str">
        <f>IF(customer_segmentation_data[[#This Row],[age]]&lt;30,"Adolescent",IF(customer_segmentation_data[[#This Row],[age]]&lt;50,"Middle Age",IF(customer_segmentation_data[[#This Row],[age]]&gt;49,"Adult","Invalid")))</f>
        <v>Middle Age</v>
      </c>
      <c r="K257" t="str">
        <f>IF(customer_segmentation_data[[#This Row],[income]]&gt;89000,"High Income",IF(customer_segmentation_data[[#This Row],[income]]&gt;59000,"Middle Income",IF(customer_segmentation_data[[#This Row],[income]]&lt;60000,"Low Income","Invalid")))</f>
        <v>Low Income</v>
      </c>
      <c r="L257" t="str">
        <f>IF(customer_segmentation_data[[#This Row],[spending_score]]&gt;69,"High Spending",IF(customer_segmentation_data[[#This Row],[spending_score]]&gt;39,"Medium Spending",IF(customer_segmentation_data[[#This Row],[spending_score]]&lt;40,"Low Spending","Invalid")))</f>
        <v>Medium Spending</v>
      </c>
      <c r="M257" t="str">
        <f>IF(customer_segmentation_data[[#This Row],[purchase_frequency]]&lt;16,"Low Frequency",IF(customer_segmentation_data[[#This Row],[purchase_frequency]]&lt;36,"Medium Frequency",IF(customer_segmentation_data[[#This Row],[purchase_frequency]]&lt;51,"High Frequency","Invalid")))</f>
        <v>Medium Frequency</v>
      </c>
      <c r="N257" s="3">
        <f>customer_segmentation_data[[#This Row],[last_purchase_amount]]*customer_segmentation_data[[#This Row],[purchase_frequency]]*customer_segmentation_data[[#This Row],[membership_years]]</f>
        <v>96277.5</v>
      </c>
    </row>
    <row r="258" spans="1:14" x14ac:dyDescent="0.35">
      <c r="A258">
        <v>257</v>
      </c>
      <c r="B258">
        <v>26</v>
      </c>
      <c r="C258" s="1" t="s">
        <v>16</v>
      </c>
      <c r="D258" s="2">
        <v>134203</v>
      </c>
      <c r="E258">
        <v>19</v>
      </c>
      <c r="F258">
        <v>3</v>
      </c>
      <c r="G258">
        <v>28</v>
      </c>
      <c r="H258" s="1" t="s">
        <v>11</v>
      </c>
      <c r="I258" s="3">
        <v>935.64</v>
      </c>
      <c r="J258" s="3" t="str">
        <f>IF(customer_segmentation_data[[#This Row],[age]]&lt;30,"Adolescent",IF(customer_segmentation_data[[#This Row],[age]]&lt;50,"Middle Age",IF(customer_segmentation_data[[#This Row],[age]]&gt;49,"Adult","Invalid")))</f>
        <v>Adolescent</v>
      </c>
      <c r="K258" t="str">
        <f>IF(customer_segmentation_data[[#This Row],[income]]&gt;89000,"High Income",IF(customer_segmentation_data[[#This Row],[income]]&gt;59000,"Middle Income",IF(customer_segmentation_data[[#This Row],[income]]&lt;60000,"Low Income","Invalid")))</f>
        <v>High Income</v>
      </c>
      <c r="L258" t="str">
        <f>IF(customer_segmentation_data[[#This Row],[spending_score]]&gt;69,"High Spending",IF(customer_segmentation_data[[#This Row],[spending_score]]&gt;39,"Medium Spending",IF(customer_segmentation_data[[#This Row],[spending_score]]&lt;40,"Low Spending","Invalid")))</f>
        <v>Low Spending</v>
      </c>
      <c r="M258" t="str">
        <f>IF(customer_segmentation_data[[#This Row],[purchase_frequency]]&lt;16,"Low Frequency",IF(customer_segmentation_data[[#This Row],[purchase_frequency]]&lt;36,"Medium Frequency",IF(customer_segmentation_data[[#This Row],[purchase_frequency]]&lt;51,"High Frequency","Invalid")))</f>
        <v>Medium Frequency</v>
      </c>
      <c r="N258" s="3">
        <f>customer_segmentation_data[[#This Row],[last_purchase_amount]]*customer_segmentation_data[[#This Row],[purchase_frequency]]*customer_segmentation_data[[#This Row],[membership_years]]</f>
        <v>78593.759999999995</v>
      </c>
    </row>
    <row r="259" spans="1:14" x14ac:dyDescent="0.35">
      <c r="A259">
        <v>258</v>
      </c>
      <c r="B259">
        <v>37</v>
      </c>
      <c r="C259" s="1" t="s">
        <v>13</v>
      </c>
      <c r="D259" s="2">
        <v>86856</v>
      </c>
      <c r="E259">
        <v>74</v>
      </c>
      <c r="F259">
        <v>3</v>
      </c>
      <c r="G259">
        <v>10</v>
      </c>
      <c r="H259" s="1" t="s">
        <v>15</v>
      </c>
      <c r="I259" s="3">
        <v>624.29</v>
      </c>
      <c r="J259" s="3" t="str">
        <f>IF(customer_segmentation_data[[#This Row],[age]]&lt;30,"Adolescent",IF(customer_segmentation_data[[#This Row],[age]]&lt;50,"Middle Age",IF(customer_segmentation_data[[#This Row],[age]]&gt;49,"Adult","Invalid")))</f>
        <v>Middle Age</v>
      </c>
      <c r="K259" t="str">
        <f>IF(customer_segmentation_data[[#This Row],[income]]&gt;89000,"High Income",IF(customer_segmentation_data[[#This Row],[income]]&gt;59000,"Middle Income",IF(customer_segmentation_data[[#This Row],[income]]&lt;60000,"Low Income","Invalid")))</f>
        <v>Middle Income</v>
      </c>
      <c r="L259" t="str">
        <f>IF(customer_segmentation_data[[#This Row],[spending_score]]&gt;69,"High Spending",IF(customer_segmentation_data[[#This Row],[spending_score]]&gt;39,"Medium Spending",IF(customer_segmentation_data[[#This Row],[spending_score]]&lt;40,"Low Spending","Invalid")))</f>
        <v>High Spending</v>
      </c>
      <c r="M259" t="str">
        <f>IF(customer_segmentation_data[[#This Row],[purchase_frequency]]&lt;16,"Low Frequency",IF(customer_segmentation_data[[#This Row],[purchase_frequency]]&lt;36,"Medium Frequency",IF(customer_segmentation_data[[#This Row],[purchase_frequency]]&lt;51,"High Frequency","Invalid")))</f>
        <v>Low Frequency</v>
      </c>
      <c r="N259" s="3">
        <f>customer_segmentation_data[[#This Row],[last_purchase_amount]]*customer_segmentation_data[[#This Row],[purchase_frequency]]*customer_segmentation_data[[#This Row],[membership_years]]</f>
        <v>18728.699999999997</v>
      </c>
    </row>
    <row r="260" spans="1:14" x14ac:dyDescent="0.35">
      <c r="A260">
        <v>259</v>
      </c>
      <c r="B260">
        <v>68</v>
      </c>
      <c r="C260" s="1" t="s">
        <v>16</v>
      </c>
      <c r="D260" s="2">
        <v>49725</v>
      </c>
      <c r="E260">
        <v>59</v>
      </c>
      <c r="F260">
        <v>2</v>
      </c>
      <c r="G260">
        <v>35</v>
      </c>
      <c r="H260" s="1" t="s">
        <v>10</v>
      </c>
      <c r="I260" s="3">
        <v>12.36</v>
      </c>
      <c r="J260" s="3" t="str">
        <f>IF(customer_segmentation_data[[#This Row],[age]]&lt;30,"Adolescent",IF(customer_segmentation_data[[#This Row],[age]]&lt;50,"Middle Age",IF(customer_segmentation_data[[#This Row],[age]]&gt;49,"Adult","Invalid")))</f>
        <v>Adult</v>
      </c>
      <c r="K260" t="str">
        <f>IF(customer_segmentation_data[[#This Row],[income]]&gt;89000,"High Income",IF(customer_segmentation_data[[#This Row],[income]]&gt;59000,"Middle Income",IF(customer_segmentation_data[[#This Row],[income]]&lt;60000,"Low Income","Invalid")))</f>
        <v>Low Income</v>
      </c>
      <c r="L260" t="str">
        <f>IF(customer_segmentation_data[[#This Row],[spending_score]]&gt;69,"High Spending",IF(customer_segmentation_data[[#This Row],[spending_score]]&gt;39,"Medium Spending",IF(customer_segmentation_data[[#This Row],[spending_score]]&lt;40,"Low Spending","Invalid")))</f>
        <v>Medium Spending</v>
      </c>
      <c r="M260" t="str">
        <f>IF(customer_segmentation_data[[#This Row],[purchase_frequency]]&lt;16,"Low Frequency",IF(customer_segmentation_data[[#This Row],[purchase_frequency]]&lt;36,"Medium Frequency",IF(customer_segmentation_data[[#This Row],[purchase_frequency]]&lt;51,"High Frequency","Invalid")))</f>
        <v>Medium Frequency</v>
      </c>
      <c r="N260" s="3">
        <f>customer_segmentation_data[[#This Row],[last_purchase_amount]]*customer_segmentation_data[[#This Row],[purchase_frequency]]*customer_segmentation_data[[#This Row],[membership_years]]</f>
        <v>865.19999999999993</v>
      </c>
    </row>
    <row r="261" spans="1:14" x14ac:dyDescent="0.35">
      <c r="A261">
        <v>260</v>
      </c>
      <c r="B261">
        <v>39</v>
      </c>
      <c r="C261" s="1" t="s">
        <v>9</v>
      </c>
      <c r="D261" s="2">
        <v>56381</v>
      </c>
      <c r="E261">
        <v>82</v>
      </c>
      <c r="F261">
        <v>6</v>
      </c>
      <c r="G261">
        <v>19</v>
      </c>
      <c r="H261" s="1" t="s">
        <v>11</v>
      </c>
      <c r="I261" s="3">
        <v>759.6</v>
      </c>
      <c r="J261" s="3" t="str">
        <f>IF(customer_segmentation_data[[#This Row],[age]]&lt;30,"Adolescent",IF(customer_segmentation_data[[#This Row],[age]]&lt;50,"Middle Age",IF(customer_segmentation_data[[#This Row],[age]]&gt;49,"Adult","Invalid")))</f>
        <v>Middle Age</v>
      </c>
      <c r="K261" t="str">
        <f>IF(customer_segmentation_data[[#This Row],[income]]&gt;89000,"High Income",IF(customer_segmentation_data[[#This Row],[income]]&gt;59000,"Middle Income",IF(customer_segmentation_data[[#This Row],[income]]&lt;60000,"Low Income","Invalid")))</f>
        <v>Low Income</v>
      </c>
      <c r="L261" t="str">
        <f>IF(customer_segmentation_data[[#This Row],[spending_score]]&gt;69,"High Spending",IF(customer_segmentation_data[[#This Row],[spending_score]]&gt;39,"Medium Spending",IF(customer_segmentation_data[[#This Row],[spending_score]]&lt;40,"Low Spending","Invalid")))</f>
        <v>High Spending</v>
      </c>
      <c r="M261" t="str">
        <f>IF(customer_segmentation_data[[#This Row],[purchase_frequency]]&lt;16,"Low Frequency",IF(customer_segmentation_data[[#This Row],[purchase_frequency]]&lt;36,"Medium Frequency",IF(customer_segmentation_data[[#This Row],[purchase_frequency]]&lt;51,"High Frequency","Invalid")))</f>
        <v>Medium Frequency</v>
      </c>
      <c r="N261" s="3">
        <f>customer_segmentation_data[[#This Row],[last_purchase_amount]]*customer_segmentation_data[[#This Row],[purchase_frequency]]*customer_segmentation_data[[#This Row],[membership_years]]</f>
        <v>86594.4</v>
      </c>
    </row>
    <row r="262" spans="1:14" x14ac:dyDescent="0.35">
      <c r="A262">
        <v>261</v>
      </c>
      <c r="B262">
        <v>39</v>
      </c>
      <c r="C262" s="1" t="s">
        <v>13</v>
      </c>
      <c r="D262" s="2">
        <v>117432</v>
      </c>
      <c r="E262">
        <v>96</v>
      </c>
      <c r="F262">
        <v>7</v>
      </c>
      <c r="G262">
        <v>41</v>
      </c>
      <c r="H262" s="1" t="s">
        <v>11</v>
      </c>
      <c r="I262" s="3">
        <v>25.44</v>
      </c>
      <c r="J262" s="3" t="str">
        <f>IF(customer_segmentation_data[[#This Row],[age]]&lt;30,"Adolescent",IF(customer_segmentation_data[[#This Row],[age]]&lt;50,"Middle Age",IF(customer_segmentation_data[[#This Row],[age]]&gt;49,"Adult","Invalid")))</f>
        <v>Middle Age</v>
      </c>
      <c r="K262" t="str">
        <f>IF(customer_segmentation_data[[#This Row],[income]]&gt;89000,"High Income",IF(customer_segmentation_data[[#This Row],[income]]&gt;59000,"Middle Income",IF(customer_segmentation_data[[#This Row],[income]]&lt;60000,"Low Income","Invalid")))</f>
        <v>High Income</v>
      </c>
      <c r="L262" t="str">
        <f>IF(customer_segmentation_data[[#This Row],[spending_score]]&gt;69,"High Spending",IF(customer_segmentation_data[[#This Row],[spending_score]]&gt;39,"Medium Spending",IF(customer_segmentation_data[[#This Row],[spending_score]]&lt;40,"Low Spending","Invalid")))</f>
        <v>High Spending</v>
      </c>
      <c r="M262" t="str">
        <f>IF(customer_segmentation_data[[#This Row],[purchase_frequency]]&lt;16,"Low Frequency",IF(customer_segmentation_data[[#This Row],[purchase_frequency]]&lt;36,"Medium Frequency",IF(customer_segmentation_data[[#This Row],[purchase_frequency]]&lt;51,"High Frequency","Invalid")))</f>
        <v>High Frequency</v>
      </c>
      <c r="N262" s="3">
        <f>customer_segmentation_data[[#This Row],[last_purchase_amount]]*customer_segmentation_data[[#This Row],[purchase_frequency]]*customer_segmentation_data[[#This Row],[membership_years]]</f>
        <v>7301.28</v>
      </c>
    </row>
    <row r="263" spans="1:14" x14ac:dyDescent="0.35">
      <c r="A263">
        <v>262</v>
      </c>
      <c r="B263">
        <v>60</v>
      </c>
      <c r="C263" s="1" t="s">
        <v>13</v>
      </c>
      <c r="D263" s="2">
        <v>45827</v>
      </c>
      <c r="E263">
        <v>18</v>
      </c>
      <c r="F263">
        <v>2</v>
      </c>
      <c r="G263">
        <v>47</v>
      </c>
      <c r="H263" s="1" t="s">
        <v>15</v>
      </c>
      <c r="I263" s="3">
        <v>599.66</v>
      </c>
      <c r="J263" s="3" t="str">
        <f>IF(customer_segmentation_data[[#This Row],[age]]&lt;30,"Adolescent",IF(customer_segmentation_data[[#This Row],[age]]&lt;50,"Middle Age",IF(customer_segmentation_data[[#This Row],[age]]&gt;49,"Adult","Invalid")))</f>
        <v>Adult</v>
      </c>
      <c r="K263" t="str">
        <f>IF(customer_segmentation_data[[#This Row],[income]]&gt;89000,"High Income",IF(customer_segmentation_data[[#This Row],[income]]&gt;59000,"Middle Income",IF(customer_segmentation_data[[#This Row],[income]]&lt;60000,"Low Income","Invalid")))</f>
        <v>Low Income</v>
      </c>
      <c r="L263" t="str">
        <f>IF(customer_segmentation_data[[#This Row],[spending_score]]&gt;69,"High Spending",IF(customer_segmentation_data[[#This Row],[spending_score]]&gt;39,"Medium Spending",IF(customer_segmentation_data[[#This Row],[spending_score]]&lt;40,"Low Spending","Invalid")))</f>
        <v>Low Spending</v>
      </c>
      <c r="M263" t="str">
        <f>IF(customer_segmentation_data[[#This Row],[purchase_frequency]]&lt;16,"Low Frequency",IF(customer_segmentation_data[[#This Row],[purchase_frequency]]&lt;36,"Medium Frequency",IF(customer_segmentation_data[[#This Row],[purchase_frequency]]&lt;51,"High Frequency","Invalid")))</f>
        <v>High Frequency</v>
      </c>
      <c r="N263" s="3">
        <f>customer_segmentation_data[[#This Row],[last_purchase_amount]]*customer_segmentation_data[[#This Row],[purchase_frequency]]*customer_segmentation_data[[#This Row],[membership_years]]</f>
        <v>56368.039999999994</v>
      </c>
    </row>
    <row r="264" spans="1:14" x14ac:dyDescent="0.35">
      <c r="A264">
        <v>263</v>
      </c>
      <c r="B264">
        <v>64</v>
      </c>
      <c r="C264" s="1" t="s">
        <v>13</v>
      </c>
      <c r="D264" s="2">
        <v>115366</v>
      </c>
      <c r="E264">
        <v>68</v>
      </c>
      <c r="F264">
        <v>9</v>
      </c>
      <c r="G264">
        <v>28</v>
      </c>
      <c r="H264" s="1" t="s">
        <v>15</v>
      </c>
      <c r="I264" s="3">
        <v>934.88</v>
      </c>
      <c r="J264" s="3" t="str">
        <f>IF(customer_segmentation_data[[#This Row],[age]]&lt;30,"Adolescent",IF(customer_segmentation_data[[#This Row],[age]]&lt;50,"Middle Age",IF(customer_segmentation_data[[#This Row],[age]]&gt;49,"Adult","Invalid")))</f>
        <v>Adult</v>
      </c>
      <c r="K264" t="str">
        <f>IF(customer_segmentation_data[[#This Row],[income]]&gt;89000,"High Income",IF(customer_segmentation_data[[#This Row],[income]]&gt;59000,"Middle Income",IF(customer_segmentation_data[[#This Row],[income]]&lt;60000,"Low Income","Invalid")))</f>
        <v>High Income</v>
      </c>
      <c r="L264" t="str">
        <f>IF(customer_segmentation_data[[#This Row],[spending_score]]&gt;69,"High Spending",IF(customer_segmentation_data[[#This Row],[spending_score]]&gt;39,"Medium Spending",IF(customer_segmentation_data[[#This Row],[spending_score]]&lt;40,"Low Spending","Invalid")))</f>
        <v>Medium Spending</v>
      </c>
      <c r="M264" t="str">
        <f>IF(customer_segmentation_data[[#This Row],[purchase_frequency]]&lt;16,"Low Frequency",IF(customer_segmentation_data[[#This Row],[purchase_frequency]]&lt;36,"Medium Frequency",IF(customer_segmentation_data[[#This Row],[purchase_frequency]]&lt;51,"High Frequency","Invalid")))</f>
        <v>Medium Frequency</v>
      </c>
      <c r="N264" s="3">
        <f>customer_segmentation_data[[#This Row],[last_purchase_amount]]*customer_segmentation_data[[#This Row],[purchase_frequency]]*customer_segmentation_data[[#This Row],[membership_years]]</f>
        <v>235589.76000000001</v>
      </c>
    </row>
    <row r="265" spans="1:14" x14ac:dyDescent="0.35">
      <c r="A265">
        <v>264</v>
      </c>
      <c r="B265">
        <v>57</v>
      </c>
      <c r="C265" s="1" t="s">
        <v>9</v>
      </c>
      <c r="D265" s="2">
        <v>31451</v>
      </c>
      <c r="E265">
        <v>75</v>
      </c>
      <c r="F265">
        <v>3</v>
      </c>
      <c r="G265">
        <v>8</v>
      </c>
      <c r="H265" s="1" t="s">
        <v>15</v>
      </c>
      <c r="I265" s="3">
        <v>611.79</v>
      </c>
      <c r="J265" s="3" t="str">
        <f>IF(customer_segmentation_data[[#This Row],[age]]&lt;30,"Adolescent",IF(customer_segmentation_data[[#This Row],[age]]&lt;50,"Middle Age",IF(customer_segmentation_data[[#This Row],[age]]&gt;49,"Adult","Invalid")))</f>
        <v>Adult</v>
      </c>
      <c r="K265" t="str">
        <f>IF(customer_segmentation_data[[#This Row],[income]]&gt;89000,"High Income",IF(customer_segmentation_data[[#This Row],[income]]&gt;59000,"Middle Income",IF(customer_segmentation_data[[#This Row],[income]]&lt;60000,"Low Income","Invalid")))</f>
        <v>Low Income</v>
      </c>
      <c r="L265" t="str">
        <f>IF(customer_segmentation_data[[#This Row],[spending_score]]&gt;69,"High Spending",IF(customer_segmentation_data[[#This Row],[spending_score]]&gt;39,"Medium Spending",IF(customer_segmentation_data[[#This Row],[spending_score]]&lt;40,"Low Spending","Invalid")))</f>
        <v>High Spending</v>
      </c>
      <c r="M265" t="str">
        <f>IF(customer_segmentation_data[[#This Row],[purchase_frequency]]&lt;16,"Low Frequency",IF(customer_segmentation_data[[#This Row],[purchase_frequency]]&lt;36,"Medium Frequency",IF(customer_segmentation_data[[#This Row],[purchase_frequency]]&lt;51,"High Frequency","Invalid")))</f>
        <v>Low Frequency</v>
      </c>
      <c r="N265" s="3">
        <f>customer_segmentation_data[[#This Row],[last_purchase_amount]]*customer_segmentation_data[[#This Row],[purchase_frequency]]*customer_segmentation_data[[#This Row],[membership_years]]</f>
        <v>14682.96</v>
      </c>
    </row>
    <row r="266" spans="1:14" x14ac:dyDescent="0.35">
      <c r="A266">
        <v>265</v>
      </c>
      <c r="B266">
        <v>63</v>
      </c>
      <c r="C266" s="1" t="s">
        <v>16</v>
      </c>
      <c r="D266" s="2">
        <v>142287</v>
      </c>
      <c r="E266">
        <v>77</v>
      </c>
      <c r="F266">
        <v>10</v>
      </c>
      <c r="G266">
        <v>44</v>
      </c>
      <c r="H266" s="1" t="s">
        <v>12</v>
      </c>
      <c r="I266" s="3">
        <v>785.29</v>
      </c>
      <c r="J266" s="3" t="str">
        <f>IF(customer_segmentation_data[[#This Row],[age]]&lt;30,"Adolescent",IF(customer_segmentation_data[[#This Row],[age]]&lt;50,"Middle Age",IF(customer_segmentation_data[[#This Row],[age]]&gt;49,"Adult","Invalid")))</f>
        <v>Adult</v>
      </c>
      <c r="K266" t="str">
        <f>IF(customer_segmentation_data[[#This Row],[income]]&gt;89000,"High Income",IF(customer_segmentation_data[[#This Row],[income]]&gt;59000,"Middle Income",IF(customer_segmentation_data[[#This Row],[income]]&lt;60000,"Low Income","Invalid")))</f>
        <v>High Income</v>
      </c>
      <c r="L266" t="str">
        <f>IF(customer_segmentation_data[[#This Row],[spending_score]]&gt;69,"High Spending",IF(customer_segmentation_data[[#This Row],[spending_score]]&gt;39,"Medium Spending",IF(customer_segmentation_data[[#This Row],[spending_score]]&lt;40,"Low Spending","Invalid")))</f>
        <v>High Spending</v>
      </c>
      <c r="M266" t="str">
        <f>IF(customer_segmentation_data[[#This Row],[purchase_frequency]]&lt;16,"Low Frequency",IF(customer_segmentation_data[[#This Row],[purchase_frequency]]&lt;36,"Medium Frequency",IF(customer_segmentation_data[[#This Row],[purchase_frequency]]&lt;51,"High Frequency","Invalid")))</f>
        <v>High Frequency</v>
      </c>
      <c r="N266" s="3">
        <f>customer_segmentation_data[[#This Row],[last_purchase_amount]]*customer_segmentation_data[[#This Row],[purchase_frequency]]*customer_segmentation_data[[#This Row],[membership_years]]</f>
        <v>345527.6</v>
      </c>
    </row>
    <row r="267" spans="1:14" x14ac:dyDescent="0.35">
      <c r="A267">
        <v>266</v>
      </c>
      <c r="B267">
        <v>53</v>
      </c>
      <c r="C267" s="1" t="s">
        <v>13</v>
      </c>
      <c r="D267" s="2">
        <v>84616</v>
      </c>
      <c r="E267">
        <v>68</v>
      </c>
      <c r="F267">
        <v>10</v>
      </c>
      <c r="G267">
        <v>8</v>
      </c>
      <c r="H267" s="1" t="s">
        <v>14</v>
      </c>
      <c r="I267" s="3">
        <v>543.30999999999995</v>
      </c>
      <c r="J267" s="3" t="str">
        <f>IF(customer_segmentation_data[[#This Row],[age]]&lt;30,"Adolescent",IF(customer_segmentation_data[[#This Row],[age]]&lt;50,"Middle Age",IF(customer_segmentation_data[[#This Row],[age]]&gt;49,"Adult","Invalid")))</f>
        <v>Adult</v>
      </c>
      <c r="K267" t="str">
        <f>IF(customer_segmentation_data[[#This Row],[income]]&gt;89000,"High Income",IF(customer_segmentation_data[[#This Row],[income]]&gt;59000,"Middle Income",IF(customer_segmentation_data[[#This Row],[income]]&lt;60000,"Low Income","Invalid")))</f>
        <v>Middle Income</v>
      </c>
      <c r="L267" t="str">
        <f>IF(customer_segmentation_data[[#This Row],[spending_score]]&gt;69,"High Spending",IF(customer_segmentation_data[[#This Row],[spending_score]]&gt;39,"Medium Spending",IF(customer_segmentation_data[[#This Row],[spending_score]]&lt;40,"Low Spending","Invalid")))</f>
        <v>Medium Spending</v>
      </c>
      <c r="M267" t="str">
        <f>IF(customer_segmentation_data[[#This Row],[purchase_frequency]]&lt;16,"Low Frequency",IF(customer_segmentation_data[[#This Row],[purchase_frequency]]&lt;36,"Medium Frequency",IF(customer_segmentation_data[[#This Row],[purchase_frequency]]&lt;51,"High Frequency","Invalid")))</f>
        <v>Low Frequency</v>
      </c>
      <c r="N267" s="3">
        <f>customer_segmentation_data[[#This Row],[last_purchase_amount]]*customer_segmentation_data[[#This Row],[purchase_frequency]]*customer_segmentation_data[[#This Row],[membership_years]]</f>
        <v>43464.799999999996</v>
      </c>
    </row>
    <row r="268" spans="1:14" x14ac:dyDescent="0.35">
      <c r="A268">
        <v>267</v>
      </c>
      <c r="B268">
        <v>57</v>
      </c>
      <c r="C268" s="1" t="s">
        <v>9</v>
      </c>
      <c r="D268" s="2">
        <v>114972</v>
      </c>
      <c r="E268">
        <v>42</v>
      </c>
      <c r="F268">
        <v>9</v>
      </c>
      <c r="G268">
        <v>12</v>
      </c>
      <c r="H268" s="1" t="s">
        <v>14</v>
      </c>
      <c r="I268" s="3">
        <v>999.74</v>
      </c>
      <c r="J268" s="3" t="str">
        <f>IF(customer_segmentation_data[[#This Row],[age]]&lt;30,"Adolescent",IF(customer_segmentation_data[[#This Row],[age]]&lt;50,"Middle Age",IF(customer_segmentation_data[[#This Row],[age]]&gt;49,"Adult","Invalid")))</f>
        <v>Adult</v>
      </c>
      <c r="K268" t="str">
        <f>IF(customer_segmentation_data[[#This Row],[income]]&gt;89000,"High Income",IF(customer_segmentation_data[[#This Row],[income]]&gt;59000,"Middle Income",IF(customer_segmentation_data[[#This Row],[income]]&lt;60000,"Low Income","Invalid")))</f>
        <v>High Income</v>
      </c>
      <c r="L268" t="str">
        <f>IF(customer_segmentation_data[[#This Row],[spending_score]]&gt;69,"High Spending",IF(customer_segmentation_data[[#This Row],[spending_score]]&gt;39,"Medium Spending",IF(customer_segmentation_data[[#This Row],[spending_score]]&lt;40,"Low Spending","Invalid")))</f>
        <v>Medium Spending</v>
      </c>
      <c r="M268" t="str">
        <f>IF(customer_segmentation_data[[#This Row],[purchase_frequency]]&lt;16,"Low Frequency",IF(customer_segmentation_data[[#This Row],[purchase_frequency]]&lt;36,"Medium Frequency",IF(customer_segmentation_data[[#This Row],[purchase_frequency]]&lt;51,"High Frequency","Invalid")))</f>
        <v>Low Frequency</v>
      </c>
      <c r="N268" s="3">
        <f>customer_segmentation_data[[#This Row],[last_purchase_amount]]*customer_segmentation_data[[#This Row],[purchase_frequency]]*customer_segmentation_data[[#This Row],[membership_years]]</f>
        <v>107971.92000000001</v>
      </c>
    </row>
    <row r="269" spans="1:14" x14ac:dyDescent="0.35">
      <c r="A269">
        <v>268</v>
      </c>
      <c r="B269">
        <v>23</v>
      </c>
      <c r="C269" s="1" t="s">
        <v>13</v>
      </c>
      <c r="D269" s="2">
        <v>101024</v>
      </c>
      <c r="E269">
        <v>29</v>
      </c>
      <c r="F269">
        <v>3</v>
      </c>
      <c r="G269">
        <v>41</v>
      </c>
      <c r="H269" s="1" t="s">
        <v>10</v>
      </c>
      <c r="I269" s="3">
        <v>484.85</v>
      </c>
      <c r="J269" s="3" t="str">
        <f>IF(customer_segmentation_data[[#This Row],[age]]&lt;30,"Adolescent",IF(customer_segmentation_data[[#This Row],[age]]&lt;50,"Middle Age",IF(customer_segmentation_data[[#This Row],[age]]&gt;49,"Adult","Invalid")))</f>
        <v>Adolescent</v>
      </c>
      <c r="K269" t="str">
        <f>IF(customer_segmentation_data[[#This Row],[income]]&gt;89000,"High Income",IF(customer_segmentation_data[[#This Row],[income]]&gt;59000,"Middle Income",IF(customer_segmentation_data[[#This Row],[income]]&lt;60000,"Low Income","Invalid")))</f>
        <v>High Income</v>
      </c>
      <c r="L269" t="str">
        <f>IF(customer_segmentation_data[[#This Row],[spending_score]]&gt;69,"High Spending",IF(customer_segmentation_data[[#This Row],[spending_score]]&gt;39,"Medium Spending",IF(customer_segmentation_data[[#This Row],[spending_score]]&lt;40,"Low Spending","Invalid")))</f>
        <v>Low Spending</v>
      </c>
      <c r="M269" t="str">
        <f>IF(customer_segmentation_data[[#This Row],[purchase_frequency]]&lt;16,"Low Frequency",IF(customer_segmentation_data[[#This Row],[purchase_frequency]]&lt;36,"Medium Frequency",IF(customer_segmentation_data[[#This Row],[purchase_frequency]]&lt;51,"High Frequency","Invalid")))</f>
        <v>High Frequency</v>
      </c>
      <c r="N269" s="3">
        <f>customer_segmentation_data[[#This Row],[last_purchase_amount]]*customer_segmentation_data[[#This Row],[purchase_frequency]]*customer_segmentation_data[[#This Row],[membership_years]]</f>
        <v>59636.55</v>
      </c>
    </row>
    <row r="270" spans="1:14" x14ac:dyDescent="0.35">
      <c r="A270">
        <v>269</v>
      </c>
      <c r="B270">
        <v>33</v>
      </c>
      <c r="C270" s="1" t="s">
        <v>9</v>
      </c>
      <c r="D270" s="2">
        <v>118116</v>
      </c>
      <c r="E270">
        <v>100</v>
      </c>
      <c r="F270">
        <v>9</v>
      </c>
      <c r="G270">
        <v>48</v>
      </c>
      <c r="H270" s="1" t="s">
        <v>11</v>
      </c>
      <c r="I270" s="3">
        <v>21.9</v>
      </c>
      <c r="J270" s="3" t="str">
        <f>IF(customer_segmentation_data[[#This Row],[age]]&lt;30,"Adolescent",IF(customer_segmentation_data[[#This Row],[age]]&lt;50,"Middle Age",IF(customer_segmentation_data[[#This Row],[age]]&gt;49,"Adult","Invalid")))</f>
        <v>Middle Age</v>
      </c>
      <c r="K270" t="str">
        <f>IF(customer_segmentation_data[[#This Row],[income]]&gt;89000,"High Income",IF(customer_segmentation_data[[#This Row],[income]]&gt;59000,"Middle Income",IF(customer_segmentation_data[[#This Row],[income]]&lt;60000,"Low Income","Invalid")))</f>
        <v>High Income</v>
      </c>
      <c r="L270" t="str">
        <f>IF(customer_segmentation_data[[#This Row],[spending_score]]&gt;69,"High Spending",IF(customer_segmentation_data[[#This Row],[spending_score]]&gt;39,"Medium Spending",IF(customer_segmentation_data[[#This Row],[spending_score]]&lt;40,"Low Spending","Invalid")))</f>
        <v>High Spending</v>
      </c>
      <c r="M270" t="str">
        <f>IF(customer_segmentation_data[[#This Row],[purchase_frequency]]&lt;16,"Low Frequency",IF(customer_segmentation_data[[#This Row],[purchase_frequency]]&lt;36,"Medium Frequency",IF(customer_segmentation_data[[#This Row],[purchase_frequency]]&lt;51,"High Frequency","Invalid")))</f>
        <v>High Frequency</v>
      </c>
      <c r="N270" s="3">
        <f>customer_segmentation_data[[#This Row],[last_purchase_amount]]*customer_segmentation_data[[#This Row],[purchase_frequency]]*customer_segmentation_data[[#This Row],[membership_years]]</f>
        <v>9460.7999999999993</v>
      </c>
    </row>
    <row r="271" spans="1:14" x14ac:dyDescent="0.35">
      <c r="A271">
        <v>270</v>
      </c>
      <c r="B271">
        <v>28</v>
      </c>
      <c r="C271" s="1" t="s">
        <v>9</v>
      </c>
      <c r="D271" s="2">
        <v>49020</v>
      </c>
      <c r="E271">
        <v>75</v>
      </c>
      <c r="F271">
        <v>9</v>
      </c>
      <c r="G271">
        <v>49</v>
      </c>
      <c r="H271" s="1" t="s">
        <v>15</v>
      </c>
      <c r="I271" s="3">
        <v>109.03</v>
      </c>
      <c r="J271" s="3" t="str">
        <f>IF(customer_segmentation_data[[#This Row],[age]]&lt;30,"Adolescent",IF(customer_segmentation_data[[#This Row],[age]]&lt;50,"Middle Age",IF(customer_segmentation_data[[#This Row],[age]]&gt;49,"Adult","Invalid")))</f>
        <v>Adolescent</v>
      </c>
      <c r="K271" t="str">
        <f>IF(customer_segmentation_data[[#This Row],[income]]&gt;89000,"High Income",IF(customer_segmentation_data[[#This Row],[income]]&gt;59000,"Middle Income",IF(customer_segmentation_data[[#This Row],[income]]&lt;60000,"Low Income","Invalid")))</f>
        <v>Low Income</v>
      </c>
      <c r="L271" t="str">
        <f>IF(customer_segmentation_data[[#This Row],[spending_score]]&gt;69,"High Spending",IF(customer_segmentation_data[[#This Row],[spending_score]]&gt;39,"Medium Spending",IF(customer_segmentation_data[[#This Row],[spending_score]]&lt;40,"Low Spending","Invalid")))</f>
        <v>High Spending</v>
      </c>
      <c r="M271" t="str">
        <f>IF(customer_segmentation_data[[#This Row],[purchase_frequency]]&lt;16,"Low Frequency",IF(customer_segmentation_data[[#This Row],[purchase_frequency]]&lt;36,"Medium Frequency",IF(customer_segmentation_data[[#This Row],[purchase_frequency]]&lt;51,"High Frequency","Invalid")))</f>
        <v>High Frequency</v>
      </c>
      <c r="N271" s="3">
        <f>customer_segmentation_data[[#This Row],[last_purchase_amount]]*customer_segmentation_data[[#This Row],[purchase_frequency]]*customer_segmentation_data[[#This Row],[membership_years]]</f>
        <v>48082.23</v>
      </c>
    </row>
    <row r="272" spans="1:14" x14ac:dyDescent="0.35">
      <c r="A272">
        <v>271</v>
      </c>
      <c r="B272">
        <v>69</v>
      </c>
      <c r="C272" s="1" t="s">
        <v>16</v>
      </c>
      <c r="D272" s="2">
        <v>47458</v>
      </c>
      <c r="E272">
        <v>14</v>
      </c>
      <c r="F272">
        <v>2</v>
      </c>
      <c r="G272">
        <v>10</v>
      </c>
      <c r="H272" s="1" t="s">
        <v>10</v>
      </c>
      <c r="I272" s="3">
        <v>874.32</v>
      </c>
      <c r="J272" s="3" t="str">
        <f>IF(customer_segmentation_data[[#This Row],[age]]&lt;30,"Adolescent",IF(customer_segmentation_data[[#This Row],[age]]&lt;50,"Middle Age",IF(customer_segmentation_data[[#This Row],[age]]&gt;49,"Adult","Invalid")))</f>
        <v>Adult</v>
      </c>
      <c r="K272" t="str">
        <f>IF(customer_segmentation_data[[#This Row],[income]]&gt;89000,"High Income",IF(customer_segmentation_data[[#This Row],[income]]&gt;59000,"Middle Income",IF(customer_segmentation_data[[#This Row],[income]]&lt;60000,"Low Income","Invalid")))</f>
        <v>Low Income</v>
      </c>
      <c r="L272" t="str">
        <f>IF(customer_segmentation_data[[#This Row],[spending_score]]&gt;69,"High Spending",IF(customer_segmentation_data[[#This Row],[spending_score]]&gt;39,"Medium Spending",IF(customer_segmentation_data[[#This Row],[spending_score]]&lt;40,"Low Spending","Invalid")))</f>
        <v>Low Spending</v>
      </c>
      <c r="M272" t="str">
        <f>IF(customer_segmentation_data[[#This Row],[purchase_frequency]]&lt;16,"Low Frequency",IF(customer_segmentation_data[[#This Row],[purchase_frequency]]&lt;36,"Medium Frequency",IF(customer_segmentation_data[[#This Row],[purchase_frequency]]&lt;51,"High Frequency","Invalid")))</f>
        <v>Low Frequency</v>
      </c>
      <c r="N272" s="3">
        <f>customer_segmentation_data[[#This Row],[last_purchase_amount]]*customer_segmentation_data[[#This Row],[purchase_frequency]]*customer_segmentation_data[[#This Row],[membership_years]]</f>
        <v>17486.400000000001</v>
      </c>
    </row>
    <row r="273" spans="1:14" x14ac:dyDescent="0.35">
      <c r="A273">
        <v>272</v>
      </c>
      <c r="B273">
        <v>52</v>
      </c>
      <c r="C273" s="1" t="s">
        <v>9</v>
      </c>
      <c r="D273" s="2">
        <v>104033</v>
      </c>
      <c r="E273">
        <v>6</v>
      </c>
      <c r="F273">
        <v>5</v>
      </c>
      <c r="G273">
        <v>15</v>
      </c>
      <c r="H273" s="1" t="s">
        <v>12</v>
      </c>
      <c r="I273" s="3">
        <v>192.31</v>
      </c>
      <c r="J273" s="3" t="str">
        <f>IF(customer_segmentation_data[[#This Row],[age]]&lt;30,"Adolescent",IF(customer_segmentation_data[[#This Row],[age]]&lt;50,"Middle Age",IF(customer_segmentation_data[[#This Row],[age]]&gt;49,"Adult","Invalid")))</f>
        <v>Adult</v>
      </c>
      <c r="K273" t="str">
        <f>IF(customer_segmentation_data[[#This Row],[income]]&gt;89000,"High Income",IF(customer_segmentation_data[[#This Row],[income]]&gt;59000,"Middle Income",IF(customer_segmentation_data[[#This Row],[income]]&lt;60000,"Low Income","Invalid")))</f>
        <v>High Income</v>
      </c>
      <c r="L273" t="str">
        <f>IF(customer_segmentation_data[[#This Row],[spending_score]]&gt;69,"High Spending",IF(customer_segmentation_data[[#This Row],[spending_score]]&gt;39,"Medium Spending",IF(customer_segmentation_data[[#This Row],[spending_score]]&lt;40,"Low Spending","Invalid")))</f>
        <v>Low Spending</v>
      </c>
      <c r="M273" t="str">
        <f>IF(customer_segmentation_data[[#This Row],[purchase_frequency]]&lt;16,"Low Frequency",IF(customer_segmentation_data[[#This Row],[purchase_frequency]]&lt;36,"Medium Frequency",IF(customer_segmentation_data[[#This Row],[purchase_frequency]]&lt;51,"High Frequency","Invalid")))</f>
        <v>Low Frequency</v>
      </c>
      <c r="N273" s="3">
        <f>customer_segmentation_data[[#This Row],[last_purchase_amount]]*customer_segmentation_data[[#This Row],[purchase_frequency]]*customer_segmentation_data[[#This Row],[membership_years]]</f>
        <v>14423.25</v>
      </c>
    </row>
    <row r="274" spans="1:14" x14ac:dyDescent="0.35">
      <c r="A274">
        <v>273</v>
      </c>
      <c r="B274">
        <v>47</v>
      </c>
      <c r="C274" s="1" t="s">
        <v>13</v>
      </c>
      <c r="D274" s="2">
        <v>84117</v>
      </c>
      <c r="E274">
        <v>74</v>
      </c>
      <c r="F274">
        <v>9</v>
      </c>
      <c r="G274">
        <v>17</v>
      </c>
      <c r="H274" s="1" t="s">
        <v>14</v>
      </c>
      <c r="I274" s="3">
        <v>886.08</v>
      </c>
      <c r="J274" s="3" t="str">
        <f>IF(customer_segmentation_data[[#This Row],[age]]&lt;30,"Adolescent",IF(customer_segmentation_data[[#This Row],[age]]&lt;50,"Middle Age",IF(customer_segmentation_data[[#This Row],[age]]&gt;49,"Adult","Invalid")))</f>
        <v>Middle Age</v>
      </c>
      <c r="K274" t="str">
        <f>IF(customer_segmentation_data[[#This Row],[income]]&gt;89000,"High Income",IF(customer_segmentation_data[[#This Row],[income]]&gt;59000,"Middle Income",IF(customer_segmentation_data[[#This Row],[income]]&lt;60000,"Low Income","Invalid")))</f>
        <v>Middle Income</v>
      </c>
      <c r="L274" t="str">
        <f>IF(customer_segmentation_data[[#This Row],[spending_score]]&gt;69,"High Spending",IF(customer_segmentation_data[[#This Row],[spending_score]]&gt;39,"Medium Spending",IF(customer_segmentation_data[[#This Row],[spending_score]]&lt;40,"Low Spending","Invalid")))</f>
        <v>High Spending</v>
      </c>
      <c r="M274" t="str">
        <f>IF(customer_segmentation_data[[#This Row],[purchase_frequency]]&lt;16,"Low Frequency",IF(customer_segmentation_data[[#This Row],[purchase_frequency]]&lt;36,"Medium Frequency",IF(customer_segmentation_data[[#This Row],[purchase_frequency]]&lt;51,"High Frequency","Invalid")))</f>
        <v>Medium Frequency</v>
      </c>
      <c r="N274" s="3">
        <f>customer_segmentation_data[[#This Row],[last_purchase_amount]]*customer_segmentation_data[[#This Row],[purchase_frequency]]*customer_segmentation_data[[#This Row],[membership_years]]</f>
        <v>135570.23999999999</v>
      </c>
    </row>
    <row r="275" spans="1:14" x14ac:dyDescent="0.35">
      <c r="A275">
        <v>274</v>
      </c>
      <c r="B275">
        <v>60</v>
      </c>
      <c r="C275" s="1" t="s">
        <v>13</v>
      </c>
      <c r="D275" s="2">
        <v>107232</v>
      </c>
      <c r="E275">
        <v>68</v>
      </c>
      <c r="F275">
        <v>4</v>
      </c>
      <c r="G275">
        <v>48</v>
      </c>
      <c r="H275" s="1" t="s">
        <v>12</v>
      </c>
      <c r="I275" s="3">
        <v>730.8</v>
      </c>
      <c r="J275" s="3" t="str">
        <f>IF(customer_segmentation_data[[#This Row],[age]]&lt;30,"Adolescent",IF(customer_segmentation_data[[#This Row],[age]]&lt;50,"Middle Age",IF(customer_segmentation_data[[#This Row],[age]]&gt;49,"Adult","Invalid")))</f>
        <v>Adult</v>
      </c>
      <c r="K275" t="str">
        <f>IF(customer_segmentation_data[[#This Row],[income]]&gt;89000,"High Income",IF(customer_segmentation_data[[#This Row],[income]]&gt;59000,"Middle Income",IF(customer_segmentation_data[[#This Row],[income]]&lt;60000,"Low Income","Invalid")))</f>
        <v>High Income</v>
      </c>
      <c r="L275" t="str">
        <f>IF(customer_segmentation_data[[#This Row],[spending_score]]&gt;69,"High Spending",IF(customer_segmentation_data[[#This Row],[spending_score]]&gt;39,"Medium Spending",IF(customer_segmentation_data[[#This Row],[spending_score]]&lt;40,"Low Spending","Invalid")))</f>
        <v>Medium Spending</v>
      </c>
      <c r="M275" t="str">
        <f>IF(customer_segmentation_data[[#This Row],[purchase_frequency]]&lt;16,"Low Frequency",IF(customer_segmentation_data[[#This Row],[purchase_frequency]]&lt;36,"Medium Frequency",IF(customer_segmentation_data[[#This Row],[purchase_frequency]]&lt;51,"High Frequency","Invalid")))</f>
        <v>High Frequency</v>
      </c>
      <c r="N275" s="3">
        <f>customer_segmentation_data[[#This Row],[last_purchase_amount]]*customer_segmentation_data[[#This Row],[purchase_frequency]]*customer_segmentation_data[[#This Row],[membership_years]]</f>
        <v>140313.59999999998</v>
      </c>
    </row>
    <row r="276" spans="1:14" x14ac:dyDescent="0.35">
      <c r="A276">
        <v>275</v>
      </c>
      <c r="B276">
        <v>22</v>
      </c>
      <c r="C276" s="1" t="s">
        <v>13</v>
      </c>
      <c r="D276" s="2">
        <v>128623</v>
      </c>
      <c r="E276">
        <v>88</v>
      </c>
      <c r="F276">
        <v>5</v>
      </c>
      <c r="G276">
        <v>20</v>
      </c>
      <c r="H276" s="1" t="s">
        <v>12</v>
      </c>
      <c r="I276" s="3">
        <v>609.57000000000005</v>
      </c>
      <c r="J276" s="3" t="str">
        <f>IF(customer_segmentation_data[[#This Row],[age]]&lt;30,"Adolescent",IF(customer_segmentation_data[[#This Row],[age]]&lt;50,"Middle Age",IF(customer_segmentation_data[[#This Row],[age]]&gt;49,"Adult","Invalid")))</f>
        <v>Adolescent</v>
      </c>
      <c r="K276" t="str">
        <f>IF(customer_segmentation_data[[#This Row],[income]]&gt;89000,"High Income",IF(customer_segmentation_data[[#This Row],[income]]&gt;59000,"Middle Income",IF(customer_segmentation_data[[#This Row],[income]]&lt;60000,"Low Income","Invalid")))</f>
        <v>High Income</v>
      </c>
      <c r="L276" t="str">
        <f>IF(customer_segmentation_data[[#This Row],[spending_score]]&gt;69,"High Spending",IF(customer_segmentation_data[[#This Row],[spending_score]]&gt;39,"Medium Spending",IF(customer_segmentation_data[[#This Row],[spending_score]]&lt;40,"Low Spending","Invalid")))</f>
        <v>High Spending</v>
      </c>
      <c r="M276" t="str">
        <f>IF(customer_segmentation_data[[#This Row],[purchase_frequency]]&lt;16,"Low Frequency",IF(customer_segmentation_data[[#This Row],[purchase_frequency]]&lt;36,"Medium Frequency",IF(customer_segmentation_data[[#This Row],[purchase_frequency]]&lt;51,"High Frequency","Invalid")))</f>
        <v>Medium Frequency</v>
      </c>
      <c r="N276" s="3">
        <f>customer_segmentation_data[[#This Row],[last_purchase_amount]]*customer_segmentation_data[[#This Row],[purchase_frequency]]*customer_segmentation_data[[#This Row],[membership_years]]</f>
        <v>60957.000000000007</v>
      </c>
    </row>
    <row r="277" spans="1:14" x14ac:dyDescent="0.35">
      <c r="A277">
        <v>276</v>
      </c>
      <c r="B277">
        <v>39</v>
      </c>
      <c r="C277" s="1" t="s">
        <v>9</v>
      </c>
      <c r="D277" s="2">
        <v>39931</v>
      </c>
      <c r="E277">
        <v>43</v>
      </c>
      <c r="F277">
        <v>1</v>
      </c>
      <c r="G277">
        <v>28</v>
      </c>
      <c r="H277" s="1" t="s">
        <v>10</v>
      </c>
      <c r="I277" s="3">
        <v>261.36</v>
      </c>
      <c r="J277" s="3" t="str">
        <f>IF(customer_segmentation_data[[#This Row],[age]]&lt;30,"Adolescent",IF(customer_segmentation_data[[#This Row],[age]]&lt;50,"Middle Age",IF(customer_segmentation_data[[#This Row],[age]]&gt;49,"Adult","Invalid")))</f>
        <v>Middle Age</v>
      </c>
      <c r="K277" t="str">
        <f>IF(customer_segmentation_data[[#This Row],[income]]&gt;89000,"High Income",IF(customer_segmentation_data[[#This Row],[income]]&gt;59000,"Middle Income",IF(customer_segmentation_data[[#This Row],[income]]&lt;60000,"Low Income","Invalid")))</f>
        <v>Low Income</v>
      </c>
      <c r="L277" t="str">
        <f>IF(customer_segmentation_data[[#This Row],[spending_score]]&gt;69,"High Spending",IF(customer_segmentation_data[[#This Row],[spending_score]]&gt;39,"Medium Spending",IF(customer_segmentation_data[[#This Row],[spending_score]]&lt;40,"Low Spending","Invalid")))</f>
        <v>Medium Spending</v>
      </c>
      <c r="M277" t="str">
        <f>IF(customer_segmentation_data[[#This Row],[purchase_frequency]]&lt;16,"Low Frequency",IF(customer_segmentation_data[[#This Row],[purchase_frequency]]&lt;36,"Medium Frequency",IF(customer_segmentation_data[[#This Row],[purchase_frequency]]&lt;51,"High Frequency","Invalid")))</f>
        <v>Medium Frequency</v>
      </c>
      <c r="N277" s="3">
        <f>customer_segmentation_data[[#This Row],[last_purchase_amount]]*customer_segmentation_data[[#This Row],[purchase_frequency]]*customer_segmentation_data[[#This Row],[membership_years]]</f>
        <v>7318.08</v>
      </c>
    </row>
    <row r="278" spans="1:14" x14ac:dyDescent="0.35">
      <c r="A278">
        <v>277</v>
      </c>
      <c r="B278">
        <v>53</v>
      </c>
      <c r="C278" s="1" t="s">
        <v>13</v>
      </c>
      <c r="D278" s="2">
        <v>94392</v>
      </c>
      <c r="E278">
        <v>38</v>
      </c>
      <c r="F278">
        <v>5</v>
      </c>
      <c r="G278">
        <v>11</v>
      </c>
      <c r="H278" s="1" t="s">
        <v>12</v>
      </c>
      <c r="I278" s="3">
        <v>997.24</v>
      </c>
      <c r="J278" s="3" t="str">
        <f>IF(customer_segmentation_data[[#This Row],[age]]&lt;30,"Adolescent",IF(customer_segmentation_data[[#This Row],[age]]&lt;50,"Middle Age",IF(customer_segmentation_data[[#This Row],[age]]&gt;49,"Adult","Invalid")))</f>
        <v>Adult</v>
      </c>
      <c r="K278" t="str">
        <f>IF(customer_segmentation_data[[#This Row],[income]]&gt;89000,"High Income",IF(customer_segmentation_data[[#This Row],[income]]&gt;59000,"Middle Income",IF(customer_segmentation_data[[#This Row],[income]]&lt;60000,"Low Income","Invalid")))</f>
        <v>High Income</v>
      </c>
      <c r="L278" t="str">
        <f>IF(customer_segmentation_data[[#This Row],[spending_score]]&gt;69,"High Spending",IF(customer_segmentation_data[[#This Row],[spending_score]]&gt;39,"Medium Spending",IF(customer_segmentation_data[[#This Row],[spending_score]]&lt;40,"Low Spending","Invalid")))</f>
        <v>Low Spending</v>
      </c>
      <c r="M278" t="str">
        <f>IF(customer_segmentation_data[[#This Row],[purchase_frequency]]&lt;16,"Low Frequency",IF(customer_segmentation_data[[#This Row],[purchase_frequency]]&lt;36,"Medium Frequency",IF(customer_segmentation_data[[#This Row],[purchase_frequency]]&lt;51,"High Frequency","Invalid")))</f>
        <v>Low Frequency</v>
      </c>
      <c r="N278" s="3">
        <f>customer_segmentation_data[[#This Row],[last_purchase_amount]]*customer_segmentation_data[[#This Row],[purchase_frequency]]*customer_segmentation_data[[#This Row],[membership_years]]</f>
        <v>54848.2</v>
      </c>
    </row>
    <row r="279" spans="1:14" x14ac:dyDescent="0.35">
      <c r="A279">
        <v>278</v>
      </c>
      <c r="B279">
        <v>63</v>
      </c>
      <c r="C279" s="1" t="s">
        <v>16</v>
      </c>
      <c r="D279" s="2">
        <v>48225</v>
      </c>
      <c r="E279">
        <v>24</v>
      </c>
      <c r="F279">
        <v>6</v>
      </c>
      <c r="G279">
        <v>14</v>
      </c>
      <c r="H279" s="1" t="s">
        <v>12</v>
      </c>
      <c r="I279" s="3">
        <v>764.05</v>
      </c>
      <c r="J279" s="3" t="str">
        <f>IF(customer_segmentation_data[[#This Row],[age]]&lt;30,"Adolescent",IF(customer_segmentation_data[[#This Row],[age]]&lt;50,"Middle Age",IF(customer_segmentation_data[[#This Row],[age]]&gt;49,"Adult","Invalid")))</f>
        <v>Adult</v>
      </c>
      <c r="K279" t="str">
        <f>IF(customer_segmentation_data[[#This Row],[income]]&gt;89000,"High Income",IF(customer_segmentation_data[[#This Row],[income]]&gt;59000,"Middle Income",IF(customer_segmentation_data[[#This Row],[income]]&lt;60000,"Low Income","Invalid")))</f>
        <v>Low Income</v>
      </c>
      <c r="L279" t="str">
        <f>IF(customer_segmentation_data[[#This Row],[spending_score]]&gt;69,"High Spending",IF(customer_segmentation_data[[#This Row],[spending_score]]&gt;39,"Medium Spending",IF(customer_segmentation_data[[#This Row],[spending_score]]&lt;40,"Low Spending","Invalid")))</f>
        <v>Low Spending</v>
      </c>
      <c r="M279" t="str">
        <f>IF(customer_segmentation_data[[#This Row],[purchase_frequency]]&lt;16,"Low Frequency",IF(customer_segmentation_data[[#This Row],[purchase_frequency]]&lt;36,"Medium Frequency",IF(customer_segmentation_data[[#This Row],[purchase_frequency]]&lt;51,"High Frequency","Invalid")))</f>
        <v>Low Frequency</v>
      </c>
      <c r="N279" s="3">
        <f>customer_segmentation_data[[#This Row],[last_purchase_amount]]*customer_segmentation_data[[#This Row],[purchase_frequency]]*customer_segmentation_data[[#This Row],[membership_years]]</f>
        <v>64180.2</v>
      </c>
    </row>
    <row r="280" spans="1:14" x14ac:dyDescent="0.35">
      <c r="A280">
        <v>279</v>
      </c>
      <c r="B280">
        <v>47</v>
      </c>
      <c r="C280" s="1" t="s">
        <v>13</v>
      </c>
      <c r="D280" s="2">
        <v>95656</v>
      </c>
      <c r="E280">
        <v>63</v>
      </c>
      <c r="F280">
        <v>2</v>
      </c>
      <c r="G280">
        <v>30</v>
      </c>
      <c r="H280" s="1" t="s">
        <v>15</v>
      </c>
      <c r="I280" s="3">
        <v>634.19000000000005</v>
      </c>
      <c r="J280" s="3" t="str">
        <f>IF(customer_segmentation_data[[#This Row],[age]]&lt;30,"Adolescent",IF(customer_segmentation_data[[#This Row],[age]]&lt;50,"Middle Age",IF(customer_segmentation_data[[#This Row],[age]]&gt;49,"Adult","Invalid")))</f>
        <v>Middle Age</v>
      </c>
      <c r="K280" t="str">
        <f>IF(customer_segmentation_data[[#This Row],[income]]&gt;89000,"High Income",IF(customer_segmentation_data[[#This Row],[income]]&gt;59000,"Middle Income",IF(customer_segmentation_data[[#This Row],[income]]&lt;60000,"Low Income","Invalid")))</f>
        <v>High Income</v>
      </c>
      <c r="L280" t="str">
        <f>IF(customer_segmentation_data[[#This Row],[spending_score]]&gt;69,"High Spending",IF(customer_segmentation_data[[#This Row],[spending_score]]&gt;39,"Medium Spending",IF(customer_segmentation_data[[#This Row],[spending_score]]&lt;40,"Low Spending","Invalid")))</f>
        <v>Medium Spending</v>
      </c>
      <c r="M280" t="str">
        <f>IF(customer_segmentation_data[[#This Row],[purchase_frequency]]&lt;16,"Low Frequency",IF(customer_segmentation_data[[#This Row],[purchase_frequency]]&lt;36,"Medium Frequency",IF(customer_segmentation_data[[#This Row],[purchase_frequency]]&lt;51,"High Frequency","Invalid")))</f>
        <v>Medium Frequency</v>
      </c>
      <c r="N280" s="3">
        <f>customer_segmentation_data[[#This Row],[last_purchase_amount]]*customer_segmentation_data[[#This Row],[purchase_frequency]]*customer_segmentation_data[[#This Row],[membership_years]]</f>
        <v>38051.4</v>
      </c>
    </row>
    <row r="281" spans="1:14" x14ac:dyDescent="0.35">
      <c r="A281">
        <v>280</v>
      </c>
      <c r="B281">
        <v>53</v>
      </c>
      <c r="C281" s="1" t="s">
        <v>9</v>
      </c>
      <c r="D281" s="2">
        <v>61826</v>
      </c>
      <c r="E281">
        <v>96</v>
      </c>
      <c r="F281">
        <v>1</v>
      </c>
      <c r="G281">
        <v>14</v>
      </c>
      <c r="H281" s="1" t="s">
        <v>12</v>
      </c>
      <c r="I281" s="3">
        <v>577</v>
      </c>
      <c r="J281" s="3" t="str">
        <f>IF(customer_segmentation_data[[#This Row],[age]]&lt;30,"Adolescent",IF(customer_segmentation_data[[#This Row],[age]]&lt;50,"Middle Age",IF(customer_segmentation_data[[#This Row],[age]]&gt;49,"Adult","Invalid")))</f>
        <v>Adult</v>
      </c>
      <c r="K281" t="str">
        <f>IF(customer_segmentation_data[[#This Row],[income]]&gt;89000,"High Income",IF(customer_segmentation_data[[#This Row],[income]]&gt;59000,"Middle Income",IF(customer_segmentation_data[[#This Row],[income]]&lt;60000,"Low Income","Invalid")))</f>
        <v>Middle Income</v>
      </c>
      <c r="L281" t="str">
        <f>IF(customer_segmentation_data[[#This Row],[spending_score]]&gt;69,"High Spending",IF(customer_segmentation_data[[#This Row],[spending_score]]&gt;39,"Medium Spending",IF(customer_segmentation_data[[#This Row],[spending_score]]&lt;40,"Low Spending","Invalid")))</f>
        <v>High Spending</v>
      </c>
      <c r="M281" t="str">
        <f>IF(customer_segmentation_data[[#This Row],[purchase_frequency]]&lt;16,"Low Frequency",IF(customer_segmentation_data[[#This Row],[purchase_frequency]]&lt;36,"Medium Frequency",IF(customer_segmentation_data[[#This Row],[purchase_frequency]]&lt;51,"High Frequency","Invalid")))</f>
        <v>Low Frequency</v>
      </c>
      <c r="N281" s="3">
        <f>customer_segmentation_data[[#This Row],[last_purchase_amount]]*customer_segmentation_data[[#This Row],[purchase_frequency]]*customer_segmentation_data[[#This Row],[membership_years]]</f>
        <v>8078</v>
      </c>
    </row>
    <row r="282" spans="1:14" x14ac:dyDescent="0.35">
      <c r="A282">
        <v>281</v>
      </c>
      <c r="B282">
        <v>61</v>
      </c>
      <c r="C282" s="1" t="s">
        <v>13</v>
      </c>
      <c r="D282" s="2">
        <v>47689</v>
      </c>
      <c r="E282">
        <v>46</v>
      </c>
      <c r="F282">
        <v>4</v>
      </c>
      <c r="G282">
        <v>42</v>
      </c>
      <c r="H282" s="1" t="s">
        <v>14</v>
      </c>
      <c r="I282" s="3">
        <v>802.44</v>
      </c>
      <c r="J282" s="3" t="str">
        <f>IF(customer_segmentation_data[[#This Row],[age]]&lt;30,"Adolescent",IF(customer_segmentation_data[[#This Row],[age]]&lt;50,"Middle Age",IF(customer_segmentation_data[[#This Row],[age]]&gt;49,"Adult","Invalid")))</f>
        <v>Adult</v>
      </c>
      <c r="K282" t="str">
        <f>IF(customer_segmentation_data[[#This Row],[income]]&gt;89000,"High Income",IF(customer_segmentation_data[[#This Row],[income]]&gt;59000,"Middle Income",IF(customer_segmentation_data[[#This Row],[income]]&lt;60000,"Low Income","Invalid")))</f>
        <v>Low Income</v>
      </c>
      <c r="L282" t="str">
        <f>IF(customer_segmentation_data[[#This Row],[spending_score]]&gt;69,"High Spending",IF(customer_segmentation_data[[#This Row],[spending_score]]&gt;39,"Medium Spending",IF(customer_segmentation_data[[#This Row],[spending_score]]&lt;40,"Low Spending","Invalid")))</f>
        <v>Medium Spending</v>
      </c>
      <c r="M282" t="str">
        <f>IF(customer_segmentation_data[[#This Row],[purchase_frequency]]&lt;16,"Low Frequency",IF(customer_segmentation_data[[#This Row],[purchase_frequency]]&lt;36,"Medium Frequency",IF(customer_segmentation_data[[#This Row],[purchase_frequency]]&lt;51,"High Frequency","Invalid")))</f>
        <v>High Frequency</v>
      </c>
      <c r="N282" s="3">
        <f>customer_segmentation_data[[#This Row],[last_purchase_amount]]*customer_segmentation_data[[#This Row],[purchase_frequency]]*customer_segmentation_data[[#This Row],[membership_years]]</f>
        <v>134809.92000000001</v>
      </c>
    </row>
    <row r="283" spans="1:14" x14ac:dyDescent="0.35">
      <c r="A283">
        <v>282</v>
      </c>
      <c r="B283">
        <v>34</v>
      </c>
      <c r="C283" s="1" t="s">
        <v>16</v>
      </c>
      <c r="D283" s="2">
        <v>68250</v>
      </c>
      <c r="E283">
        <v>9</v>
      </c>
      <c r="F283">
        <v>10</v>
      </c>
      <c r="G283">
        <v>26</v>
      </c>
      <c r="H283" s="1" t="s">
        <v>12</v>
      </c>
      <c r="I283" s="3">
        <v>835.06</v>
      </c>
      <c r="J283" s="3" t="str">
        <f>IF(customer_segmentation_data[[#This Row],[age]]&lt;30,"Adolescent",IF(customer_segmentation_data[[#This Row],[age]]&lt;50,"Middle Age",IF(customer_segmentation_data[[#This Row],[age]]&gt;49,"Adult","Invalid")))</f>
        <v>Middle Age</v>
      </c>
      <c r="K283" t="str">
        <f>IF(customer_segmentation_data[[#This Row],[income]]&gt;89000,"High Income",IF(customer_segmentation_data[[#This Row],[income]]&gt;59000,"Middle Income",IF(customer_segmentation_data[[#This Row],[income]]&lt;60000,"Low Income","Invalid")))</f>
        <v>Middle Income</v>
      </c>
      <c r="L283" t="str">
        <f>IF(customer_segmentation_data[[#This Row],[spending_score]]&gt;69,"High Spending",IF(customer_segmentation_data[[#This Row],[spending_score]]&gt;39,"Medium Spending",IF(customer_segmentation_data[[#This Row],[spending_score]]&lt;40,"Low Spending","Invalid")))</f>
        <v>Low Spending</v>
      </c>
      <c r="M283" t="str">
        <f>IF(customer_segmentation_data[[#This Row],[purchase_frequency]]&lt;16,"Low Frequency",IF(customer_segmentation_data[[#This Row],[purchase_frequency]]&lt;36,"Medium Frequency",IF(customer_segmentation_data[[#This Row],[purchase_frequency]]&lt;51,"High Frequency","Invalid")))</f>
        <v>Medium Frequency</v>
      </c>
      <c r="N283" s="3">
        <f>customer_segmentation_data[[#This Row],[last_purchase_amount]]*customer_segmentation_data[[#This Row],[purchase_frequency]]*customer_segmentation_data[[#This Row],[membership_years]]</f>
        <v>217115.59999999998</v>
      </c>
    </row>
    <row r="284" spans="1:14" x14ac:dyDescent="0.35">
      <c r="A284">
        <v>283</v>
      </c>
      <c r="B284">
        <v>33</v>
      </c>
      <c r="C284" s="1" t="s">
        <v>16</v>
      </c>
      <c r="D284" s="2">
        <v>113187</v>
      </c>
      <c r="E284">
        <v>27</v>
      </c>
      <c r="F284">
        <v>9</v>
      </c>
      <c r="G284">
        <v>46</v>
      </c>
      <c r="H284" s="1" t="s">
        <v>15</v>
      </c>
      <c r="I284" s="3">
        <v>886.3</v>
      </c>
      <c r="J284" s="3" t="str">
        <f>IF(customer_segmentation_data[[#This Row],[age]]&lt;30,"Adolescent",IF(customer_segmentation_data[[#This Row],[age]]&lt;50,"Middle Age",IF(customer_segmentation_data[[#This Row],[age]]&gt;49,"Adult","Invalid")))</f>
        <v>Middle Age</v>
      </c>
      <c r="K284" t="str">
        <f>IF(customer_segmentation_data[[#This Row],[income]]&gt;89000,"High Income",IF(customer_segmentation_data[[#This Row],[income]]&gt;59000,"Middle Income",IF(customer_segmentation_data[[#This Row],[income]]&lt;60000,"Low Income","Invalid")))</f>
        <v>High Income</v>
      </c>
      <c r="L284" t="str">
        <f>IF(customer_segmentation_data[[#This Row],[spending_score]]&gt;69,"High Spending",IF(customer_segmentation_data[[#This Row],[spending_score]]&gt;39,"Medium Spending",IF(customer_segmentation_data[[#This Row],[spending_score]]&lt;40,"Low Spending","Invalid")))</f>
        <v>Low Spending</v>
      </c>
      <c r="M284" t="str">
        <f>IF(customer_segmentation_data[[#This Row],[purchase_frequency]]&lt;16,"Low Frequency",IF(customer_segmentation_data[[#This Row],[purchase_frequency]]&lt;36,"Medium Frequency",IF(customer_segmentation_data[[#This Row],[purchase_frequency]]&lt;51,"High Frequency","Invalid")))</f>
        <v>High Frequency</v>
      </c>
      <c r="N284" s="3">
        <f>customer_segmentation_data[[#This Row],[last_purchase_amount]]*customer_segmentation_data[[#This Row],[purchase_frequency]]*customer_segmentation_data[[#This Row],[membership_years]]</f>
        <v>366928.19999999995</v>
      </c>
    </row>
    <row r="285" spans="1:14" x14ac:dyDescent="0.35">
      <c r="A285">
        <v>284</v>
      </c>
      <c r="B285">
        <v>43</v>
      </c>
      <c r="C285" s="1" t="s">
        <v>16</v>
      </c>
      <c r="D285" s="2">
        <v>77006</v>
      </c>
      <c r="E285">
        <v>27</v>
      </c>
      <c r="F285">
        <v>3</v>
      </c>
      <c r="G285">
        <v>36</v>
      </c>
      <c r="H285" s="1" t="s">
        <v>15</v>
      </c>
      <c r="I285" s="3">
        <v>223.98</v>
      </c>
      <c r="J285" s="3" t="str">
        <f>IF(customer_segmentation_data[[#This Row],[age]]&lt;30,"Adolescent",IF(customer_segmentation_data[[#This Row],[age]]&lt;50,"Middle Age",IF(customer_segmentation_data[[#This Row],[age]]&gt;49,"Adult","Invalid")))</f>
        <v>Middle Age</v>
      </c>
      <c r="K285" t="str">
        <f>IF(customer_segmentation_data[[#This Row],[income]]&gt;89000,"High Income",IF(customer_segmentation_data[[#This Row],[income]]&gt;59000,"Middle Income",IF(customer_segmentation_data[[#This Row],[income]]&lt;60000,"Low Income","Invalid")))</f>
        <v>Middle Income</v>
      </c>
      <c r="L285" t="str">
        <f>IF(customer_segmentation_data[[#This Row],[spending_score]]&gt;69,"High Spending",IF(customer_segmentation_data[[#This Row],[spending_score]]&gt;39,"Medium Spending",IF(customer_segmentation_data[[#This Row],[spending_score]]&lt;40,"Low Spending","Invalid")))</f>
        <v>Low Spending</v>
      </c>
      <c r="M285" t="str">
        <f>IF(customer_segmentation_data[[#This Row],[purchase_frequency]]&lt;16,"Low Frequency",IF(customer_segmentation_data[[#This Row],[purchase_frequency]]&lt;36,"Medium Frequency",IF(customer_segmentation_data[[#This Row],[purchase_frequency]]&lt;51,"High Frequency","Invalid")))</f>
        <v>High Frequency</v>
      </c>
      <c r="N285" s="3">
        <f>customer_segmentation_data[[#This Row],[last_purchase_amount]]*customer_segmentation_data[[#This Row],[purchase_frequency]]*customer_segmentation_data[[#This Row],[membership_years]]</f>
        <v>24189.84</v>
      </c>
    </row>
    <row r="286" spans="1:14" x14ac:dyDescent="0.35">
      <c r="A286">
        <v>285</v>
      </c>
      <c r="B286">
        <v>63</v>
      </c>
      <c r="C286" s="1" t="s">
        <v>9</v>
      </c>
      <c r="D286" s="2">
        <v>121652</v>
      </c>
      <c r="E286">
        <v>20</v>
      </c>
      <c r="F286">
        <v>1</v>
      </c>
      <c r="G286">
        <v>26</v>
      </c>
      <c r="H286" s="1" t="s">
        <v>11</v>
      </c>
      <c r="I286" s="3">
        <v>169.58</v>
      </c>
      <c r="J286" s="3" t="str">
        <f>IF(customer_segmentation_data[[#This Row],[age]]&lt;30,"Adolescent",IF(customer_segmentation_data[[#This Row],[age]]&lt;50,"Middle Age",IF(customer_segmentation_data[[#This Row],[age]]&gt;49,"Adult","Invalid")))</f>
        <v>Adult</v>
      </c>
      <c r="K286" t="str">
        <f>IF(customer_segmentation_data[[#This Row],[income]]&gt;89000,"High Income",IF(customer_segmentation_data[[#This Row],[income]]&gt;59000,"Middle Income",IF(customer_segmentation_data[[#This Row],[income]]&lt;60000,"Low Income","Invalid")))</f>
        <v>High Income</v>
      </c>
      <c r="L286" t="str">
        <f>IF(customer_segmentation_data[[#This Row],[spending_score]]&gt;69,"High Spending",IF(customer_segmentation_data[[#This Row],[spending_score]]&gt;39,"Medium Spending",IF(customer_segmentation_data[[#This Row],[spending_score]]&lt;40,"Low Spending","Invalid")))</f>
        <v>Low Spending</v>
      </c>
      <c r="M286" t="str">
        <f>IF(customer_segmentation_data[[#This Row],[purchase_frequency]]&lt;16,"Low Frequency",IF(customer_segmentation_data[[#This Row],[purchase_frequency]]&lt;36,"Medium Frequency",IF(customer_segmentation_data[[#This Row],[purchase_frequency]]&lt;51,"High Frequency","Invalid")))</f>
        <v>Medium Frequency</v>
      </c>
      <c r="N286" s="3">
        <f>customer_segmentation_data[[#This Row],[last_purchase_amount]]*customer_segmentation_data[[#This Row],[purchase_frequency]]*customer_segmentation_data[[#This Row],[membership_years]]</f>
        <v>4409.08</v>
      </c>
    </row>
    <row r="287" spans="1:14" x14ac:dyDescent="0.35">
      <c r="A287">
        <v>286</v>
      </c>
      <c r="B287">
        <v>51</v>
      </c>
      <c r="C287" s="1" t="s">
        <v>16</v>
      </c>
      <c r="D287" s="2">
        <v>124670</v>
      </c>
      <c r="E287">
        <v>66</v>
      </c>
      <c r="F287">
        <v>2</v>
      </c>
      <c r="G287">
        <v>43</v>
      </c>
      <c r="H287" s="1" t="s">
        <v>12</v>
      </c>
      <c r="I287" s="3">
        <v>184.8</v>
      </c>
      <c r="J287" s="3" t="str">
        <f>IF(customer_segmentation_data[[#This Row],[age]]&lt;30,"Adolescent",IF(customer_segmentation_data[[#This Row],[age]]&lt;50,"Middle Age",IF(customer_segmentation_data[[#This Row],[age]]&gt;49,"Adult","Invalid")))</f>
        <v>Adult</v>
      </c>
      <c r="K287" t="str">
        <f>IF(customer_segmentation_data[[#This Row],[income]]&gt;89000,"High Income",IF(customer_segmentation_data[[#This Row],[income]]&gt;59000,"Middle Income",IF(customer_segmentation_data[[#This Row],[income]]&lt;60000,"Low Income","Invalid")))</f>
        <v>High Income</v>
      </c>
      <c r="L287" t="str">
        <f>IF(customer_segmentation_data[[#This Row],[spending_score]]&gt;69,"High Spending",IF(customer_segmentation_data[[#This Row],[spending_score]]&gt;39,"Medium Spending",IF(customer_segmentation_data[[#This Row],[spending_score]]&lt;40,"Low Spending","Invalid")))</f>
        <v>Medium Spending</v>
      </c>
      <c r="M287" t="str">
        <f>IF(customer_segmentation_data[[#This Row],[purchase_frequency]]&lt;16,"Low Frequency",IF(customer_segmentation_data[[#This Row],[purchase_frequency]]&lt;36,"Medium Frequency",IF(customer_segmentation_data[[#This Row],[purchase_frequency]]&lt;51,"High Frequency","Invalid")))</f>
        <v>High Frequency</v>
      </c>
      <c r="N287" s="3">
        <f>customer_segmentation_data[[#This Row],[last_purchase_amount]]*customer_segmentation_data[[#This Row],[purchase_frequency]]*customer_segmentation_data[[#This Row],[membership_years]]</f>
        <v>15892.800000000001</v>
      </c>
    </row>
    <row r="288" spans="1:14" x14ac:dyDescent="0.35">
      <c r="A288">
        <v>287</v>
      </c>
      <c r="B288">
        <v>31</v>
      </c>
      <c r="C288" s="1" t="s">
        <v>16</v>
      </c>
      <c r="D288" s="2">
        <v>119460</v>
      </c>
      <c r="E288">
        <v>69</v>
      </c>
      <c r="F288">
        <v>2</v>
      </c>
      <c r="G288">
        <v>22</v>
      </c>
      <c r="H288" s="1" t="s">
        <v>12</v>
      </c>
      <c r="I288" s="3">
        <v>486.21</v>
      </c>
      <c r="J288" s="3" t="str">
        <f>IF(customer_segmentation_data[[#This Row],[age]]&lt;30,"Adolescent",IF(customer_segmentation_data[[#This Row],[age]]&lt;50,"Middle Age",IF(customer_segmentation_data[[#This Row],[age]]&gt;49,"Adult","Invalid")))</f>
        <v>Middle Age</v>
      </c>
      <c r="K288" t="str">
        <f>IF(customer_segmentation_data[[#This Row],[income]]&gt;89000,"High Income",IF(customer_segmentation_data[[#This Row],[income]]&gt;59000,"Middle Income",IF(customer_segmentation_data[[#This Row],[income]]&lt;60000,"Low Income","Invalid")))</f>
        <v>High Income</v>
      </c>
      <c r="L288" t="str">
        <f>IF(customer_segmentation_data[[#This Row],[spending_score]]&gt;69,"High Spending",IF(customer_segmentation_data[[#This Row],[spending_score]]&gt;39,"Medium Spending",IF(customer_segmentation_data[[#This Row],[spending_score]]&lt;40,"Low Spending","Invalid")))</f>
        <v>Medium Spending</v>
      </c>
      <c r="M288" t="str">
        <f>IF(customer_segmentation_data[[#This Row],[purchase_frequency]]&lt;16,"Low Frequency",IF(customer_segmentation_data[[#This Row],[purchase_frequency]]&lt;36,"Medium Frequency",IF(customer_segmentation_data[[#This Row],[purchase_frequency]]&lt;51,"High Frequency","Invalid")))</f>
        <v>Medium Frequency</v>
      </c>
      <c r="N288" s="3">
        <f>customer_segmentation_data[[#This Row],[last_purchase_amount]]*customer_segmentation_data[[#This Row],[purchase_frequency]]*customer_segmentation_data[[#This Row],[membership_years]]</f>
        <v>21393.239999999998</v>
      </c>
    </row>
    <row r="289" spans="1:14" x14ac:dyDescent="0.35">
      <c r="A289">
        <v>288</v>
      </c>
      <c r="B289">
        <v>56</v>
      </c>
      <c r="C289" s="1" t="s">
        <v>16</v>
      </c>
      <c r="D289" s="2">
        <v>117922</v>
      </c>
      <c r="E289">
        <v>69</v>
      </c>
      <c r="F289">
        <v>2</v>
      </c>
      <c r="G289">
        <v>41</v>
      </c>
      <c r="H289" s="1" t="s">
        <v>14</v>
      </c>
      <c r="I289" s="3">
        <v>98.83</v>
      </c>
      <c r="J289" s="3" t="str">
        <f>IF(customer_segmentation_data[[#This Row],[age]]&lt;30,"Adolescent",IF(customer_segmentation_data[[#This Row],[age]]&lt;50,"Middle Age",IF(customer_segmentation_data[[#This Row],[age]]&gt;49,"Adult","Invalid")))</f>
        <v>Adult</v>
      </c>
      <c r="K289" t="str">
        <f>IF(customer_segmentation_data[[#This Row],[income]]&gt;89000,"High Income",IF(customer_segmentation_data[[#This Row],[income]]&gt;59000,"Middle Income",IF(customer_segmentation_data[[#This Row],[income]]&lt;60000,"Low Income","Invalid")))</f>
        <v>High Income</v>
      </c>
      <c r="L289" t="str">
        <f>IF(customer_segmentation_data[[#This Row],[spending_score]]&gt;69,"High Spending",IF(customer_segmentation_data[[#This Row],[spending_score]]&gt;39,"Medium Spending",IF(customer_segmentation_data[[#This Row],[spending_score]]&lt;40,"Low Spending","Invalid")))</f>
        <v>Medium Spending</v>
      </c>
      <c r="M289" t="str">
        <f>IF(customer_segmentation_data[[#This Row],[purchase_frequency]]&lt;16,"Low Frequency",IF(customer_segmentation_data[[#This Row],[purchase_frequency]]&lt;36,"Medium Frequency",IF(customer_segmentation_data[[#This Row],[purchase_frequency]]&lt;51,"High Frequency","Invalid")))</f>
        <v>High Frequency</v>
      </c>
      <c r="N289" s="3">
        <f>customer_segmentation_data[[#This Row],[last_purchase_amount]]*customer_segmentation_data[[#This Row],[purchase_frequency]]*customer_segmentation_data[[#This Row],[membership_years]]</f>
        <v>8104.0599999999995</v>
      </c>
    </row>
    <row r="290" spans="1:14" x14ac:dyDescent="0.35">
      <c r="A290">
        <v>289</v>
      </c>
      <c r="B290">
        <v>38</v>
      </c>
      <c r="C290" s="1" t="s">
        <v>16</v>
      </c>
      <c r="D290" s="2">
        <v>84577</v>
      </c>
      <c r="E290">
        <v>70</v>
      </c>
      <c r="F290">
        <v>7</v>
      </c>
      <c r="G290">
        <v>27</v>
      </c>
      <c r="H290" s="1" t="s">
        <v>11</v>
      </c>
      <c r="I290" s="3">
        <v>631.28</v>
      </c>
      <c r="J290" s="3" t="str">
        <f>IF(customer_segmentation_data[[#This Row],[age]]&lt;30,"Adolescent",IF(customer_segmentation_data[[#This Row],[age]]&lt;50,"Middle Age",IF(customer_segmentation_data[[#This Row],[age]]&gt;49,"Adult","Invalid")))</f>
        <v>Middle Age</v>
      </c>
      <c r="K290" t="str">
        <f>IF(customer_segmentation_data[[#This Row],[income]]&gt;89000,"High Income",IF(customer_segmentation_data[[#This Row],[income]]&gt;59000,"Middle Income",IF(customer_segmentation_data[[#This Row],[income]]&lt;60000,"Low Income","Invalid")))</f>
        <v>Middle Income</v>
      </c>
      <c r="L290" t="str">
        <f>IF(customer_segmentation_data[[#This Row],[spending_score]]&gt;69,"High Spending",IF(customer_segmentation_data[[#This Row],[spending_score]]&gt;39,"Medium Spending",IF(customer_segmentation_data[[#This Row],[spending_score]]&lt;40,"Low Spending","Invalid")))</f>
        <v>High Spending</v>
      </c>
      <c r="M290" t="str">
        <f>IF(customer_segmentation_data[[#This Row],[purchase_frequency]]&lt;16,"Low Frequency",IF(customer_segmentation_data[[#This Row],[purchase_frequency]]&lt;36,"Medium Frequency",IF(customer_segmentation_data[[#This Row],[purchase_frequency]]&lt;51,"High Frequency","Invalid")))</f>
        <v>Medium Frequency</v>
      </c>
      <c r="N290" s="3">
        <f>customer_segmentation_data[[#This Row],[last_purchase_amount]]*customer_segmentation_data[[#This Row],[purchase_frequency]]*customer_segmentation_data[[#This Row],[membership_years]]</f>
        <v>119311.91999999998</v>
      </c>
    </row>
    <row r="291" spans="1:14" x14ac:dyDescent="0.35">
      <c r="A291">
        <v>290</v>
      </c>
      <c r="B291">
        <v>43</v>
      </c>
      <c r="C291" s="1" t="s">
        <v>16</v>
      </c>
      <c r="D291" s="2">
        <v>64136</v>
      </c>
      <c r="E291">
        <v>61</v>
      </c>
      <c r="F291">
        <v>1</v>
      </c>
      <c r="G291">
        <v>19</v>
      </c>
      <c r="H291" s="1" t="s">
        <v>15</v>
      </c>
      <c r="I291" s="3">
        <v>680.92</v>
      </c>
      <c r="J291" s="3" t="str">
        <f>IF(customer_segmentation_data[[#This Row],[age]]&lt;30,"Adolescent",IF(customer_segmentation_data[[#This Row],[age]]&lt;50,"Middle Age",IF(customer_segmentation_data[[#This Row],[age]]&gt;49,"Adult","Invalid")))</f>
        <v>Middle Age</v>
      </c>
      <c r="K291" t="str">
        <f>IF(customer_segmentation_data[[#This Row],[income]]&gt;89000,"High Income",IF(customer_segmentation_data[[#This Row],[income]]&gt;59000,"Middle Income",IF(customer_segmentation_data[[#This Row],[income]]&lt;60000,"Low Income","Invalid")))</f>
        <v>Middle Income</v>
      </c>
      <c r="L291" t="str">
        <f>IF(customer_segmentation_data[[#This Row],[spending_score]]&gt;69,"High Spending",IF(customer_segmentation_data[[#This Row],[spending_score]]&gt;39,"Medium Spending",IF(customer_segmentation_data[[#This Row],[spending_score]]&lt;40,"Low Spending","Invalid")))</f>
        <v>Medium Spending</v>
      </c>
      <c r="M291" t="str">
        <f>IF(customer_segmentation_data[[#This Row],[purchase_frequency]]&lt;16,"Low Frequency",IF(customer_segmentation_data[[#This Row],[purchase_frequency]]&lt;36,"Medium Frequency",IF(customer_segmentation_data[[#This Row],[purchase_frequency]]&lt;51,"High Frequency","Invalid")))</f>
        <v>Medium Frequency</v>
      </c>
      <c r="N291" s="3">
        <f>customer_segmentation_data[[#This Row],[last_purchase_amount]]*customer_segmentation_data[[#This Row],[purchase_frequency]]*customer_segmentation_data[[#This Row],[membership_years]]</f>
        <v>12937.48</v>
      </c>
    </row>
    <row r="292" spans="1:14" x14ac:dyDescent="0.35">
      <c r="A292">
        <v>291</v>
      </c>
      <c r="B292">
        <v>45</v>
      </c>
      <c r="C292" s="1" t="s">
        <v>9</v>
      </c>
      <c r="D292" s="2">
        <v>57845</v>
      </c>
      <c r="E292">
        <v>32</v>
      </c>
      <c r="F292">
        <v>6</v>
      </c>
      <c r="G292">
        <v>41</v>
      </c>
      <c r="H292" s="1" t="s">
        <v>12</v>
      </c>
      <c r="I292" s="3">
        <v>934.34</v>
      </c>
      <c r="J292" s="3" t="str">
        <f>IF(customer_segmentation_data[[#This Row],[age]]&lt;30,"Adolescent",IF(customer_segmentation_data[[#This Row],[age]]&lt;50,"Middle Age",IF(customer_segmentation_data[[#This Row],[age]]&gt;49,"Adult","Invalid")))</f>
        <v>Middle Age</v>
      </c>
      <c r="K292" t="str">
        <f>IF(customer_segmentation_data[[#This Row],[income]]&gt;89000,"High Income",IF(customer_segmentation_data[[#This Row],[income]]&gt;59000,"Middle Income",IF(customer_segmentation_data[[#This Row],[income]]&lt;60000,"Low Income","Invalid")))</f>
        <v>Low Income</v>
      </c>
      <c r="L292" t="str">
        <f>IF(customer_segmentation_data[[#This Row],[spending_score]]&gt;69,"High Spending",IF(customer_segmentation_data[[#This Row],[spending_score]]&gt;39,"Medium Spending",IF(customer_segmentation_data[[#This Row],[spending_score]]&lt;40,"Low Spending","Invalid")))</f>
        <v>Low Spending</v>
      </c>
      <c r="M292" t="str">
        <f>IF(customer_segmentation_data[[#This Row],[purchase_frequency]]&lt;16,"Low Frequency",IF(customer_segmentation_data[[#This Row],[purchase_frequency]]&lt;36,"Medium Frequency",IF(customer_segmentation_data[[#This Row],[purchase_frequency]]&lt;51,"High Frequency","Invalid")))</f>
        <v>High Frequency</v>
      </c>
      <c r="N292" s="3">
        <f>customer_segmentation_data[[#This Row],[last_purchase_amount]]*customer_segmentation_data[[#This Row],[purchase_frequency]]*customer_segmentation_data[[#This Row],[membership_years]]</f>
        <v>229847.64</v>
      </c>
    </row>
    <row r="293" spans="1:14" x14ac:dyDescent="0.35">
      <c r="A293">
        <v>292</v>
      </c>
      <c r="B293">
        <v>62</v>
      </c>
      <c r="C293" s="1" t="s">
        <v>13</v>
      </c>
      <c r="D293" s="2">
        <v>38250</v>
      </c>
      <c r="E293">
        <v>63</v>
      </c>
      <c r="F293">
        <v>5</v>
      </c>
      <c r="G293">
        <v>22</v>
      </c>
      <c r="H293" s="1" t="s">
        <v>14</v>
      </c>
      <c r="I293" s="3">
        <v>723.93</v>
      </c>
      <c r="J293" s="3" t="str">
        <f>IF(customer_segmentation_data[[#This Row],[age]]&lt;30,"Adolescent",IF(customer_segmentation_data[[#This Row],[age]]&lt;50,"Middle Age",IF(customer_segmentation_data[[#This Row],[age]]&gt;49,"Adult","Invalid")))</f>
        <v>Adult</v>
      </c>
      <c r="K293" t="str">
        <f>IF(customer_segmentation_data[[#This Row],[income]]&gt;89000,"High Income",IF(customer_segmentation_data[[#This Row],[income]]&gt;59000,"Middle Income",IF(customer_segmentation_data[[#This Row],[income]]&lt;60000,"Low Income","Invalid")))</f>
        <v>Low Income</v>
      </c>
      <c r="L293" t="str">
        <f>IF(customer_segmentation_data[[#This Row],[spending_score]]&gt;69,"High Spending",IF(customer_segmentation_data[[#This Row],[spending_score]]&gt;39,"Medium Spending",IF(customer_segmentation_data[[#This Row],[spending_score]]&lt;40,"Low Spending","Invalid")))</f>
        <v>Medium Spending</v>
      </c>
      <c r="M293" t="str">
        <f>IF(customer_segmentation_data[[#This Row],[purchase_frequency]]&lt;16,"Low Frequency",IF(customer_segmentation_data[[#This Row],[purchase_frequency]]&lt;36,"Medium Frequency",IF(customer_segmentation_data[[#This Row],[purchase_frequency]]&lt;51,"High Frequency","Invalid")))</f>
        <v>Medium Frequency</v>
      </c>
      <c r="N293" s="3">
        <f>customer_segmentation_data[[#This Row],[last_purchase_amount]]*customer_segmentation_data[[#This Row],[purchase_frequency]]*customer_segmentation_data[[#This Row],[membership_years]]</f>
        <v>79632.299999999988</v>
      </c>
    </row>
    <row r="294" spans="1:14" x14ac:dyDescent="0.35">
      <c r="A294">
        <v>293</v>
      </c>
      <c r="B294">
        <v>45</v>
      </c>
      <c r="C294" s="1" t="s">
        <v>13</v>
      </c>
      <c r="D294" s="2">
        <v>54819</v>
      </c>
      <c r="E294">
        <v>72</v>
      </c>
      <c r="F294">
        <v>3</v>
      </c>
      <c r="G294">
        <v>47</v>
      </c>
      <c r="H294" s="1" t="s">
        <v>11</v>
      </c>
      <c r="I294" s="3">
        <v>553.44000000000005</v>
      </c>
      <c r="J294" s="3" t="str">
        <f>IF(customer_segmentation_data[[#This Row],[age]]&lt;30,"Adolescent",IF(customer_segmentation_data[[#This Row],[age]]&lt;50,"Middle Age",IF(customer_segmentation_data[[#This Row],[age]]&gt;49,"Adult","Invalid")))</f>
        <v>Middle Age</v>
      </c>
      <c r="K294" t="str">
        <f>IF(customer_segmentation_data[[#This Row],[income]]&gt;89000,"High Income",IF(customer_segmentation_data[[#This Row],[income]]&gt;59000,"Middle Income",IF(customer_segmentation_data[[#This Row],[income]]&lt;60000,"Low Income","Invalid")))</f>
        <v>Low Income</v>
      </c>
      <c r="L294" t="str">
        <f>IF(customer_segmentation_data[[#This Row],[spending_score]]&gt;69,"High Spending",IF(customer_segmentation_data[[#This Row],[spending_score]]&gt;39,"Medium Spending",IF(customer_segmentation_data[[#This Row],[spending_score]]&lt;40,"Low Spending","Invalid")))</f>
        <v>High Spending</v>
      </c>
      <c r="M294" t="str">
        <f>IF(customer_segmentation_data[[#This Row],[purchase_frequency]]&lt;16,"Low Frequency",IF(customer_segmentation_data[[#This Row],[purchase_frequency]]&lt;36,"Medium Frequency",IF(customer_segmentation_data[[#This Row],[purchase_frequency]]&lt;51,"High Frequency","Invalid")))</f>
        <v>High Frequency</v>
      </c>
      <c r="N294" s="3">
        <f>customer_segmentation_data[[#This Row],[last_purchase_amount]]*customer_segmentation_data[[#This Row],[purchase_frequency]]*customer_segmentation_data[[#This Row],[membership_years]]</f>
        <v>78035.040000000008</v>
      </c>
    </row>
    <row r="295" spans="1:14" x14ac:dyDescent="0.35">
      <c r="A295">
        <v>294</v>
      </c>
      <c r="B295">
        <v>47</v>
      </c>
      <c r="C295" s="1" t="s">
        <v>13</v>
      </c>
      <c r="D295" s="2">
        <v>89077</v>
      </c>
      <c r="E295">
        <v>43</v>
      </c>
      <c r="F295">
        <v>1</v>
      </c>
      <c r="G295">
        <v>35</v>
      </c>
      <c r="H295" s="1" t="s">
        <v>12</v>
      </c>
      <c r="I295" s="3">
        <v>547.85</v>
      </c>
      <c r="J295" s="3" t="str">
        <f>IF(customer_segmentation_data[[#This Row],[age]]&lt;30,"Adolescent",IF(customer_segmentation_data[[#This Row],[age]]&lt;50,"Middle Age",IF(customer_segmentation_data[[#This Row],[age]]&gt;49,"Adult","Invalid")))</f>
        <v>Middle Age</v>
      </c>
      <c r="K295" t="str">
        <f>IF(customer_segmentation_data[[#This Row],[income]]&gt;89000,"High Income",IF(customer_segmentation_data[[#This Row],[income]]&gt;59000,"Middle Income",IF(customer_segmentation_data[[#This Row],[income]]&lt;60000,"Low Income","Invalid")))</f>
        <v>High Income</v>
      </c>
      <c r="L295" t="str">
        <f>IF(customer_segmentation_data[[#This Row],[spending_score]]&gt;69,"High Spending",IF(customer_segmentation_data[[#This Row],[spending_score]]&gt;39,"Medium Spending",IF(customer_segmentation_data[[#This Row],[spending_score]]&lt;40,"Low Spending","Invalid")))</f>
        <v>Medium Spending</v>
      </c>
      <c r="M295" t="str">
        <f>IF(customer_segmentation_data[[#This Row],[purchase_frequency]]&lt;16,"Low Frequency",IF(customer_segmentation_data[[#This Row],[purchase_frequency]]&lt;36,"Medium Frequency",IF(customer_segmentation_data[[#This Row],[purchase_frequency]]&lt;51,"High Frequency","Invalid")))</f>
        <v>Medium Frequency</v>
      </c>
      <c r="N295" s="3">
        <f>customer_segmentation_data[[#This Row],[last_purchase_amount]]*customer_segmentation_data[[#This Row],[purchase_frequency]]*customer_segmentation_data[[#This Row],[membership_years]]</f>
        <v>19174.75</v>
      </c>
    </row>
    <row r="296" spans="1:14" x14ac:dyDescent="0.35">
      <c r="A296">
        <v>295</v>
      </c>
      <c r="B296">
        <v>18</v>
      </c>
      <c r="C296" s="1" t="s">
        <v>13</v>
      </c>
      <c r="D296" s="2">
        <v>135713</v>
      </c>
      <c r="E296">
        <v>79</v>
      </c>
      <c r="F296">
        <v>7</v>
      </c>
      <c r="G296">
        <v>18</v>
      </c>
      <c r="H296" s="1" t="s">
        <v>15</v>
      </c>
      <c r="I296" s="3">
        <v>871.12</v>
      </c>
      <c r="J296" s="3" t="str">
        <f>IF(customer_segmentation_data[[#This Row],[age]]&lt;30,"Adolescent",IF(customer_segmentation_data[[#This Row],[age]]&lt;50,"Middle Age",IF(customer_segmentation_data[[#This Row],[age]]&gt;49,"Adult","Invalid")))</f>
        <v>Adolescent</v>
      </c>
      <c r="K296" t="str">
        <f>IF(customer_segmentation_data[[#This Row],[income]]&gt;89000,"High Income",IF(customer_segmentation_data[[#This Row],[income]]&gt;59000,"Middle Income",IF(customer_segmentation_data[[#This Row],[income]]&lt;60000,"Low Income","Invalid")))</f>
        <v>High Income</v>
      </c>
      <c r="L296" t="str">
        <f>IF(customer_segmentation_data[[#This Row],[spending_score]]&gt;69,"High Spending",IF(customer_segmentation_data[[#This Row],[spending_score]]&gt;39,"Medium Spending",IF(customer_segmentation_data[[#This Row],[spending_score]]&lt;40,"Low Spending","Invalid")))</f>
        <v>High Spending</v>
      </c>
      <c r="M296" t="str">
        <f>IF(customer_segmentation_data[[#This Row],[purchase_frequency]]&lt;16,"Low Frequency",IF(customer_segmentation_data[[#This Row],[purchase_frequency]]&lt;36,"Medium Frequency",IF(customer_segmentation_data[[#This Row],[purchase_frequency]]&lt;51,"High Frequency","Invalid")))</f>
        <v>Medium Frequency</v>
      </c>
      <c r="N296" s="3">
        <f>customer_segmentation_data[[#This Row],[last_purchase_amount]]*customer_segmentation_data[[#This Row],[purchase_frequency]]*customer_segmentation_data[[#This Row],[membership_years]]</f>
        <v>109761.12</v>
      </c>
    </row>
    <row r="297" spans="1:14" x14ac:dyDescent="0.35">
      <c r="A297">
        <v>296</v>
      </c>
      <c r="B297">
        <v>56</v>
      </c>
      <c r="C297" s="1" t="s">
        <v>13</v>
      </c>
      <c r="D297" s="2">
        <v>129611</v>
      </c>
      <c r="E297">
        <v>23</v>
      </c>
      <c r="F297">
        <v>3</v>
      </c>
      <c r="G297">
        <v>48</v>
      </c>
      <c r="H297" s="1" t="s">
        <v>11</v>
      </c>
      <c r="I297" s="3">
        <v>98.85</v>
      </c>
      <c r="J297" s="3" t="str">
        <f>IF(customer_segmentation_data[[#This Row],[age]]&lt;30,"Adolescent",IF(customer_segmentation_data[[#This Row],[age]]&lt;50,"Middle Age",IF(customer_segmentation_data[[#This Row],[age]]&gt;49,"Adult","Invalid")))</f>
        <v>Adult</v>
      </c>
      <c r="K297" t="str">
        <f>IF(customer_segmentation_data[[#This Row],[income]]&gt;89000,"High Income",IF(customer_segmentation_data[[#This Row],[income]]&gt;59000,"Middle Income",IF(customer_segmentation_data[[#This Row],[income]]&lt;60000,"Low Income","Invalid")))</f>
        <v>High Income</v>
      </c>
      <c r="L297" t="str">
        <f>IF(customer_segmentation_data[[#This Row],[spending_score]]&gt;69,"High Spending",IF(customer_segmentation_data[[#This Row],[spending_score]]&gt;39,"Medium Spending",IF(customer_segmentation_data[[#This Row],[spending_score]]&lt;40,"Low Spending","Invalid")))</f>
        <v>Low Spending</v>
      </c>
      <c r="M297" t="str">
        <f>IF(customer_segmentation_data[[#This Row],[purchase_frequency]]&lt;16,"Low Frequency",IF(customer_segmentation_data[[#This Row],[purchase_frequency]]&lt;36,"Medium Frequency",IF(customer_segmentation_data[[#This Row],[purchase_frequency]]&lt;51,"High Frequency","Invalid")))</f>
        <v>High Frequency</v>
      </c>
      <c r="N297" s="3">
        <f>customer_segmentation_data[[#This Row],[last_purchase_amount]]*customer_segmentation_data[[#This Row],[purchase_frequency]]*customer_segmentation_data[[#This Row],[membership_years]]</f>
        <v>14234.399999999998</v>
      </c>
    </row>
    <row r="298" spans="1:14" x14ac:dyDescent="0.35">
      <c r="A298">
        <v>297</v>
      </c>
      <c r="B298">
        <v>40</v>
      </c>
      <c r="C298" s="1" t="s">
        <v>16</v>
      </c>
      <c r="D298" s="2">
        <v>97995</v>
      </c>
      <c r="E298">
        <v>47</v>
      </c>
      <c r="F298">
        <v>4</v>
      </c>
      <c r="G298">
        <v>9</v>
      </c>
      <c r="H298" s="1" t="s">
        <v>11</v>
      </c>
      <c r="I298" s="3">
        <v>101.35</v>
      </c>
      <c r="J298" s="3" t="str">
        <f>IF(customer_segmentation_data[[#This Row],[age]]&lt;30,"Adolescent",IF(customer_segmentation_data[[#This Row],[age]]&lt;50,"Middle Age",IF(customer_segmentation_data[[#This Row],[age]]&gt;49,"Adult","Invalid")))</f>
        <v>Middle Age</v>
      </c>
      <c r="K298" t="str">
        <f>IF(customer_segmentation_data[[#This Row],[income]]&gt;89000,"High Income",IF(customer_segmentation_data[[#This Row],[income]]&gt;59000,"Middle Income",IF(customer_segmentation_data[[#This Row],[income]]&lt;60000,"Low Income","Invalid")))</f>
        <v>High Income</v>
      </c>
      <c r="L298" t="str">
        <f>IF(customer_segmentation_data[[#This Row],[spending_score]]&gt;69,"High Spending",IF(customer_segmentation_data[[#This Row],[spending_score]]&gt;39,"Medium Spending",IF(customer_segmentation_data[[#This Row],[spending_score]]&lt;40,"Low Spending","Invalid")))</f>
        <v>Medium Spending</v>
      </c>
      <c r="M298" t="str">
        <f>IF(customer_segmentation_data[[#This Row],[purchase_frequency]]&lt;16,"Low Frequency",IF(customer_segmentation_data[[#This Row],[purchase_frequency]]&lt;36,"Medium Frequency",IF(customer_segmentation_data[[#This Row],[purchase_frequency]]&lt;51,"High Frequency","Invalid")))</f>
        <v>Low Frequency</v>
      </c>
      <c r="N298" s="3">
        <f>customer_segmentation_data[[#This Row],[last_purchase_amount]]*customer_segmentation_data[[#This Row],[purchase_frequency]]*customer_segmentation_data[[#This Row],[membership_years]]</f>
        <v>3648.6</v>
      </c>
    </row>
    <row r="299" spans="1:14" x14ac:dyDescent="0.35">
      <c r="A299">
        <v>298</v>
      </c>
      <c r="B299">
        <v>39</v>
      </c>
      <c r="C299" s="1" t="s">
        <v>16</v>
      </c>
      <c r="D299" s="2">
        <v>132488</v>
      </c>
      <c r="E299">
        <v>40</v>
      </c>
      <c r="F299">
        <v>5</v>
      </c>
      <c r="G299">
        <v>37</v>
      </c>
      <c r="H299" s="1" t="s">
        <v>11</v>
      </c>
      <c r="I299" s="3">
        <v>82.16</v>
      </c>
      <c r="J299" s="3" t="str">
        <f>IF(customer_segmentation_data[[#This Row],[age]]&lt;30,"Adolescent",IF(customer_segmentation_data[[#This Row],[age]]&lt;50,"Middle Age",IF(customer_segmentation_data[[#This Row],[age]]&gt;49,"Adult","Invalid")))</f>
        <v>Middle Age</v>
      </c>
      <c r="K299" t="str">
        <f>IF(customer_segmentation_data[[#This Row],[income]]&gt;89000,"High Income",IF(customer_segmentation_data[[#This Row],[income]]&gt;59000,"Middle Income",IF(customer_segmentation_data[[#This Row],[income]]&lt;60000,"Low Income","Invalid")))</f>
        <v>High Income</v>
      </c>
      <c r="L299" t="str">
        <f>IF(customer_segmentation_data[[#This Row],[spending_score]]&gt;69,"High Spending",IF(customer_segmentation_data[[#This Row],[spending_score]]&gt;39,"Medium Spending",IF(customer_segmentation_data[[#This Row],[spending_score]]&lt;40,"Low Spending","Invalid")))</f>
        <v>Medium Spending</v>
      </c>
      <c r="M299" t="str">
        <f>IF(customer_segmentation_data[[#This Row],[purchase_frequency]]&lt;16,"Low Frequency",IF(customer_segmentation_data[[#This Row],[purchase_frequency]]&lt;36,"Medium Frequency",IF(customer_segmentation_data[[#This Row],[purchase_frequency]]&lt;51,"High Frequency","Invalid")))</f>
        <v>High Frequency</v>
      </c>
      <c r="N299" s="3">
        <f>customer_segmentation_data[[#This Row],[last_purchase_amount]]*customer_segmentation_data[[#This Row],[purchase_frequency]]*customer_segmentation_data[[#This Row],[membership_years]]</f>
        <v>15199.6</v>
      </c>
    </row>
    <row r="300" spans="1:14" x14ac:dyDescent="0.35">
      <c r="A300">
        <v>299</v>
      </c>
      <c r="B300">
        <v>59</v>
      </c>
      <c r="C300" s="1" t="s">
        <v>16</v>
      </c>
      <c r="D300" s="2">
        <v>36383</v>
      </c>
      <c r="E300">
        <v>5</v>
      </c>
      <c r="F300">
        <v>6</v>
      </c>
      <c r="G300">
        <v>31</v>
      </c>
      <c r="H300" s="1" t="s">
        <v>10</v>
      </c>
      <c r="I300" s="3">
        <v>82.77</v>
      </c>
      <c r="J300" s="3" t="str">
        <f>IF(customer_segmentation_data[[#This Row],[age]]&lt;30,"Adolescent",IF(customer_segmentation_data[[#This Row],[age]]&lt;50,"Middle Age",IF(customer_segmentation_data[[#This Row],[age]]&gt;49,"Adult","Invalid")))</f>
        <v>Adult</v>
      </c>
      <c r="K300" t="str">
        <f>IF(customer_segmentation_data[[#This Row],[income]]&gt;89000,"High Income",IF(customer_segmentation_data[[#This Row],[income]]&gt;59000,"Middle Income",IF(customer_segmentation_data[[#This Row],[income]]&lt;60000,"Low Income","Invalid")))</f>
        <v>Low Income</v>
      </c>
      <c r="L300" t="str">
        <f>IF(customer_segmentation_data[[#This Row],[spending_score]]&gt;69,"High Spending",IF(customer_segmentation_data[[#This Row],[spending_score]]&gt;39,"Medium Spending",IF(customer_segmentation_data[[#This Row],[spending_score]]&lt;40,"Low Spending","Invalid")))</f>
        <v>Low Spending</v>
      </c>
      <c r="M300" t="str">
        <f>IF(customer_segmentation_data[[#This Row],[purchase_frequency]]&lt;16,"Low Frequency",IF(customer_segmentation_data[[#This Row],[purchase_frequency]]&lt;36,"Medium Frequency",IF(customer_segmentation_data[[#This Row],[purchase_frequency]]&lt;51,"High Frequency","Invalid")))</f>
        <v>Medium Frequency</v>
      </c>
      <c r="N300" s="3">
        <f>customer_segmentation_data[[#This Row],[last_purchase_amount]]*customer_segmentation_data[[#This Row],[purchase_frequency]]*customer_segmentation_data[[#This Row],[membership_years]]</f>
        <v>15395.22</v>
      </c>
    </row>
    <row r="301" spans="1:14" x14ac:dyDescent="0.35">
      <c r="A301">
        <v>300</v>
      </c>
      <c r="B301">
        <v>55</v>
      </c>
      <c r="C301" s="1" t="s">
        <v>13</v>
      </c>
      <c r="D301" s="2">
        <v>144624</v>
      </c>
      <c r="E301">
        <v>38</v>
      </c>
      <c r="F301">
        <v>2</v>
      </c>
      <c r="G301">
        <v>23</v>
      </c>
      <c r="H301" s="1" t="s">
        <v>10</v>
      </c>
      <c r="I301" s="3">
        <v>652.26</v>
      </c>
      <c r="J301" s="3" t="str">
        <f>IF(customer_segmentation_data[[#This Row],[age]]&lt;30,"Adolescent",IF(customer_segmentation_data[[#This Row],[age]]&lt;50,"Middle Age",IF(customer_segmentation_data[[#This Row],[age]]&gt;49,"Adult","Invalid")))</f>
        <v>Adult</v>
      </c>
      <c r="K301" t="str">
        <f>IF(customer_segmentation_data[[#This Row],[income]]&gt;89000,"High Income",IF(customer_segmentation_data[[#This Row],[income]]&gt;59000,"Middle Income",IF(customer_segmentation_data[[#This Row],[income]]&lt;60000,"Low Income","Invalid")))</f>
        <v>High Income</v>
      </c>
      <c r="L301" t="str">
        <f>IF(customer_segmentation_data[[#This Row],[spending_score]]&gt;69,"High Spending",IF(customer_segmentation_data[[#This Row],[spending_score]]&gt;39,"Medium Spending",IF(customer_segmentation_data[[#This Row],[spending_score]]&lt;40,"Low Spending","Invalid")))</f>
        <v>Low Spending</v>
      </c>
      <c r="M301" t="str">
        <f>IF(customer_segmentation_data[[#This Row],[purchase_frequency]]&lt;16,"Low Frequency",IF(customer_segmentation_data[[#This Row],[purchase_frequency]]&lt;36,"Medium Frequency",IF(customer_segmentation_data[[#This Row],[purchase_frequency]]&lt;51,"High Frequency","Invalid")))</f>
        <v>Medium Frequency</v>
      </c>
      <c r="N301" s="3">
        <f>customer_segmentation_data[[#This Row],[last_purchase_amount]]*customer_segmentation_data[[#This Row],[purchase_frequency]]*customer_segmentation_data[[#This Row],[membership_years]]</f>
        <v>30003.96</v>
      </c>
    </row>
    <row r="302" spans="1:14" x14ac:dyDescent="0.35">
      <c r="A302">
        <v>301</v>
      </c>
      <c r="B302">
        <v>52</v>
      </c>
      <c r="C302" s="1" t="s">
        <v>9</v>
      </c>
      <c r="D302" s="2">
        <v>106147</v>
      </c>
      <c r="E302">
        <v>2</v>
      </c>
      <c r="F302">
        <v>6</v>
      </c>
      <c r="G302">
        <v>19</v>
      </c>
      <c r="H302" s="1" t="s">
        <v>10</v>
      </c>
      <c r="I302" s="3">
        <v>412.65</v>
      </c>
      <c r="J302" s="3" t="str">
        <f>IF(customer_segmentation_data[[#This Row],[age]]&lt;30,"Adolescent",IF(customer_segmentation_data[[#This Row],[age]]&lt;50,"Middle Age",IF(customer_segmentation_data[[#This Row],[age]]&gt;49,"Adult","Invalid")))</f>
        <v>Adult</v>
      </c>
      <c r="K302" t="str">
        <f>IF(customer_segmentation_data[[#This Row],[income]]&gt;89000,"High Income",IF(customer_segmentation_data[[#This Row],[income]]&gt;59000,"Middle Income",IF(customer_segmentation_data[[#This Row],[income]]&lt;60000,"Low Income","Invalid")))</f>
        <v>High Income</v>
      </c>
      <c r="L302" t="str">
        <f>IF(customer_segmentation_data[[#This Row],[spending_score]]&gt;69,"High Spending",IF(customer_segmentation_data[[#This Row],[spending_score]]&gt;39,"Medium Spending",IF(customer_segmentation_data[[#This Row],[spending_score]]&lt;40,"Low Spending","Invalid")))</f>
        <v>Low Spending</v>
      </c>
      <c r="M302" t="str">
        <f>IF(customer_segmentation_data[[#This Row],[purchase_frequency]]&lt;16,"Low Frequency",IF(customer_segmentation_data[[#This Row],[purchase_frequency]]&lt;36,"Medium Frequency",IF(customer_segmentation_data[[#This Row],[purchase_frequency]]&lt;51,"High Frequency","Invalid")))</f>
        <v>Medium Frequency</v>
      </c>
      <c r="N302" s="3">
        <f>customer_segmentation_data[[#This Row],[last_purchase_amount]]*customer_segmentation_data[[#This Row],[purchase_frequency]]*customer_segmentation_data[[#This Row],[membership_years]]</f>
        <v>47042.1</v>
      </c>
    </row>
    <row r="303" spans="1:14" x14ac:dyDescent="0.35">
      <c r="A303">
        <v>302</v>
      </c>
      <c r="B303">
        <v>50</v>
      </c>
      <c r="C303" s="1" t="s">
        <v>13</v>
      </c>
      <c r="D303" s="2">
        <v>130668</v>
      </c>
      <c r="E303">
        <v>39</v>
      </c>
      <c r="F303">
        <v>5</v>
      </c>
      <c r="G303">
        <v>25</v>
      </c>
      <c r="H303" s="1" t="s">
        <v>14</v>
      </c>
      <c r="I303" s="3">
        <v>69.81</v>
      </c>
      <c r="J303" s="3" t="str">
        <f>IF(customer_segmentation_data[[#This Row],[age]]&lt;30,"Adolescent",IF(customer_segmentation_data[[#This Row],[age]]&lt;50,"Middle Age",IF(customer_segmentation_data[[#This Row],[age]]&gt;49,"Adult","Invalid")))</f>
        <v>Adult</v>
      </c>
      <c r="K303" t="str">
        <f>IF(customer_segmentation_data[[#This Row],[income]]&gt;89000,"High Income",IF(customer_segmentation_data[[#This Row],[income]]&gt;59000,"Middle Income",IF(customer_segmentation_data[[#This Row],[income]]&lt;60000,"Low Income","Invalid")))</f>
        <v>High Income</v>
      </c>
      <c r="L303" t="str">
        <f>IF(customer_segmentation_data[[#This Row],[spending_score]]&gt;69,"High Spending",IF(customer_segmentation_data[[#This Row],[spending_score]]&gt;39,"Medium Spending",IF(customer_segmentation_data[[#This Row],[spending_score]]&lt;40,"Low Spending","Invalid")))</f>
        <v>Low Spending</v>
      </c>
      <c r="M303" t="str">
        <f>IF(customer_segmentation_data[[#This Row],[purchase_frequency]]&lt;16,"Low Frequency",IF(customer_segmentation_data[[#This Row],[purchase_frequency]]&lt;36,"Medium Frequency",IF(customer_segmentation_data[[#This Row],[purchase_frequency]]&lt;51,"High Frequency","Invalid")))</f>
        <v>Medium Frequency</v>
      </c>
      <c r="N303" s="3">
        <f>customer_segmentation_data[[#This Row],[last_purchase_amount]]*customer_segmentation_data[[#This Row],[purchase_frequency]]*customer_segmentation_data[[#This Row],[membership_years]]</f>
        <v>8726.25</v>
      </c>
    </row>
    <row r="304" spans="1:14" x14ac:dyDescent="0.35">
      <c r="A304">
        <v>303</v>
      </c>
      <c r="B304">
        <v>59</v>
      </c>
      <c r="C304" s="1" t="s">
        <v>9</v>
      </c>
      <c r="D304" s="2">
        <v>57745</v>
      </c>
      <c r="E304">
        <v>33</v>
      </c>
      <c r="F304">
        <v>7</v>
      </c>
      <c r="G304">
        <v>42</v>
      </c>
      <c r="H304" s="1" t="s">
        <v>15</v>
      </c>
      <c r="I304" s="3">
        <v>492.87</v>
      </c>
      <c r="J304" s="3" t="str">
        <f>IF(customer_segmentation_data[[#This Row],[age]]&lt;30,"Adolescent",IF(customer_segmentation_data[[#This Row],[age]]&lt;50,"Middle Age",IF(customer_segmentation_data[[#This Row],[age]]&gt;49,"Adult","Invalid")))</f>
        <v>Adult</v>
      </c>
      <c r="K304" t="str">
        <f>IF(customer_segmentation_data[[#This Row],[income]]&gt;89000,"High Income",IF(customer_segmentation_data[[#This Row],[income]]&gt;59000,"Middle Income",IF(customer_segmentation_data[[#This Row],[income]]&lt;60000,"Low Income","Invalid")))</f>
        <v>Low Income</v>
      </c>
      <c r="L304" t="str">
        <f>IF(customer_segmentation_data[[#This Row],[spending_score]]&gt;69,"High Spending",IF(customer_segmentation_data[[#This Row],[spending_score]]&gt;39,"Medium Spending",IF(customer_segmentation_data[[#This Row],[spending_score]]&lt;40,"Low Spending","Invalid")))</f>
        <v>Low Spending</v>
      </c>
      <c r="M304" t="str">
        <f>IF(customer_segmentation_data[[#This Row],[purchase_frequency]]&lt;16,"Low Frequency",IF(customer_segmentation_data[[#This Row],[purchase_frequency]]&lt;36,"Medium Frequency",IF(customer_segmentation_data[[#This Row],[purchase_frequency]]&lt;51,"High Frequency","Invalid")))</f>
        <v>High Frequency</v>
      </c>
      <c r="N304" s="3">
        <f>customer_segmentation_data[[#This Row],[last_purchase_amount]]*customer_segmentation_data[[#This Row],[purchase_frequency]]*customer_segmentation_data[[#This Row],[membership_years]]</f>
        <v>144903.78</v>
      </c>
    </row>
    <row r="305" spans="1:14" x14ac:dyDescent="0.35">
      <c r="A305">
        <v>304</v>
      </c>
      <c r="B305">
        <v>50</v>
      </c>
      <c r="C305" s="1" t="s">
        <v>9</v>
      </c>
      <c r="D305" s="2">
        <v>78296</v>
      </c>
      <c r="E305">
        <v>93</v>
      </c>
      <c r="F305">
        <v>9</v>
      </c>
      <c r="G305">
        <v>47</v>
      </c>
      <c r="H305" s="1" t="s">
        <v>15</v>
      </c>
      <c r="I305" s="3">
        <v>559.16</v>
      </c>
      <c r="J305" s="3" t="str">
        <f>IF(customer_segmentation_data[[#This Row],[age]]&lt;30,"Adolescent",IF(customer_segmentation_data[[#This Row],[age]]&lt;50,"Middle Age",IF(customer_segmentation_data[[#This Row],[age]]&gt;49,"Adult","Invalid")))</f>
        <v>Adult</v>
      </c>
      <c r="K305" t="str">
        <f>IF(customer_segmentation_data[[#This Row],[income]]&gt;89000,"High Income",IF(customer_segmentation_data[[#This Row],[income]]&gt;59000,"Middle Income",IF(customer_segmentation_data[[#This Row],[income]]&lt;60000,"Low Income","Invalid")))</f>
        <v>Middle Income</v>
      </c>
      <c r="L305" t="str">
        <f>IF(customer_segmentation_data[[#This Row],[spending_score]]&gt;69,"High Spending",IF(customer_segmentation_data[[#This Row],[spending_score]]&gt;39,"Medium Spending",IF(customer_segmentation_data[[#This Row],[spending_score]]&lt;40,"Low Spending","Invalid")))</f>
        <v>High Spending</v>
      </c>
      <c r="M305" t="str">
        <f>IF(customer_segmentation_data[[#This Row],[purchase_frequency]]&lt;16,"Low Frequency",IF(customer_segmentation_data[[#This Row],[purchase_frequency]]&lt;36,"Medium Frequency",IF(customer_segmentation_data[[#This Row],[purchase_frequency]]&lt;51,"High Frequency","Invalid")))</f>
        <v>High Frequency</v>
      </c>
      <c r="N305" s="3">
        <f>customer_segmentation_data[[#This Row],[last_purchase_amount]]*customer_segmentation_data[[#This Row],[purchase_frequency]]*customer_segmentation_data[[#This Row],[membership_years]]</f>
        <v>236524.67999999996</v>
      </c>
    </row>
    <row r="306" spans="1:14" x14ac:dyDescent="0.35">
      <c r="A306">
        <v>305</v>
      </c>
      <c r="B306">
        <v>32</v>
      </c>
      <c r="C306" s="1" t="s">
        <v>16</v>
      </c>
      <c r="D306" s="2">
        <v>39407</v>
      </c>
      <c r="E306">
        <v>50</v>
      </c>
      <c r="F306">
        <v>6</v>
      </c>
      <c r="G306">
        <v>13</v>
      </c>
      <c r="H306" s="1" t="s">
        <v>11</v>
      </c>
      <c r="I306" s="3">
        <v>844.22</v>
      </c>
      <c r="J306" s="3" t="str">
        <f>IF(customer_segmentation_data[[#This Row],[age]]&lt;30,"Adolescent",IF(customer_segmentation_data[[#This Row],[age]]&lt;50,"Middle Age",IF(customer_segmentation_data[[#This Row],[age]]&gt;49,"Adult","Invalid")))</f>
        <v>Middle Age</v>
      </c>
      <c r="K306" t="str">
        <f>IF(customer_segmentation_data[[#This Row],[income]]&gt;89000,"High Income",IF(customer_segmentation_data[[#This Row],[income]]&gt;59000,"Middle Income",IF(customer_segmentation_data[[#This Row],[income]]&lt;60000,"Low Income","Invalid")))</f>
        <v>Low Income</v>
      </c>
      <c r="L306" t="str">
        <f>IF(customer_segmentation_data[[#This Row],[spending_score]]&gt;69,"High Spending",IF(customer_segmentation_data[[#This Row],[spending_score]]&gt;39,"Medium Spending",IF(customer_segmentation_data[[#This Row],[spending_score]]&lt;40,"Low Spending","Invalid")))</f>
        <v>Medium Spending</v>
      </c>
      <c r="M306" t="str">
        <f>IF(customer_segmentation_data[[#This Row],[purchase_frequency]]&lt;16,"Low Frequency",IF(customer_segmentation_data[[#This Row],[purchase_frequency]]&lt;36,"Medium Frequency",IF(customer_segmentation_data[[#This Row],[purchase_frequency]]&lt;51,"High Frequency","Invalid")))</f>
        <v>Low Frequency</v>
      </c>
      <c r="N306" s="3">
        <f>customer_segmentation_data[[#This Row],[last_purchase_amount]]*customer_segmentation_data[[#This Row],[purchase_frequency]]*customer_segmentation_data[[#This Row],[membership_years]]</f>
        <v>65849.16</v>
      </c>
    </row>
    <row r="307" spans="1:14" x14ac:dyDescent="0.35">
      <c r="A307">
        <v>306</v>
      </c>
      <c r="B307">
        <v>48</v>
      </c>
      <c r="C307" s="1" t="s">
        <v>16</v>
      </c>
      <c r="D307" s="2">
        <v>39407</v>
      </c>
      <c r="E307">
        <v>82</v>
      </c>
      <c r="F307">
        <v>5</v>
      </c>
      <c r="G307">
        <v>27</v>
      </c>
      <c r="H307" s="1" t="s">
        <v>11</v>
      </c>
      <c r="I307" s="3">
        <v>463.07</v>
      </c>
      <c r="J307" s="3" t="str">
        <f>IF(customer_segmentation_data[[#This Row],[age]]&lt;30,"Adolescent",IF(customer_segmentation_data[[#This Row],[age]]&lt;50,"Middle Age",IF(customer_segmentation_data[[#This Row],[age]]&gt;49,"Adult","Invalid")))</f>
        <v>Middle Age</v>
      </c>
      <c r="K307" t="str">
        <f>IF(customer_segmentation_data[[#This Row],[income]]&gt;89000,"High Income",IF(customer_segmentation_data[[#This Row],[income]]&gt;59000,"Middle Income",IF(customer_segmentation_data[[#This Row],[income]]&lt;60000,"Low Income","Invalid")))</f>
        <v>Low Income</v>
      </c>
      <c r="L307" t="str">
        <f>IF(customer_segmentation_data[[#This Row],[spending_score]]&gt;69,"High Spending",IF(customer_segmentation_data[[#This Row],[spending_score]]&gt;39,"Medium Spending",IF(customer_segmentation_data[[#This Row],[spending_score]]&lt;40,"Low Spending","Invalid")))</f>
        <v>High Spending</v>
      </c>
      <c r="M307" t="str">
        <f>IF(customer_segmentation_data[[#This Row],[purchase_frequency]]&lt;16,"Low Frequency",IF(customer_segmentation_data[[#This Row],[purchase_frequency]]&lt;36,"Medium Frequency",IF(customer_segmentation_data[[#This Row],[purchase_frequency]]&lt;51,"High Frequency","Invalid")))</f>
        <v>Medium Frequency</v>
      </c>
      <c r="N307" s="3">
        <f>customer_segmentation_data[[#This Row],[last_purchase_amount]]*customer_segmentation_data[[#This Row],[purchase_frequency]]*customer_segmentation_data[[#This Row],[membership_years]]</f>
        <v>62514.45</v>
      </c>
    </row>
    <row r="308" spans="1:14" x14ac:dyDescent="0.35">
      <c r="A308">
        <v>307</v>
      </c>
      <c r="B308">
        <v>26</v>
      </c>
      <c r="C308" s="1" t="s">
        <v>13</v>
      </c>
      <c r="D308" s="2">
        <v>135530</v>
      </c>
      <c r="E308">
        <v>81</v>
      </c>
      <c r="F308">
        <v>2</v>
      </c>
      <c r="G308">
        <v>12</v>
      </c>
      <c r="H308" s="1" t="s">
        <v>14</v>
      </c>
      <c r="I308" s="3">
        <v>126.35</v>
      </c>
      <c r="J308" s="3" t="str">
        <f>IF(customer_segmentation_data[[#This Row],[age]]&lt;30,"Adolescent",IF(customer_segmentation_data[[#This Row],[age]]&lt;50,"Middle Age",IF(customer_segmentation_data[[#This Row],[age]]&gt;49,"Adult","Invalid")))</f>
        <v>Adolescent</v>
      </c>
      <c r="K308" t="str">
        <f>IF(customer_segmentation_data[[#This Row],[income]]&gt;89000,"High Income",IF(customer_segmentation_data[[#This Row],[income]]&gt;59000,"Middle Income",IF(customer_segmentation_data[[#This Row],[income]]&lt;60000,"Low Income","Invalid")))</f>
        <v>High Income</v>
      </c>
      <c r="L308" t="str">
        <f>IF(customer_segmentation_data[[#This Row],[spending_score]]&gt;69,"High Spending",IF(customer_segmentation_data[[#This Row],[spending_score]]&gt;39,"Medium Spending",IF(customer_segmentation_data[[#This Row],[spending_score]]&lt;40,"Low Spending","Invalid")))</f>
        <v>High Spending</v>
      </c>
      <c r="M308" t="str">
        <f>IF(customer_segmentation_data[[#This Row],[purchase_frequency]]&lt;16,"Low Frequency",IF(customer_segmentation_data[[#This Row],[purchase_frequency]]&lt;36,"Medium Frequency",IF(customer_segmentation_data[[#This Row],[purchase_frequency]]&lt;51,"High Frequency","Invalid")))</f>
        <v>Low Frequency</v>
      </c>
      <c r="N308" s="3">
        <f>customer_segmentation_data[[#This Row],[last_purchase_amount]]*customer_segmentation_data[[#This Row],[purchase_frequency]]*customer_segmentation_data[[#This Row],[membership_years]]</f>
        <v>3032.3999999999996</v>
      </c>
    </row>
    <row r="309" spans="1:14" x14ac:dyDescent="0.35">
      <c r="A309">
        <v>308</v>
      </c>
      <c r="B309">
        <v>54</v>
      </c>
      <c r="C309" s="1" t="s">
        <v>9</v>
      </c>
      <c r="D309" s="2">
        <v>76995</v>
      </c>
      <c r="E309">
        <v>14</v>
      </c>
      <c r="F309">
        <v>3</v>
      </c>
      <c r="G309">
        <v>46</v>
      </c>
      <c r="H309" s="1" t="s">
        <v>15</v>
      </c>
      <c r="I309" s="3">
        <v>685.09</v>
      </c>
      <c r="J309" s="3" t="str">
        <f>IF(customer_segmentation_data[[#This Row],[age]]&lt;30,"Adolescent",IF(customer_segmentation_data[[#This Row],[age]]&lt;50,"Middle Age",IF(customer_segmentation_data[[#This Row],[age]]&gt;49,"Adult","Invalid")))</f>
        <v>Adult</v>
      </c>
      <c r="K309" t="str">
        <f>IF(customer_segmentation_data[[#This Row],[income]]&gt;89000,"High Income",IF(customer_segmentation_data[[#This Row],[income]]&gt;59000,"Middle Income",IF(customer_segmentation_data[[#This Row],[income]]&lt;60000,"Low Income","Invalid")))</f>
        <v>Middle Income</v>
      </c>
      <c r="L309" t="str">
        <f>IF(customer_segmentation_data[[#This Row],[spending_score]]&gt;69,"High Spending",IF(customer_segmentation_data[[#This Row],[spending_score]]&gt;39,"Medium Spending",IF(customer_segmentation_data[[#This Row],[spending_score]]&lt;40,"Low Spending","Invalid")))</f>
        <v>Low Spending</v>
      </c>
      <c r="M309" t="str">
        <f>IF(customer_segmentation_data[[#This Row],[purchase_frequency]]&lt;16,"Low Frequency",IF(customer_segmentation_data[[#This Row],[purchase_frequency]]&lt;36,"Medium Frequency",IF(customer_segmentation_data[[#This Row],[purchase_frequency]]&lt;51,"High Frequency","Invalid")))</f>
        <v>High Frequency</v>
      </c>
      <c r="N309" s="3">
        <f>customer_segmentation_data[[#This Row],[last_purchase_amount]]*customer_segmentation_data[[#This Row],[purchase_frequency]]*customer_segmentation_data[[#This Row],[membership_years]]</f>
        <v>94542.420000000013</v>
      </c>
    </row>
    <row r="310" spans="1:14" x14ac:dyDescent="0.35">
      <c r="A310">
        <v>309</v>
      </c>
      <c r="B310">
        <v>64</v>
      </c>
      <c r="C310" s="1" t="s">
        <v>9</v>
      </c>
      <c r="D310" s="2">
        <v>96182</v>
      </c>
      <c r="E310">
        <v>44</v>
      </c>
      <c r="F310">
        <v>4</v>
      </c>
      <c r="G310">
        <v>8</v>
      </c>
      <c r="H310" s="1" t="s">
        <v>10</v>
      </c>
      <c r="I310" s="3">
        <v>509.31</v>
      </c>
      <c r="J310" s="3" t="str">
        <f>IF(customer_segmentation_data[[#This Row],[age]]&lt;30,"Adolescent",IF(customer_segmentation_data[[#This Row],[age]]&lt;50,"Middle Age",IF(customer_segmentation_data[[#This Row],[age]]&gt;49,"Adult","Invalid")))</f>
        <v>Adult</v>
      </c>
      <c r="K310" t="str">
        <f>IF(customer_segmentation_data[[#This Row],[income]]&gt;89000,"High Income",IF(customer_segmentation_data[[#This Row],[income]]&gt;59000,"Middle Income",IF(customer_segmentation_data[[#This Row],[income]]&lt;60000,"Low Income","Invalid")))</f>
        <v>High Income</v>
      </c>
      <c r="L310" t="str">
        <f>IF(customer_segmentation_data[[#This Row],[spending_score]]&gt;69,"High Spending",IF(customer_segmentation_data[[#This Row],[spending_score]]&gt;39,"Medium Spending",IF(customer_segmentation_data[[#This Row],[spending_score]]&lt;40,"Low Spending","Invalid")))</f>
        <v>Medium Spending</v>
      </c>
      <c r="M310" t="str">
        <f>IF(customer_segmentation_data[[#This Row],[purchase_frequency]]&lt;16,"Low Frequency",IF(customer_segmentation_data[[#This Row],[purchase_frequency]]&lt;36,"Medium Frequency",IF(customer_segmentation_data[[#This Row],[purchase_frequency]]&lt;51,"High Frequency","Invalid")))</f>
        <v>Low Frequency</v>
      </c>
      <c r="N310" s="3">
        <f>customer_segmentation_data[[#This Row],[last_purchase_amount]]*customer_segmentation_data[[#This Row],[purchase_frequency]]*customer_segmentation_data[[#This Row],[membership_years]]</f>
        <v>16297.92</v>
      </c>
    </row>
    <row r="311" spans="1:14" x14ac:dyDescent="0.35">
      <c r="A311">
        <v>310</v>
      </c>
      <c r="B311">
        <v>50</v>
      </c>
      <c r="C311" s="1" t="s">
        <v>16</v>
      </c>
      <c r="D311" s="2">
        <v>100320</v>
      </c>
      <c r="E311">
        <v>45</v>
      </c>
      <c r="F311">
        <v>7</v>
      </c>
      <c r="G311">
        <v>29</v>
      </c>
      <c r="H311" s="1" t="s">
        <v>11</v>
      </c>
      <c r="I311" s="3">
        <v>139.38999999999999</v>
      </c>
      <c r="J311" s="3" t="str">
        <f>IF(customer_segmentation_data[[#This Row],[age]]&lt;30,"Adolescent",IF(customer_segmentation_data[[#This Row],[age]]&lt;50,"Middle Age",IF(customer_segmentation_data[[#This Row],[age]]&gt;49,"Adult","Invalid")))</f>
        <v>Adult</v>
      </c>
      <c r="K311" t="str">
        <f>IF(customer_segmentation_data[[#This Row],[income]]&gt;89000,"High Income",IF(customer_segmentation_data[[#This Row],[income]]&gt;59000,"Middle Income",IF(customer_segmentation_data[[#This Row],[income]]&lt;60000,"Low Income","Invalid")))</f>
        <v>High Income</v>
      </c>
      <c r="L311" t="str">
        <f>IF(customer_segmentation_data[[#This Row],[spending_score]]&gt;69,"High Spending",IF(customer_segmentation_data[[#This Row],[spending_score]]&gt;39,"Medium Spending",IF(customer_segmentation_data[[#This Row],[spending_score]]&lt;40,"Low Spending","Invalid")))</f>
        <v>Medium Spending</v>
      </c>
      <c r="M311" t="str">
        <f>IF(customer_segmentation_data[[#This Row],[purchase_frequency]]&lt;16,"Low Frequency",IF(customer_segmentation_data[[#This Row],[purchase_frequency]]&lt;36,"Medium Frequency",IF(customer_segmentation_data[[#This Row],[purchase_frequency]]&lt;51,"High Frequency","Invalid")))</f>
        <v>Medium Frequency</v>
      </c>
      <c r="N311" s="3">
        <f>customer_segmentation_data[[#This Row],[last_purchase_amount]]*customer_segmentation_data[[#This Row],[purchase_frequency]]*customer_segmentation_data[[#This Row],[membership_years]]</f>
        <v>28296.17</v>
      </c>
    </row>
    <row r="312" spans="1:14" x14ac:dyDescent="0.35">
      <c r="A312">
        <v>311</v>
      </c>
      <c r="B312">
        <v>53</v>
      </c>
      <c r="C312" s="1" t="s">
        <v>16</v>
      </c>
      <c r="D312" s="2">
        <v>138922</v>
      </c>
      <c r="E312">
        <v>45</v>
      </c>
      <c r="F312">
        <v>5</v>
      </c>
      <c r="G312">
        <v>22</v>
      </c>
      <c r="H312" s="1" t="s">
        <v>15</v>
      </c>
      <c r="I312" s="3">
        <v>154.06</v>
      </c>
      <c r="J312" s="3" t="str">
        <f>IF(customer_segmentation_data[[#This Row],[age]]&lt;30,"Adolescent",IF(customer_segmentation_data[[#This Row],[age]]&lt;50,"Middle Age",IF(customer_segmentation_data[[#This Row],[age]]&gt;49,"Adult","Invalid")))</f>
        <v>Adult</v>
      </c>
      <c r="K312" t="str">
        <f>IF(customer_segmentation_data[[#This Row],[income]]&gt;89000,"High Income",IF(customer_segmentation_data[[#This Row],[income]]&gt;59000,"Middle Income",IF(customer_segmentation_data[[#This Row],[income]]&lt;60000,"Low Income","Invalid")))</f>
        <v>High Income</v>
      </c>
      <c r="L312" t="str">
        <f>IF(customer_segmentation_data[[#This Row],[spending_score]]&gt;69,"High Spending",IF(customer_segmentation_data[[#This Row],[spending_score]]&gt;39,"Medium Spending",IF(customer_segmentation_data[[#This Row],[spending_score]]&lt;40,"Low Spending","Invalid")))</f>
        <v>Medium Spending</v>
      </c>
      <c r="M312" t="str">
        <f>IF(customer_segmentation_data[[#This Row],[purchase_frequency]]&lt;16,"Low Frequency",IF(customer_segmentation_data[[#This Row],[purchase_frequency]]&lt;36,"Medium Frequency",IF(customer_segmentation_data[[#This Row],[purchase_frequency]]&lt;51,"High Frequency","Invalid")))</f>
        <v>Medium Frequency</v>
      </c>
      <c r="N312" s="3">
        <f>customer_segmentation_data[[#This Row],[last_purchase_amount]]*customer_segmentation_data[[#This Row],[purchase_frequency]]*customer_segmentation_data[[#This Row],[membership_years]]</f>
        <v>16946.600000000002</v>
      </c>
    </row>
    <row r="313" spans="1:14" x14ac:dyDescent="0.35">
      <c r="A313">
        <v>312</v>
      </c>
      <c r="B313">
        <v>30</v>
      </c>
      <c r="C313" s="1" t="s">
        <v>16</v>
      </c>
      <c r="D313" s="2">
        <v>143200</v>
      </c>
      <c r="E313">
        <v>38</v>
      </c>
      <c r="F313">
        <v>8</v>
      </c>
      <c r="G313">
        <v>30</v>
      </c>
      <c r="H313" s="1" t="s">
        <v>11</v>
      </c>
      <c r="I313" s="3">
        <v>684.43</v>
      </c>
      <c r="J313" s="3" t="str">
        <f>IF(customer_segmentation_data[[#This Row],[age]]&lt;30,"Adolescent",IF(customer_segmentation_data[[#This Row],[age]]&lt;50,"Middle Age",IF(customer_segmentation_data[[#This Row],[age]]&gt;49,"Adult","Invalid")))</f>
        <v>Middle Age</v>
      </c>
      <c r="K313" t="str">
        <f>IF(customer_segmentation_data[[#This Row],[income]]&gt;89000,"High Income",IF(customer_segmentation_data[[#This Row],[income]]&gt;59000,"Middle Income",IF(customer_segmentation_data[[#This Row],[income]]&lt;60000,"Low Income","Invalid")))</f>
        <v>High Income</v>
      </c>
      <c r="L313" t="str">
        <f>IF(customer_segmentation_data[[#This Row],[spending_score]]&gt;69,"High Spending",IF(customer_segmentation_data[[#This Row],[spending_score]]&gt;39,"Medium Spending",IF(customer_segmentation_data[[#This Row],[spending_score]]&lt;40,"Low Spending","Invalid")))</f>
        <v>Low Spending</v>
      </c>
      <c r="M313" t="str">
        <f>IF(customer_segmentation_data[[#This Row],[purchase_frequency]]&lt;16,"Low Frequency",IF(customer_segmentation_data[[#This Row],[purchase_frequency]]&lt;36,"Medium Frequency",IF(customer_segmentation_data[[#This Row],[purchase_frequency]]&lt;51,"High Frequency","Invalid")))</f>
        <v>Medium Frequency</v>
      </c>
      <c r="N313" s="3">
        <f>customer_segmentation_data[[#This Row],[last_purchase_amount]]*customer_segmentation_data[[#This Row],[purchase_frequency]]*customer_segmentation_data[[#This Row],[membership_years]]</f>
        <v>164263.19999999998</v>
      </c>
    </row>
    <row r="314" spans="1:14" x14ac:dyDescent="0.35">
      <c r="A314">
        <v>313</v>
      </c>
      <c r="B314">
        <v>69</v>
      </c>
      <c r="C314" s="1" t="s">
        <v>13</v>
      </c>
      <c r="D314" s="2">
        <v>35218</v>
      </c>
      <c r="E314">
        <v>47</v>
      </c>
      <c r="F314">
        <v>4</v>
      </c>
      <c r="G314">
        <v>33</v>
      </c>
      <c r="H314" s="1" t="s">
        <v>15</v>
      </c>
      <c r="I314" s="3">
        <v>315.49</v>
      </c>
      <c r="J314" s="3" t="str">
        <f>IF(customer_segmentation_data[[#This Row],[age]]&lt;30,"Adolescent",IF(customer_segmentation_data[[#This Row],[age]]&lt;50,"Middle Age",IF(customer_segmentation_data[[#This Row],[age]]&gt;49,"Adult","Invalid")))</f>
        <v>Adult</v>
      </c>
      <c r="K314" t="str">
        <f>IF(customer_segmentation_data[[#This Row],[income]]&gt;89000,"High Income",IF(customer_segmentation_data[[#This Row],[income]]&gt;59000,"Middle Income",IF(customer_segmentation_data[[#This Row],[income]]&lt;60000,"Low Income","Invalid")))</f>
        <v>Low Income</v>
      </c>
      <c r="L314" t="str">
        <f>IF(customer_segmentation_data[[#This Row],[spending_score]]&gt;69,"High Spending",IF(customer_segmentation_data[[#This Row],[spending_score]]&gt;39,"Medium Spending",IF(customer_segmentation_data[[#This Row],[spending_score]]&lt;40,"Low Spending","Invalid")))</f>
        <v>Medium Spending</v>
      </c>
      <c r="M314" t="str">
        <f>IF(customer_segmentation_data[[#This Row],[purchase_frequency]]&lt;16,"Low Frequency",IF(customer_segmentation_data[[#This Row],[purchase_frequency]]&lt;36,"Medium Frequency",IF(customer_segmentation_data[[#This Row],[purchase_frequency]]&lt;51,"High Frequency","Invalid")))</f>
        <v>Medium Frequency</v>
      </c>
      <c r="N314" s="3">
        <f>customer_segmentation_data[[#This Row],[last_purchase_amount]]*customer_segmentation_data[[#This Row],[purchase_frequency]]*customer_segmentation_data[[#This Row],[membership_years]]</f>
        <v>41644.68</v>
      </c>
    </row>
    <row r="315" spans="1:14" x14ac:dyDescent="0.35">
      <c r="A315">
        <v>314</v>
      </c>
      <c r="B315">
        <v>44</v>
      </c>
      <c r="C315" s="1" t="s">
        <v>16</v>
      </c>
      <c r="D315" s="2">
        <v>141748</v>
      </c>
      <c r="E315">
        <v>55</v>
      </c>
      <c r="F315">
        <v>2</v>
      </c>
      <c r="G315">
        <v>50</v>
      </c>
      <c r="H315" s="1" t="s">
        <v>10</v>
      </c>
      <c r="I315" s="3">
        <v>897.57</v>
      </c>
      <c r="J315" s="3" t="str">
        <f>IF(customer_segmentation_data[[#This Row],[age]]&lt;30,"Adolescent",IF(customer_segmentation_data[[#This Row],[age]]&lt;50,"Middle Age",IF(customer_segmentation_data[[#This Row],[age]]&gt;49,"Adult","Invalid")))</f>
        <v>Middle Age</v>
      </c>
      <c r="K315" t="str">
        <f>IF(customer_segmentation_data[[#This Row],[income]]&gt;89000,"High Income",IF(customer_segmentation_data[[#This Row],[income]]&gt;59000,"Middle Income",IF(customer_segmentation_data[[#This Row],[income]]&lt;60000,"Low Income","Invalid")))</f>
        <v>High Income</v>
      </c>
      <c r="L315" t="str">
        <f>IF(customer_segmentation_data[[#This Row],[spending_score]]&gt;69,"High Spending",IF(customer_segmentation_data[[#This Row],[spending_score]]&gt;39,"Medium Spending",IF(customer_segmentation_data[[#This Row],[spending_score]]&lt;40,"Low Spending","Invalid")))</f>
        <v>Medium Spending</v>
      </c>
      <c r="M315" t="str">
        <f>IF(customer_segmentation_data[[#This Row],[purchase_frequency]]&lt;16,"Low Frequency",IF(customer_segmentation_data[[#This Row],[purchase_frequency]]&lt;36,"Medium Frequency",IF(customer_segmentation_data[[#This Row],[purchase_frequency]]&lt;51,"High Frequency","Invalid")))</f>
        <v>High Frequency</v>
      </c>
      <c r="N315" s="3">
        <f>customer_segmentation_data[[#This Row],[last_purchase_amount]]*customer_segmentation_data[[#This Row],[purchase_frequency]]*customer_segmentation_data[[#This Row],[membership_years]]</f>
        <v>89757</v>
      </c>
    </row>
    <row r="316" spans="1:14" x14ac:dyDescent="0.35">
      <c r="A316">
        <v>315</v>
      </c>
      <c r="B316">
        <v>68</v>
      </c>
      <c r="C316" s="1" t="s">
        <v>9</v>
      </c>
      <c r="D316" s="2">
        <v>62971</v>
      </c>
      <c r="E316">
        <v>27</v>
      </c>
      <c r="F316">
        <v>8</v>
      </c>
      <c r="G316">
        <v>17</v>
      </c>
      <c r="H316" s="1" t="s">
        <v>15</v>
      </c>
      <c r="I316" s="3">
        <v>85.45</v>
      </c>
      <c r="J316" s="3" t="str">
        <f>IF(customer_segmentation_data[[#This Row],[age]]&lt;30,"Adolescent",IF(customer_segmentation_data[[#This Row],[age]]&lt;50,"Middle Age",IF(customer_segmentation_data[[#This Row],[age]]&gt;49,"Adult","Invalid")))</f>
        <v>Adult</v>
      </c>
      <c r="K316" t="str">
        <f>IF(customer_segmentation_data[[#This Row],[income]]&gt;89000,"High Income",IF(customer_segmentation_data[[#This Row],[income]]&gt;59000,"Middle Income",IF(customer_segmentation_data[[#This Row],[income]]&lt;60000,"Low Income","Invalid")))</f>
        <v>Middle Income</v>
      </c>
      <c r="L316" t="str">
        <f>IF(customer_segmentation_data[[#This Row],[spending_score]]&gt;69,"High Spending",IF(customer_segmentation_data[[#This Row],[spending_score]]&gt;39,"Medium Spending",IF(customer_segmentation_data[[#This Row],[spending_score]]&lt;40,"Low Spending","Invalid")))</f>
        <v>Low Spending</v>
      </c>
      <c r="M316" t="str">
        <f>IF(customer_segmentation_data[[#This Row],[purchase_frequency]]&lt;16,"Low Frequency",IF(customer_segmentation_data[[#This Row],[purchase_frequency]]&lt;36,"Medium Frequency",IF(customer_segmentation_data[[#This Row],[purchase_frequency]]&lt;51,"High Frequency","Invalid")))</f>
        <v>Medium Frequency</v>
      </c>
      <c r="N316" s="3">
        <f>customer_segmentation_data[[#This Row],[last_purchase_amount]]*customer_segmentation_data[[#This Row],[purchase_frequency]]*customer_segmentation_data[[#This Row],[membership_years]]</f>
        <v>11621.2</v>
      </c>
    </row>
    <row r="317" spans="1:14" x14ac:dyDescent="0.35">
      <c r="A317">
        <v>316</v>
      </c>
      <c r="B317">
        <v>20</v>
      </c>
      <c r="C317" s="1" t="s">
        <v>9</v>
      </c>
      <c r="D317" s="2">
        <v>57260</v>
      </c>
      <c r="E317">
        <v>47</v>
      </c>
      <c r="F317">
        <v>2</v>
      </c>
      <c r="G317">
        <v>49</v>
      </c>
      <c r="H317" s="1" t="s">
        <v>15</v>
      </c>
      <c r="I317" s="3">
        <v>506.7</v>
      </c>
      <c r="J317" s="3" t="str">
        <f>IF(customer_segmentation_data[[#This Row],[age]]&lt;30,"Adolescent",IF(customer_segmentation_data[[#This Row],[age]]&lt;50,"Middle Age",IF(customer_segmentation_data[[#This Row],[age]]&gt;49,"Adult","Invalid")))</f>
        <v>Adolescent</v>
      </c>
      <c r="K317" t="str">
        <f>IF(customer_segmentation_data[[#This Row],[income]]&gt;89000,"High Income",IF(customer_segmentation_data[[#This Row],[income]]&gt;59000,"Middle Income",IF(customer_segmentation_data[[#This Row],[income]]&lt;60000,"Low Income","Invalid")))</f>
        <v>Low Income</v>
      </c>
      <c r="L317" t="str">
        <f>IF(customer_segmentation_data[[#This Row],[spending_score]]&gt;69,"High Spending",IF(customer_segmentation_data[[#This Row],[spending_score]]&gt;39,"Medium Spending",IF(customer_segmentation_data[[#This Row],[spending_score]]&lt;40,"Low Spending","Invalid")))</f>
        <v>Medium Spending</v>
      </c>
      <c r="M317" t="str">
        <f>IF(customer_segmentation_data[[#This Row],[purchase_frequency]]&lt;16,"Low Frequency",IF(customer_segmentation_data[[#This Row],[purchase_frequency]]&lt;36,"Medium Frequency",IF(customer_segmentation_data[[#This Row],[purchase_frequency]]&lt;51,"High Frequency","Invalid")))</f>
        <v>High Frequency</v>
      </c>
      <c r="N317" s="3">
        <f>customer_segmentation_data[[#This Row],[last_purchase_amount]]*customer_segmentation_data[[#This Row],[purchase_frequency]]*customer_segmentation_data[[#This Row],[membership_years]]</f>
        <v>49656.6</v>
      </c>
    </row>
    <row r="318" spans="1:14" x14ac:dyDescent="0.35">
      <c r="A318">
        <v>317</v>
      </c>
      <c r="B318">
        <v>18</v>
      </c>
      <c r="C318" s="1" t="s">
        <v>13</v>
      </c>
      <c r="D318" s="2">
        <v>92363</v>
      </c>
      <c r="E318">
        <v>84</v>
      </c>
      <c r="F318">
        <v>1</v>
      </c>
      <c r="G318">
        <v>10</v>
      </c>
      <c r="H318" s="1" t="s">
        <v>15</v>
      </c>
      <c r="I318" s="3">
        <v>539.74</v>
      </c>
      <c r="J318" s="3" t="str">
        <f>IF(customer_segmentation_data[[#This Row],[age]]&lt;30,"Adolescent",IF(customer_segmentation_data[[#This Row],[age]]&lt;50,"Middle Age",IF(customer_segmentation_data[[#This Row],[age]]&gt;49,"Adult","Invalid")))</f>
        <v>Adolescent</v>
      </c>
      <c r="K318" t="str">
        <f>IF(customer_segmentation_data[[#This Row],[income]]&gt;89000,"High Income",IF(customer_segmentation_data[[#This Row],[income]]&gt;59000,"Middle Income",IF(customer_segmentation_data[[#This Row],[income]]&lt;60000,"Low Income","Invalid")))</f>
        <v>High Income</v>
      </c>
      <c r="L318" t="str">
        <f>IF(customer_segmentation_data[[#This Row],[spending_score]]&gt;69,"High Spending",IF(customer_segmentation_data[[#This Row],[spending_score]]&gt;39,"Medium Spending",IF(customer_segmentation_data[[#This Row],[spending_score]]&lt;40,"Low Spending","Invalid")))</f>
        <v>High Spending</v>
      </c>
      <c r="M318" t="str">
        <f>IF(customer_segmentation_data[[#This Row],[purchase_frequency]]&lt;16,"Low Frequency",IF(customer_segmentation_data[[#This Row],[purchase_frequency]]&lt;36,"Medium Frequency",IF(customer_segmentation_data[[#This Row],[purchase_frequency]]&lt;51,"High Frequency","Invalid")))</f>
        <v>Low Frequency</v>
      </c>
      <c r="N318" s="3">
        <f>customer_segmentation_data[[#This Row],[last_purchase_amount]]*customer_segmentation_data[[#This Row],[purchase_frequency]]*customer_segmentation_data[[#This Row],[membership_years]]</f>
        <v>5397.4</v>
      </c>
    </row>
    <row r="319" spans="1:14" x14ac:dyDescent="0.35">
      <c r="A319">
        <v>318</v>
      </c>
      <c r="B319">
        <v>23</v>
      </c>
      <c r="C319" s="1" t="s">
        <v>13</v>
      </c>
      <c r="D319" s="2">
        <v>84664</v>
      </c>
      <c r="E319">
        <v>45</v>
      </c>
      <c r="F319">
        <v>5</v>
      </c>
      <c r="G319">
        <v>12</v>
      </c>
      <c r="H319" s="1" t="s">
        <v>15</v>
      </c>
      <c r="I319" s="3">
        <v>592.72</v>
      </c>
      <c r="J319" s="3" t="str">
        <f>IF(customer_segmentation_data[[#This Row],[age]]&lt;30,"Adolescent",IF(customer_segmentation_data[[#This Row],[age]]&lt;50,"Middle Age",IF(customer_segmentation_data[[#This Row],[age]]&gt;49,"Adult","Invalid")))</f>
        <v>Adolescent</v>
      </c>
      <c r="K319" t="str">
        <f>IF(customer_segmentation_data[[#This Row],[income]]&gt;89000,"High Income",IF(customer_segmentation_data[[#This Row],[income]]&gt;59000,"Middle Income",IF(customer_segmentation_data[[#This Row],[income]]&lt;60000,"Low Income","Invalid")))</f>
        <v>Middle Income</v>
      </c>
      <c r="L319" t="str">
        <f>IF(customer_segmentation_data[[#This Row],[spending_score]]&gt;69,"High Spending",IF(customer_segmentation_data[[#This Row],[spending_score]]&gt;39,"Medium Spending",IF(customer_segmentation_data[[#This Row],[spending_score]]&lt;40,"Low Spending","Invalid")))</f>
        <v>Medium Spending</v>
      </c>
      <c r="M319" t="str">
        <f>IF(customer_segmentation_data[[#This Row],[purchase_frequency]]&lt;16,"Low Frequency",IF(customer_segmentation_data[[#This Row],[purchase_frequency]]&lt;36,"Medium Frequency",IF(customer_segmentation_data[[#This Row],[purchase_frequency]]&lt;51,"High Frequency","Invalid")))</f>
        <v>Low Frequency</v>
      </c>
      <c r="N319" s="3">
        <f>customer_segmentation_data[[#This Row],[last_purchase_amount]]*customer_segmentation_data[[#This Row],[purchase_frequency]]*customer_segmentation_data[[#This Row],[membership_years]]</f>
        <v>35563.200000000004</v>
      </c>
    </row>
    <row r="320" spans="1:14" x14ac:dyDescent="0.35">
      <c r="A320">
        <v>319</v>
      </c>
      <c r="B320">
        <v>61</v>
      </c>
      <c r="C320" s="1" t="s">
        <v>13</v>
      </c>
      <c r="D320" s="2">
        <v>47790</v>
      </c>
      <c r="E320">
        <v>67</v>
      </c>
      <c r="F320">
        <v>9</v>
      </c>
      <c r="G320">
        <v>5</v>
      </c>
      <c r="H320" s="1" t="s">
        <v>14</v>
      </c>
      <c r="I320" s="3">
        <v>714.29</v>
      </c>
      <c r="J320" s="3" t="str">
        <f>IF(customer_segmentation_data[[#This Row],[age]]&lt;30,"Adolescent",IF(customer_segmentation_data[[#This Row],[age]]&lt;50,"Middle Age",IF(customer_segmentation_data[[#This Row],[age]]&gt;49,"Adult","Invalid")))</f>
        <v>Adult</v>
      </c>
      <c r="K320" t="str">
        <f>IF(customer_segmentation_data[[#This Row],[income]]&gt;89000,"High Income",IF(customer_segmentation_data[[#This Row],[income]]&gt;59000,"Middle Income",IF(customer_segmentation_data[[#This Row],[income]]&lt;60000,"Low Income","Invalid")))</f>
        <v>Low Income</v>
      </c>
      <c r="L320" t="str">
        <f>IF(customer_segmentation_data[[#This Row],[spending_score]]&gt;69,"High Spending",IF(customer_segmentation_data[[#This Row],[spending_score]]&gt;39,"Medium Spending",IF(customer_segmentation_data[[#This Row],[spending_score]]&lt;40,"Low Spending","Invalid")))</f>
        <v>Medium Spending</v>
      </c>
      <c r="M320" t="str">
        <f>IF(customer_segmentation_data[[#This Row],[purchase_frequency]]&lt;16,"Low Frequency",IF(customer_segmentation_data[[#This Row],[purchase_frequency]]&lt;36,"Medium Frequency",IF(customer_segmentation_data[[#This Row],[purchase_frequency]]&lt;51,"High Frequency","Invalid")))</f>
        <v>Low Frequency</v>
      </c>
      <c r="N320" s="3">
        <f>customer_segmentation_data[[#This Row],[last_purchase_amount]]*customer_segmentation_data[[#This Row],[purchase_frequency]]*customer_segmentation_data[[#This Row],[membership_years]]</f>
        <v>32143.05</v>
      </c>
    </row>
    <row r="321" spans="1:14" x14ac:dyDescent="0.35">
      <c r="A321">
        <v>320</v>
      </c>
      <c r="B321">
        <v>34</v>
      </c>
      <c r="C321" s="1" t="s">
        <v>16</v>
      </c>
      <c r="D321" s="2">
        <v>31668</v>
      </c>
      <c r="E321">
        <v>43</v>
      </c>
      <c r="F321">
        <v>5</v>
      </c>
      <c r="G321">
        <v>40</v>
      </c>
      <c r="H321" s="1" t="s">
        <v>12</v>
      </c>
      <c r="I321" s="3">
        <v>117.01</v>
      </c>
      <c r="J321" s="3" t="str">
        <f>IF(customer_segmentation_data[[#This Row],[age]]&lt;30,"Adolescent",IF(customer_segmentation_data[[#This Row],[age]]&lt;50,"Middle Age",IF(customer_segmentation_data[[#This Row],[age]]&gt;49,"Adult","Invalid")))</f>
        <v>Middle Age</v>
      </c>
      <c r="K321" t="str">
        <f>IF(customer_segmentation_data[[#This Row],[income]]&gt;89000,"High Income",IF(customer_segmentation_data[[#This Row],[income]]&gt;59000,"Middle Income",IF(customer_segmentation_data[[#This Row],[income]]&lt;60000,"Low Income","Invalid")))</f>
        <v>Low Income</v>
      </c>
      <c r="L321" t="str">
        <f>IF(customer_segmentation_data[[#This Row],[spending_score]]&gt;69,"High Spending",IF(customer_segmentation_data[[#This Row],[spending_score]]&gt;39,"Medium Spending",IF(customer_segmentation_data[[#This Row],[spending_score]]&lt;40,"Low Spending","Invalid")))</f>
        <v>Medium Spending</v>
      </c>
      <c r="M321" t="str">
        <f>IF(customer_segmentation_data[[#This Row],[purchase_frequency]]&lt;16,"Low Frequency",IF(customer_segmentation_data[[#This Row],[purchase_frequency]]&lt;36,"Medium Frequency",IF(customer_segmentation_data[[#This Row],[purchase_frequency]]&lt;51,"High Frequency","Invalid")))</f>
        <v>High Frequency</v>
      </c>
      <c r="N321" s="3">
        <f>customer_segmentation_data[[#This Row],[last_purchase_amount]]*customer_segmentation_data[[#This Row],[purchase_frequency]]*customer_segmentation_data[[#This Row],[membership_years]]</f>
        <v>23402.000000000004</v>
      </c>
    </row>
    <row r="322" spans="1:14" x14ac:dyDescent="0.35">
      <c r="A322">
        <v>321</v>
      </c>
      <c r="B322">
        <v>43</v>
      </c>
      <c r="C322" s="1" t="s">
        <v>9</v>
      </c>
      <c r="D322" s="2">
        <v>78858</v>
      </c>
      <c r="E322">
        <v>4</v>
      </c>
      <c r="F322">
        <v>3</v>
      </c>
      <c r="G322">
        <v>38</v>
      </c>
      <c r="H322" s="1" t="s">
        <v>11</v>
      </c>
      <c r="I322" s="3">
        <v>261.19</v>
      </c>
      <c r="J322" s="3" t="str">
        <f>IF(customer_segmentation_data[[#This Row],[age]]&lt;30,"Adolescent",IF(customer_segmentation_data[[#This Row],[age]]&lt;50,"Middle Age",IF(customer_segmentation_data[[#This Row],[age]]&gt;49,"Adult","Invalid")))</f>
        <v>Middle Age</v>
      </c>
      <c r="K322" t="str">
        <f>IF(customer_segmentation_data[[#This Row],[income]]&gt;89000,"High Income",IF(customer_segmentation_data[[#This Row],[income]]&gt;59000,"Middle Income",IF(customer_segmentation_data[[#This Row],[income]]&lt;60000,"Low Income","Invalid")))</f>
        <v>Middle Income</v>
      </c>
      <c r="L322" t="str">
        <f>IF(customer_segmentation_data[[#This Row],[spending_score]]&gt;69,"High Spending",IF(customer_segmentation_data[[#This Row],[spending_score]]&gt;39,"Medium Spending",IF(customer_segmentation_data[[#This Row],[spending_score]]&lt;40,"Low Spending","Invalid")))</f>
        <v>Low Spending</v>
      </c>
      <c r="M322" t="str">
        <f>IF(customer_segmentation_data[[#This Row],[purchase_frequency]]&lt;16,"Low Frequency",IF(customer_segmentation_data[[#This Row],[purchase_frequency]]&lt;36,"Medium Frequency",IF(customer_segmentation_data[[#This Row],[purchase_frequency]]&lt;51,"High Frequency","Invalid")))</f>
        <v>High Frequency</v>
      </c>
      <c r="N322" s="3">
        <f>customer_segmentation_data[[#This Row],[last_purchase_amount]]*customer_segmentation_data[[#This Row],[purchase_frequency]]*customer_segmentation_data[[#This Row],[membership_years]]</f>
        <v>29775.659999999996</v>
      </c>
    </row>
    <row r="323" spans="1:14" x14ac:dyDescent="0.35">
      <c r="A323">
        <v>322</v>
      </c>
      <c r="B323">
        <v>46</v>
      </c>
      <c r="C323" s="1" t="s">
        <v>13</v>
      </c>
      <c r="D323" s="2">
        <v>126553</v>
      </c>
      <c r="E323">
        <v>16</v>
      </c>
      <c r="F323">
        <v>2</v>
      </c>
      <c r="G323">
        <v>22</v>
      </c>
      <c r="H323" s="1" t="s">
        <v>14</v>
      </c>
      <c r="I323" s="3">
        <v>85.56</v>
      </c>
      <c r="J323" s="3" t="str">
        <f>IF(customer_segmentation_data[[#This Row],[age]]&lt;30,"Adolescent",IF(customer_segmentation_data[[#This Row],[age]]&lt;50,"Middle Age",IF(customer_segmentation_data[[#This Row],[age]]&gt;49,"Adult","Invalid")))</f>
        <v>Middle Age</v>
      </c>
      <c r="K323" t="str">
        <f>IF(customer_segmentation_data[[#This Row],[income]]&gt;89000,"High Income",IF(customer_segmentation_data[[#This Row],[income]]&gt;59000,"Middle Income",IF(customer_segmentation_data[[#This Row],[income]]&lt;60000,"Low Income","Invalid")))</f>
        <v>High Income</v>
      </c>
      <c r="L323" t="str">
        <f>IF(customer_segmentation_data[[#This Row],[spending_score]]&gt;69,"High Spending",IF(customer_segmentation_data[[#This Row],[spending_score]]&gt;39,"Medium Spending",IF(customer_segmentation_data[[#This Row],[spending_score]]&lt;40,"Low Spending","Invalid")))</f>
        <v>Low Spending</v>
      </c>
      <c r="M323" t="str">
        <f>IF(customer_segmentation_data[[#This Row],[purchase_frequency]]&lt;16,"Low Frequency",IF(customer_segmentation_data[[#This Row],[purchase_frequency]]&lt;36,"Medium Frequency",IF(customer_segmentation_data[[#This Row],[purchase_frequency]]&lt;51,"High Frequency","Invalid")))</f>
        <v>Medium Frequency</v>
      </c>
      <c r="N323" s="3">
        <f>customer_segmentation_data[[#This Row],[last_purchase_amount]]*customer_segmentation_data[[#This Row],[purchase_frequency]]*customer_segmentation_data[[#This Row],[membership_years]]</f>
        <v>3764.6400000000003</v>
      </c>
    </row>
    <row r="324" spans="1:14" x14ac:dyDescent="0.35">
      <c r="A324">
        <v>323</v>
      </c>
      <c r="B324">
        <v>55</v>
      </c>
      <c r="C324" s="1" t="s">
        <v>13</v>
      </c>
      <c r="D324" s="2">
        <v>80006</v>
      </c>
      <c r="E324">
        <v>44</v>
      </c>
      <c r="F324">
        <v>2</v>
      </c>
      <c r="G324">
        <v>49</v>
      </c>
      <c r="H324" s="1" t="s">
        <v>12</v>
      </c>
      <c r="I324" s="3">
        <v>727.51</v>
      </c>
      <c r="J324" s="3" t="str">
        <f>IF(customer_segmentation_data[[#This Row],[age]]&lt;30,"Adolescent",IF(customer_segmentation_data[[#This Row],[age]]&lt;50,"Middle Age",IF(customer_segmentation_data[[#This Row],[age]]&gt;49,"Adult","Invalid")))</f>
        <v>Adult</v>
      </c>
      <c r="K324" t="str">
        <f>IF(customer_segmentation_data[[#This Row],[income]]&gt;89000,"High Income",IF(customer_segmentation_data[[#This Row],[income]]&gt;59000,"Middle Income",IF(customer_segmentation_data[[#This Row],[income]]&lt;60000,"Low Income","Invalid")))</f>
        <v>Middle Income</v>
      </c>
      <c r="L324" t="str">
        <f>IF(customer_segmentation_data[[#This Row],[spending_score]]&gt;69,"High Spending",IF(customer_segmentation_data[[#This Row],[spending_score]]&gt;39,"Medium Spending",IF(customer_segmentation_data[[#This Row],[spending_score]]&lt;40,"Low Spending","Invalid")))</f>
        <v>Medium Spending</v>
      </c>
      <c r="M324" t="str">
        <f>IF(customer_segmentation_data[[#This Row],[purchase_frequency]]&lt;16,"Low Frequency",IF(customer_segmentation_data[[#This Row],[purchase_frequency]]&lt;36,"Medium Frequency",IF(customer_segmentation_data[[#This Row],[purchase_frequency]]&lt;51,"High Frequency","Invalid")))</f>
        <v>High Frequency</v>
      </c>
      <c r="N324" s="3">
        <f>customer_segmentation_data[[#This Row],[last_purchase_amount]]*customer_segmentation_data[[#This Row],[purchase_frequency]]*customer_segmentation_data[[#This Row],[membership_years]]</f>
        <v>71295.98</v>
      </c>
    </row>
    <row r="325" spans="1:14" x14ac:dyDescent="0.35">
      <c r="A325">
        <v>324</v>
      </c>
      <c r="B325">
        <v>30</v>
      </c>
      <c r="C325" s="1" t="s">
        <v>16</v>
      </c>
      <c r="D325" s="2">
        <v>119162</v>
      </c>
      <c r="E325">
        <v>15</v>
      </c>
      <c r="F325">
        <v>9</v>
      </c>
      <c r="G325">
        <v>38</v>
      </c>
      <c r="H325" s="1" t="s">
        <v>14</v>
      </c>
      <c r="I325" s="3">
        <v>937.85</v>
      </c>
      <c r="J325" s="3" t="str">
        <f>IF(customer_segmentation_data[[#This Row],[age]]&lt;30,"Adolescent",IF(customer_segmentation_data[[#This Row],[age]]&lt;50,"Middle Age",IF(customer_segmentation_data[[#This Row],[age]]&gt;49,"Adult","Invalid")))</f>
        <v>Middle Age</v>
      </c>
      <c r="K325" t="str">
        <f>IF(customer_segmentation_data[[#This Row],[income]]&gt;89000,"High Income",IF(customer_segmentation_data[[#This Row],[income]]&gt;59000,"Middle Income",IF(customer_segmentation_data[[#This Row],[income]]&lt;60000,"Low Income","Invalid")))</f>
        <v>High Income</v>
      </c>
      <c r="L325" t="str">
        <f>IF(customer_segmentation_data[[#This Row],[spending_score]]&gt;69,"High Spending",IF(customer_segmentation_data[[#This Row],[spending_score]]&gt;39,"Medium Spending",IF(customer_segmentation_data[[#This Row],[spending_score]]&lt;40,"Low Spending","Invalid")))</f>
        <v>Low Spending</v>
      </c>
      <c r="M325" t="str">
        <f>IF(customer_segmentation_data[[#This Row],[purchase_frequency]]&lt;16,"Low Frequency",IF(customer_segmentation_data[[#This Row],[purchase_frequency]]&lt;36,"Medium Frequency",IF(customer_segmentation_data[[#This Row],[purchase_frequency]]&lt;51,"High Frequency","Invalid")))</f>
        <v>High Frequency</v>
      </c>
      <c r="N325" s="3">
        <f>customer_segmentation_data[[#This Row],[last_purchase_amount]]*customer_segmentation_data[[#This Row],[purchase_frequency]]*customer_segmentation_data[[#This Row],[membership_years]]</f>
        <v>320744.7</v>
      </c>
    </row>
    <row r="326" spans="1:14" x14ac:dyDescent="0.35">
      <c r="A326">
        <v>325</v>
      </c>
      <c r="B326">
        <v>41</v>
      </c>
      <c r="C326" s="1" t="s">
        <v>13</v>
      </c>
      <c r="D326" s="2">
        <v>71410</v>
      </c>
      <c r="E326">
        <v>69</v>
      </c>
      <c r="F326">
        <v>1</v>
      </c>
      <c r="G326">
        <v>32</v>
      </c>
      <c r="H326" s="1" t="s">
        <v>14</v>
      </c>
      <c r="I326" s="3">
        <v>456.67</v>
      </c>
      <c r="J326" s="3" t="str">
        <f>IF(customer_segmentation_data[[#This Row],[age]]&lt;30,"Adolescent",IF(customer_segmentation_data[[#This Row],[age]]&lt;50,"Middle Age",IF(customer_segmentation_data[[#This Row],[age]]&gt;49,"Adult","Invalid")))</f>
        <v>Middle Age</v>
      </c>
      <c r="K326" t="str">
        <f>IF(customer_segmentation_data[[#This Row],[income]]&gt;89000,"High Income",IF(customer_segmentation_data[[#This Row],[income]]&gt;59000,"Middle Income",IF(customer_segmentation_data[[#This Row],[income]]&lt;60000,"Low Income","Invalid")))</f>
        <v>Middle Income</v>
      </c>
      <c r="L326" t="str">
        <f>IF(customer_segmentation_data[[#This Row],[spending_score]]&gt;69,"High Spending",IF(customer_segmentation_data[[#This Row],[spending_score]]&gt;39,"Medium Spending",IF(customer_segmentation_data[[#This Row],[spending_score]]&lt;40,"Low Spending","Invalid")))</f>
        <v>Medium Spending</v>
      </c>
      <c r="M326" t="str">
        <f>IF(customer_segmentation_data[[#This Row],[purchase_frequency]]&lt;16,"Low Frequency",IF(customer_segmentation_data[[#This Row],[purchase_frequency]]&lt;36,"Medium Frequency",IF(customer_segmentation_data[[#This Row],[purchase_frequency]]&lt;51,"High Frequency","Invalid")))</f>
        <v>Medium Frequency</v>
      </c>
      <c r="N326" s="3">
        <f>customer_segmentation_data[[#This Row],[last_purchase_amount]]*customer_segmentation_data[[#This Row],[purchase_frequency]]*customer_segmentation_data[[#This Row],[membership_years]]</f>
        <v>14613.44</v>
      </c>
    </row>
    <row r="327" spans="1:14" x14ac:dyDescent="0.35">
      <c r="A327">
        <v>326</v>
      </c>
      <c r="B327">
        <v>59</v>
      </c>
      <c r="C327" s="1" t="s">
        <v>13</v>
      </c>
      <c r="D327" s="2">
        <v>49020</v>
      </c>
      <c r="E327">
        <v>100</v>
      </c>
      <c r="F327">
        <v>2</v>
      </c>
      <c r="G327">
        <v>42</v>
      </c>
      <c r="H327" s="1" t="s">
        <v>10</v>
      </c>
      <c r="I327" s="3">
        <v>588.17999999999995</v>
      </c>
      <c r="J327" s="3" t="str">
        <f>IF(customer_segmentation_data[[#This Row],[age]]&lt;30,"Adolescent",IF(customer_segmentation_data[[#This Row],[age]]&lt;50,"Middle Age",IF(customer_segmentation_data[[#This Row],[age]]&gt;49,"Adult","Invalid")))</f>
        <v>Adult</v>
      </c>
      <c r="K327" t="str">
        <f>IF(customer_segmentation_data[[#This Row],[income]]&gt;89000,"High Income",IF(customer_segmentation_data[[#This Row],[income]]&gt;59000,"Middle Income",IF(customer_segmentation_data[[#This Row],[income]]&lt;60000,"Low Income","Invalid")))</f>
        <v>Low Income</v>
      </c>
      <c r="L327" t="str">
        <f>IF(customer_segmentation_data[[#This Row],[spending_score]]&gt;69,"High Spending",IF(customer_segmentation_data[[#This Row],[spending_score]]&gt;39,"Medium Spending",IF(customer_segmentation_data[[#This Row],[spending_score]]&lt;40,"Low Spending","Invalid")))</f>
        <v>High Spending</v>
      </c>
      <c r="M327" t="str">
        <f>IF(customer_segmentation_data[[#This Row],[purchase_frequency]]&lt;16,"Low Frequency",IF(customer_segmentation_data[[#This Row],[purchase_frequency]]&lt;36,"Medium Frequency",IF(customer_segmentation_data[[#This Row],[purchase_frequency]]&lt;51,"High Frequency","Invalid")))</f>
        <v>High Frequency</v>
      </c>
      <c r="N327" s="3">
        <f>customer_segmentation_data[[#This Row],[last_purchase_amount]]*customer_segmentation_data[[#This Row],[purchase_frequency]]*customer_segmentation_data[[#This Row],[membership_years]]</f>
        <v>49407.119999999995</v>
      </c>
    </row>
    <row r="328" spans="1:14" x14ac:dyDescent="0.35">
      <c r="A328">
        <v>327</v>
      </c>
      <c r="B328">
        <v>50</v>
      </c>
      <c r="C328" s="1" t="s">
        <v>16</v>
      </c>
      <c r="D328" s="2">
        <v>36022</v>
      </c>
      <c r="E328">
        <v>11</v>
      </c>
      <c r="F328">
        <v>6</v>
      </c>
      <c r="G328">
        <v>49</v>
      </c>
      <c r="H328" s="1" t="s">
        <v>12</v>
      </c>
      <c r="I328" s="3">
        <v>801.59</v>
      </c>
      <c r="J328" s="3" t="str">
        <f>IF(customer_segmentation_data[[#This Row],[age]]&lt;30,"Adolescent",IF(customer_segmentation_data[[#This Row],[age]]&lt;50,"Middle Age",IF(customer_segmentation_data[[#This Row],[age]]&gt;49,"Adult","Invalid")))</f>
        <v>Adult</v>
      </c>
      <c r="K328" t="str">
        <f>IF(customer_segmentation_data[[#This Row],[income]]&gt;89000,"High Income",IF(customer_segmentation_data[[#This Row],[income]]&gt;59000,"Middle Income",IF(customer_segmentation_data[[#This Row],[income]]&lt;60000,"Low Income","Invalid")))</f>
        <v>Low Income</v>
      </c>
      <c r="L328" t="str">
        <f>IF(customer_segmentation_data[[#This Row],[spending_score]]&gt;69,"High Spending",IF(customer_segmentation_data[[#This Row],[spending_score]]&gt;39,"Medium Spending",IF(customer_segmentation_data[[#This Row],[spending_score]]&lt;40,"Low Spending","Invalid")))</f>
        <v>Low Spending</v>
      </c>
      <c r="M328" t="str">
        <f>IF(customer_segmentation_data[[#This Row],[purchase_frequency]]&lt;16,"Low Frequency",IF(customer_segmentation_data[[#This Row],[purchase_frequency]]&lt;36,"Medium Frequency",IF(customer_segmentation_data[[#This Row],[purchase_frequency]]&lt;51,"High Frequency","Invalid")))</f>
        <v>High Frequency</v>
      </c>
      <c r="N328" s="3">
        <f>customer_segmentation_data[[#This Row],[last_purchase_amount]]*customer_segmentation_data[[#This Row],[purchase_frequency]]*customer_segmentation_data[[#This Row],[membership_years]]</f>
        <v>235667.46000000002</v>
      </c>
    </row>
    <row r="329" spans="1:14" x14ac:dyDescent="0.35">
      <c r="A329">
        <v>328</v>
      </c>
      <c r="B329">
        <v>41</v>
      </c>
      <c r="C329" s="1" t="s">
        <v>9</v>
      </c>
      <c r="D329" s="2">
        <v>64634</v>
      </c>
      <c r="E329">
        <v>55</v>
      </c>
      <c r="F329">
        <v>9</v>
      </c>
      <c r="G329">
        <v>44</v>
      </c>
      <c r="H329" s="1" t="s">
        <v>10</v>
      </c>
      <c r="I329" s="3">
        <v>488.07</v>
      </c>
      <c r="J329" s="3" t="str">
        <f>IF(customer_segmentation_data[[#This Row],[age]]&lt;30,"Adolescent",IF(customer_segmentation_data[[#This Row],[age]]&lt;50,"Middle Age",IF(customer_segmentation_data[[#This Row],[age]]&gt;49,"Adult","Invalid")))</f>
        <v>Middle Age</v>
      </c>
      <c r="K329" t="str">
        <f>IF(customer_segmentation_data[[#This Row],[income]]&gt;89000,"High Income",IF(customer_segmentation_data[[#This Row],[income]]&gt;59000,"Middle Income",IF(customer_segmentation_data[[#This Row],[income]]&lt;60000,"Low Income","Invalid")))</f>
        <v>Middle Income</v>
      </c>
      <c r="L329" t="str">
        <f>IF(customer_segmentation_data[[#This Row],[spending_score]]&gt;69,"High Spending",IF(customer_segmentation_data[[#This Row],[spending_score]]&gt;39,"Medium Spending",IF(customer_segmentation_data[[#This Row],[spending_score]]&lt;40,"Low Spending","Invalid")))</f>
        <v>Medium Spending</v>
      </c>
      <c r="M329" t="str">
        <f>IF(customer_segmentation_data[[#This Row],[purchase_frequency]]&lt;16,"Low Frequency",IF(customer_segmentation_data[[#This Row],[purchase_frequency]]&lt;36,"Medium Frequency",IF(customer_segmentation_data[[#This Row],[purchase_frequency]]&lt;51,"High Frequency","Invalid")))</f>
        <v>High Frequency</v>
      </c>
      <c r="N329" s="3">
        <f>customer_segmentation_data[[#This Row],[last_purchase_amount]]*customer_segmentation_data[[#This Row],[purchase_frequency]]*customer_segmentation_data[[#This Row],[membership_years]]</f>
        <v>193275.71999999997</v>
      </c>
    </row>
    <row r="330" spans="1:14" x14ac:dyDescent="0.35">
      <c r="A330">
        <v>329</v>
      </c>
      <c r="B330">
        <v>68</v>
      </c>
      <c r="C330" s="1" t="s">
        <v>13</v>
      </c>
      <c r="D330" s="2">
        <v>76921</v>
      </c>
      <c r="E330">
        <v>79</v>
      </c>
      <c r="F330">
        <v>1</v>
      </c>
      <c r="G330">
        <v>23</v>
      </c>
      <c r="H330" s="1" t="s">
        <v>10</v>
      </c>
      <c r="I330" s="3">
        <v>122.02</v>
      </c>
      <c r="J330" s="3" t="str">
        <f>IF(customer_segmentation_data[[#This Row],[age]]&lt;30,"Adolescent",IF(customer_segmentation_data[[#This Row],[age]]&lt;50,"Middle Age",IF(customer_segmentation_data[[#This Row],[age]]&gt;49,"Adult","Invalid")))</f>
        <v>Adult</v>
      </c>
      <c r="K330" t="str">
        <f>IF(customer_segmentation_data[[#This Row],[income]]&gt;89000,"High Income",IF(customer_segmentation_data[[#This Row],[income]]&gt;59000,"Middle Income",IF(customer_segmentation_data[[#This Row],[income]]&lt;60000,"Low Income","Invalid")))</f>
        <v>Middle Income</v>
      </c>
      <c r="L330" t="str">
        <f>IF(customer_segmentation_data[[#This Row],[spending_score]]&gt;69,"High Spending",IF(customer_segmentation_data[[#This Row],[spending_score]]&gt;39,"Medium Spending",IF(customer_segmentation_data[[#This Row],[spending_score]]&lt;40,"Low Spending","Invalid")))</f>
        <v>High Spending</v>
      </c>
      <c r="M330" t="str">
        <f>IF(customer_segmentation_data[[#This Row],[purchase_frequency]]&lt;16,"Low Frequency",IF(customer_segmentation_data[[#This Row],[purchase_frequency]]&lt;36,"Medium Frequency",IF(customer_segmentation_data[[#This Row],[purchase_frequency]]&lt;51,"High Frequency","Invalid")))</f>
        <v>Medium Frequency</v>
      </c>
      <c r="N330" s="3">
        <f>customer_segmentation_data[[#This Row],[last_purchase_amount]]*customer_segmentation_data[[#This Row],[purchase_frequency]]*customer_segmentation_data[[#This Row],[membership_years]]</f>
        <v>2806.46</v>
      </c>
    </row>
    <row r="331" spans="1:14" x14ac:dyDescent="0.35">
      <c r="A331">
        <v>330</v>
      </c>
      <c r="B331">
        <v>28</v>
      </c>
      <c r="C331" s="1" t="s">
        <v>16</v>
      </c>
      <c r="D331" s="2">
        <v>51087</v>
      </c>
      <c r="E331">
        <v>60</v>
      </c>
      <c r="F331">
        <v>4</v>
      </c>
      <c r="G331">
        <v>42</v>
      </c>
      <c r="H331" s="1" t="s">
        <v>10</v>
      </c>
      <c r="I331" s="3">
        <v>68.31</v>
      </c>
      <c r="J331" s="3" t="str">
        <f>IF(customer_segmentation_data[[#This Row],[age]]&lt;30,"Adolescent",IF(customer_segmentation_data[[#This Row],[age]]&lt;50,"Middle Age",IF(customer_segmentation_data[[#This Row],[age]]&gt;49,"Adult","Invalid")))</f>
        <v>Adolescent</v>
      </c>
      <c r="K331" t="str">
        <f>IF(customer_segmentation_data[[#This Row],[income]]&gt;89000,"High Income",IF(customer_segmentation_data[[#This Row],[income]]&gt;59000,"Middle Income",IF(customer_segmentation_data[[#This Row],[income]]&lt;60000,"Low Income","Invalid")))</f>
        <v>Low Income</v>
      </c>
      <c r="L331" t="str">
        <f>IF(customer_segmentation_data[[#This Row],[spending_score]]&gt;69,"High Spending",IF(customer_segmentation_data[[#This Row],[spending_score]]&gt;39,"Medium Spending",IF(customer_segmentation_data[[#This Row],[spending_score]]&lt;40,"Low Spending","Invalid")))</f>
        <v>Medium Spending</v>
      </c>
      <c r="M331" t="str">
        <f>IF(customer_segmentation_data[[#This Row],[purchase_frequency]]&lt;16,"Low Frequency",IF(customer_segmentation_data[[#This Row],[purchase_frequency]]&lt;36,"Medium Frequency",IF(customer_segmentation_data[[#This Row],[purchase_frequency]]&lt;51,"High Frequency","Invalid")))</f>
        <v>High Frequency</v>
      </c>
      <c r="N331" s="3">
        <f>customer_segmentation_data[[#This Row],[last_purchase_amount]]*customer_segmentation_data[[#This Row],[purchase_frequency]]*customer_segmentation_data[[#This Row],[membership_years]]</f>
        <v>11476.08</v>
      </c>
    </row>
    <row r="332" spans="1:14" x14ac:dyDescent="0.35">
      <c r="A332">
        <v>331</v>
      </c>
      <c r="B332">
        <v>30</v>
      </c>
      <c r="C332" s="1" t="s">
        <v>16</v>
      </c>
      <c r="D332" s="2">
        <v>90651</v>
      </c>
      <c r="E332">
        <v>88</v>
      </c>
      <c r="F332">
        <v>9</v>
      </c>
      <c r="G332">
        <v>37</v>
      </c>
      <c r="H332" s="1" t="s">
        <v>10</v>
      </c>
      <c r="I332" s="3">
        <v>555.41</v>
      </c>
      <c r="J332" s="3" t="str">
        <f>IF(customer_segmentation_data[[#This Row],[age]]&lt;30,"Adolescent",IF(customer_segmentation_data[[#This Row],[age]]&lt;50,"Middle Age",IF(customer_segmentation_data[[#This Row],[age]]&gt;49,"Adult","Invalid")))</f>
        <v>Middle Age</v>
      </c>
      <c r="K332" t="str">
        <f>IF(customer_segmentation_data[[#This Row],[income]]&gt;89000,"High Income",IF(customer_segmentation_data[[#This Row],[income]]&gt;59000,"Middle Income",IF(customer_segmentation_data[[#This Row],[income]]&lt;60000,"Low Income","Invalid")))</f>
        <v>High Income</v>
      </c>
      <c r="L332" t="str">
        <f>IF(customer_segmentation_data[[#This Row],[spending_score]]&gt;69,"High Spending",IF(customer_segmentation_data[[#This Row],[spending_score]]&gt;39,"Medium Spending",IF(customer_segmentation_data[[#This Row],[spending_score]]&lt;40,"Low Spending","Invalid")))</f>
        <v>High Spending</v>
      </c>
      <c r="M332" t="str">
        <f>IF(customer_segmentation_data[[#This Row],[purchase_frequency]]&lt;16,"Low Frequency",IF(customer_segmentation_data[[#This Row],[purchase_frequency]]&lt;36,"Medium Frequency",IF(customer_segmentation_data[[#This Row],[purchase_frequency]]&lt;51,"High Frequency","Invalid")))</f>
        <v>High Frequency</v>
      </c>
      <c r="N332" s="3">
        <f>customer_segmentation_data[[#This Row],[last_purchase_amount]]*customer_segmentation_data[[#This Row],[purchase_frequency]]*customer_segmentation_data[[#This Row],[membership_years]]</f>
        <v>184951.52999999997</v>
      </c>
    </row>
    <row r="333" spans="1:14" x14ac:dyDescent="0.35">
      <c r="A333">
        <v>332</v>
      </c>
      <c r="B333">
        <v>38</v>
      </c>
      <c r="C333" s="1" t="s">
        <v>13</v>
      </c>
      <c r="D333" s="2">
        <v>50518</v>
      </c>
      <c r="E333">
        <v>70</v>
      </c>
      <c r="F333">
        <v>1</v>
      </c>
      <c r="G333">
        <v>38</v>
      </c>
      <c r="H333" s="1" t="s">
        <v>11</v>
      </c>
      <c r="I333" s="3">
        <v>816.09</v>
      </c>
      <c r="J333" s="3" t="str">
        <f>IF(customer_segmentation_data[[#This Row],[age]]&lt;30,"Adolescent",IF(customer_segmentation_data[[#This Row],[age]]&lt;50,"Middle Age",IF(customer_segmentation_data[[#This Row],[age]]&gt;49,"Adult","Invalid")))</f>
        <v>Middle Age</v>
      </c>
      <c r="K333" t="str">
        <f>IF(customer_segmentation_data[[#This Row],[income]]&gt;89000,"High Income",IF(customer_segmentation_data[[#This Row],[income]]&gt;59000,"Middle Income",IF(customer_segmentation_data[[#This Row],[income]]&lt;60000,"Low Income","Invalid")))</f>
        <v>Low Income</v>
      </c>
      <c r="L333" t="str">
        <f>IF(customer_segmentation_data[[#This Row],[spending_score]]&gt;69,"High Spending",IF(customer_segmentation_data[[#This Row],[spending_score]]&gt;39,"Medium Spending",IF(customer_segmentation_data[[#This Row],[spending_score]]&lt;40,"Low Spending","Invalid")))</f>
        <v>High Spending</v>
      </c>
      <c r="M333" t="str">
        <f>IF(customer_segmentation_data[[#This Row],[purchase_frequency]]&lt;16,"Low Frequency",IF(customer_segmentation_data[[#This Row],[purchase_frequency]]&lt;36,"Medium Frequency",IF(customer_segmentation_data[[#This Row],[purchase_frequency]]&lt;51,"High Frequency","Invalid")))</f>
        <v>High Frequency</v>
      </c>
      <c r="N333" s="3">
        <f>customer_segmentation_data[[#This Row],[last_purchase_amount]]*customer_segmentation_data[[#This Row],[purchase_frequency]]*customer_segmentation_data[[#This Row],[membership_years]]</f>
        <v>31011.420000000002</v>
      </c>
    </row>
    <row r="334" spans="1:14" x14ac:dyDescent="0.35">
      <c r="A334">
        <v>333</v>
      </c>
      <c r="B334">
        <v>21</v>
      </c>
      <c r="C334" s="1" t="s">
        <v>13</v>
      </c>
      <c r="D334" s="2">
        <v>126598</v>
      </c>
      <c r="E334">
        <v>14</v>
      </c>
      <c r="F334">
        <v>3</v>
      </c>
      <c r="G334">
        <v>1</v>
      </c>
      <c r="H334" s="1" t="s">
        <v>11</v>
      </c>
      <c r="I334" s="3">
        <v>505.98</v>
      </c>
      <c r="J334" s="3" t="str">
        <f>IF(customer_segmentation_data[[#This Row],[age]]&lt;30,"Adolescent",IF(customer_segmentation_data[[#This Row],[age]]&lt;50,"Middle Age",IF(customer_segmentation_data[[#This Row],[age]]&gt;49,"Adult","Invalid")))</f>
        <v>Adolescent</v>
      </c>
      <c r="K334" t="str">
        <f>IF(customer_segmentation_data[[#This Row],[income]]&gt;89000,"High Income",IF(customer_segmentation_data[[#This Row],[income]]&gt;59000,"Middle Income",IF(customer_segmentation_data[[#This Row],[income]]&lt;60000,"Low Income","Invalid")))</f>
        <v>High Income</v>
      </c>
      <c r="L334" t="str">
        <f>IF(customer_segmentation_data[[#This Row],[spending_score]]&gt;69,"High Spending",IF(customer_segmentation_data[[#This Row],[spending_score]]&gt;39,"Medium Spending",IF(customer_segmentation_data[[#This Row],[spending_score]]&lt;40,"Low Spending","Invalid")))</f>
        <v>Low Spending</v>
      </c>
      <c r="M334" t="str">
        <f>IF(customer_segmentation_data[[#This Row],[purchase_frequency]]&lt;16,"Low Frequency",IF(customer_segmentation_data[[#This Row],[purchase_frequency]]&lt;36,"Medium Frequency",IF(customer_segmentation_data[[#This Row],[purchase_frequency]]&lt;51,"High Frequency","Invalid")))</f>
        <v>Low Frequency</v>
      </c>
      <c r="N334" s="3">
        <f>customer_segmentation_data[[#This Row],[last_purchase_amount]]*customer_segmentation_data[[#This Row],[purchase_frequency]]*customer_segmentation_data[[#This Row],[membership_years]]</f>
        <v>1517.94</v>
      </c>
    </row>
    <row r="335" spans="1:14" x14ac:dyDescent="0.35">
      <c r="A335">
        <v>334</v>
      </c>
      <c r="B335">
        <v>58</v>
      </c>
      <c r="C335" s="1" t="s">
        <v>13</v>
      </c>
      <c r="D335" s="2">
        <v>99475</v>
      </c>
      <c r="E335">
        <v>27</v>
      </c>
      <c r="F335">
        <v>9</v>
      </c>
      <c r="G335">
        <v>9</v>
      </c>
      <c r="H335" s="1" t="s">
        <v>10</v>
      </c>
      <c r="I335" s="3">
        <v>249.39</v>
      </c>
      <c r="J335" s="3" t="str">
        <f>IF(customer_segmentation_data[[#This Row],[age]]&lt;30,"Adolescent",IF(customer_segmentation_data[[#This Row],[age]]&lt;50,"Middle Age",IF(customer_segmentation_data[[#This Row],[age]]&gt;49,"Adult","Invalid")))</f>
        <v>Adult</v>
      </c>
      <c r="K335" t="str">
        <f>IF(customer_segmentation_data[[#This Row],[income]]&gt;89000,"High Income",IF(customer_segmentation_data[[#This Row],[income]]&gt;59000,"Middle Income",IF(customer_segmentation_data[[#This Row],[income]]&lt;60000,"Low Income","Invalid")))</f>
        <v>High Income</v>
      </c>
      <c r="L335" t="str">
        <f>IF(customer_segmentation_data[[#This Row],[spending_score]]&gt;69,"High Spending",IF(customer_segmentation_data[[#This Row],[spending_score]]&gt;39,"Medium Spending",IF(customer_segmentation_data[[#This Row],[spending_score]]&lt;40,"Low Spending","Invalid")))</f>
        <v>Low Spending</v>
      </c>
      <c r="M335" t="str">
        <f>IF(customer_segmentation_data[[#This Row],[purchase_frequency]]&lt;16,"Low Frequency",IF(customer_segmentation_data[[#This Row],[purchase_frequency]]&lt;36,"Medium Frequency",IF(customer_segmentation_data[[#This Row],[purchase_frequency]]&lt;51,"High Frequency","Invalid")))</f>
        <v>Low Frequency</v>
      </c>
      <c r="N335" s="3">
        <f>customer_segmentation_data[[#This Row],[last_purchase_amount]]*customer_segmentation_data[[#This Row],[purchase_frequency]]*customer_segmentation_data[[#This Row],[membership_years]]</f>
        <v>20200.589999999997</v>
      </c>
    </row>
    <row r="336" spans="1:14" x14ac:dyDescent="0.35">
      <c r="A336">
        <v>335</v>
      </c>
      <c r="B336">
        <v>60</v>
      </c>
      <c r="C336" s="1" t="s">
        <v>16</v>
      </c>
      <c r="D336" s="2">
        <v>145308</v>
      </c>
      <c r="E336">
        <v>83</v>
      </c>
      <c r="F336">
        <v>3</v>
      </c>
      <c r="G336">
        <v>31</v>
      </c>
      <c r="H336" s="1" t="s">
        <v>10</v>
      </c>
      <c r="I336" s="3">
        <v>53.26</v>
      </c>
      <c r="J336" s="3" t="str">
        <f>IF(customer_segmentation_data[[#This Row],[age]]&lt;30,"Adolescent",IF(customer_segmentation_data[[#This Row],[age]]&lt;50,"Middle Age",IF(customer_segmentation_data[[#This Row],[age]]&gt;49,"Adult","Invalid")))</f>
        <v>Adult</v>
      </c>
      <c r="K336" t="str">
        <f>IF(customer_segmentation_data[[#This Row],[income]]&gt;89000,"High Income",IF(customer_segmentation_data[[#This Row],[income]]&gt;59000,"Middle Income",IF(customer_segmentation_data[[#This Row],[income]]&lt;60000,"Low Income","Invalid")))</f>
        <v>High Income</v>
      </c>
      <c r="L336" t="str">
        <f>IF(customer_segmentation_data[[#This Row],[spending_score]]&gt;69,"High Spending",IF(customer_segmentation_data[[#This Row],[spending_score]]&gt;39,"Medium Spending",IF(customer_segmentation_data[[#This Row],[spending_score]]&lt;40,"Low Spending","Invalid")))</f>
        <v>High Spending</v>
      </c>
      <c r="M336" t="str">
        <f>IF(customer_segmentation_data[[#This Row],[purchase_frequency]]&lt;16,"Low Frequency",IF(customer_segmentation_data[[#This Row],[purchase_frequency]]&lt;36,"Medium Frequency",IF(customer_segmentation_data[[#This Row],[purchase_frequency]]&lt;51,"High Frequency","Invalid")))</f>
        <v>Medium Frequency</v>
      </c>
      <c r="N336" s="3">
        <f>customer_segmentation_data[[#This Row],[last_purchase_amount]]*customer_segmentation_data[[#This Row],[purchase_frequency]]*customer_segmentation_data[[#This Row],[membership_years]]</f>
        <v>4953.18</v>
      </c>
    </row>
    <row r="337" spans="1:14" x14ac:dyDescent="0.35">
      <c r="A337">
        <v>336</v>
      </c>
      <c r="B337">
        <v>40</v>
      </c>
      <c r="C337" s="1" t="s">
        <v>13</v>
      </c>
      <c r="D337" s="2">
        <v>107488</v>
      </c>
      <c r="E337">
        <v>96</v>
      </c>
      <c r="F337">
        <v>7</v>
      </c>
      <c r="G337">
        <v>16</v>
      </c>
      <c r="H337" s="1" t="s">
        <v>10</v>
      </c>
      <c r="I337" s="3">
        <v>843.6</v>
      </c>
      <c r="J337" s="3" t="str">
        <f>IF(customer_segmentation_data[[#This Row],[age]]&lt;30,"Adolescent",IF(customer_segmentation_data[[#This Row],[age]]&lt;50,"Middle Age",IF(customer_segmentation_data[[#This Row],[age]]&gt;49,"Adult","Invalid")))</f>
        <v>Middle Age</v>
      </c>
      <c r="K337" t="str">
        <f>IF(customer_segmentation_data[[#This Row],[income]]&gt;89000,"High Income",IF(customer_segmentation_data[[#This Row],[income]]&gt;59000,"Middle Income",IF(customer_segmentation_data[[#This Row],[income]]&lt;60000,"Low Income","Invalid")))</f>
        <v>High Income</v>
      </c>
      <c r="L337" t="str">
        <f>IF(customer_segmentation_data[[#This Row],[spending_score]]&gt;69,"High Spending",IF(customer_segmentation_data[[#This Row],[spending_score]]&gt;39,"Medium Spending",IF(customer_segmentation_data[[#This Row],[spending_score]]&lt;40,"Low Spending","Invalid")))</f>
        <v>High Spending</v>
      </c>
      <c r="M337" t="str">
        <f>IF(customer_segmentation_data[[#This Row],[purchase_frequency]]&lt;16,"Low Frequency",IF(customer_segmentation_data[[#This Row],[purchase_frequency]]&lt;36,"Medium Frequency",IF(customer_segmentation_data[[#This Row],[purchase_frequency]]&lt;51,"High Frequency","Invalid")))</f>
        <v>Medium Frequency</v>
      </c>
      <c r="N337" s="3">
        <f>customer_segmentation_data[[#This Row],[last_purchase_amount]]*customer_segmentation_data[[#This Row],[purchase_frequency]]*customer_segmentation_data[[#This Row],[membership_years]]</f>
        <v>94483.199999999997</v>
      </c>
    </row>
    <row r="338" spans="1:14" x14ac:dyDescent="0.35">
      <c r="A338">
        <v>337</v>
      </c>
      <c r="B338">
        <v>58</v>
      </c>
      <c r="C338" s="1" t="s">
        <v>16</v>
      </c>
      <c r="D338" s="2">
        <v>60768</v>
      </c>
      <c r="E338">
        <v>88</v>
      </c>
      <c r="F338">
        <v>2</v>
      </c>
      <c r="G338">
        <v>38</v>
      </c>
      <c r="H338" s="1" t="s">
        <v>10</v>
      </c>
      <c r="I338" s="3">
        <v>67.52</v>
      </c>
      <c r="J338" s="3" t="str">
        <f>IF(customer_segmentation_data[[#This Row],[age]]&lt;30,"Adolescent",IF(customer_segmentation_data[[#This Row],[age]]&lt;50,"Middle Age",IF(customer_segmentation_data[[#This Row],[age]]&gt;49,"Adult","Invalid")))</f>
        <v>Adult</v>
      </c>
      <c r="K338" t="str">
        <f>IF(customer_segmentation_data[[#This Row],[income]]&gt;89000,"High Income",IF(customer_segmentation_data[[#This Row],[income]]&gt;59000,"Middle Income",IF(customer_segmentation_data[[#This Row],[income]]&lt;60000,"Low Income","Invalid")))</f>
        <v>Middle Income</v>
      </c>
      <c r="L338" t="str">
        <f>IF(customer_segmentation_data[[#This Row],[spending_score]]&gt;69,"High Spending",IF(customer_segmentation_data[[#This Row],[spending_score]]&gt;39,"Medium Spending",IF(customer_segmentation_data[[#This Row],[spending_score]]&lt;40,"Low Spending","Invalid")))</f>
        <v>High Spending</v>
      </c>
      <c r="M338" t="str">
        <f>IF(customer_segmentation_data[[#This Row],[purchase_frequency]]&lt;16,"Low Frequency",IF(customer_segmentation_data[[#This Row],[purchase_frequency]]&lt;36,"Medium Frequency",IF(customer_segmentation_data[[#This Row],[purchase_frequency]]&lt;51,"High Frequency","Invalid")))</f>
        <v>High Frequency</v>
      </c>
      <c r="N338" s="3">
        <f>customer_segmentation_data[[#This Row],[last_purchase_amount]]*customer_segmentation_data[[#This Row],[purchase_frequency]]*customer_segmentation_data[[#This Row],[membership_years]]</f>
        <v>5131.5199999999995</v>
      </c>
    </row>
    <row r="339" spans="1:14" x14ac:dyDescent="0.35">
      <c r="A339">
        <v>338</v>
      </c>
      <c r="B339">
        <v>42</v>
      </c>
      <c r="C339" s="1" t="s">
        <v>13</v>
      </c>
      <c r="D339" s="2">
        <v>115381</v>
      </c>
      <c r="E339">
        <v>70</v>
      </c>
      <c r="F339">
        <v>7</v>
      </c>
      <c r="G339">
        <v>33</v>
      </c>
      <c r="H339" s="1" t="s">
        <v>14</v>
      </c>
      <c r="I339" s="3">
        <v>592.52</v>
      </c>
      <c r="J339" s="3" t="str">
        <f>IF(customer_segmentation_data[[#This Row],[age]]&lt;30,"Adolescent",IF(customer_segmentation_data[[#This Row],[age]]&lt;50,"Middle Age",IF(customer_segmentation_data[[#This Row],[age]]&gt;49,"Adult","Invalid")))</f>
        <v>Middle Age</v>
      </c>
      <c r="K339" t="str">
        <f>IF(customer_segmentation_data[[#This Row],[income]]&gt;89000,"High Income",IF(customer_segmentation_data[[#This Row],[income]]&gt;59000,"Middle Income",IF(customer_segmentation_data[[#This Row],[income]]&lt;60000,"Low Income","Invalid")))</f>
        <v>High Income</v>
      </c>
      <c r="L339" t="str">
        <f>IF(customer_segmentation_data[[#This Row],[spending_score]]&gt;69,"High Spending",IF(customer_segmentation_data[[#This Row],[spending_score]]&gt;39,"Medium Spending",IF(customer_segmentation_data[[#This Row],[spending_score]]&lt;40,"Low Spending","Invalid")))</f>
        <v>High Spending</v>
      </c>
      <c r="M339" t="str">
        <f>IF(customer_segmentation_data[[#This Row],[purchase_frequency]]&lt;16,"Low Frequency",IF(customer_segmentation_data[[#This Row],[purchase_frequency]]&lt;36,"Medium Frequency",IF(customer_segmentation_data[[#This Row],[purchase_frequency]]&lt;51,"High Frequency","Invalid")))</f>
        <v>Medium Frequency</v>
      </c>
      <c r="N339" s="3">
        <f>customer_segmentation_data[[#This Row],[last_purchase_amount]]*customer_segmentation_data[[#This Row],[purchase_frequency]]*customer_segmentation_data[[#This Row],[membership_years]]</f>
        <v>136872.12</v>
      </c>
    </row>
    <row r="340" spans="1:14" x14ac:dyDescent="0.35">
      <c r="A340">
        <v>339</v>
      </c>
      <c r="B340">
        <v>28</v>
      </c>
      <c r="C340" s="1" t="s">
        <v>9</v>
      </c>
      <c r="D340" s="2">
        <v>111697</v>
      </c>
      <c r="E340">
        <v>92</v>
      </c>
      <c r="F340">
        <v>9</v>
      </c>
      <c r="G340">
        <v>50</v>
      </c>
      <c r="H340" s="1" t="s">
        <v>11</v>
      </c>
      <c r="I340" s="3">
        <v>205.58</v>
      </c>
      <c r="J340" s="3" t="str">
        <f>IF(customer_segmentation_data[[#This Row],[age]]&lt;30,"Adolescent",IF(customer_segmentation_data[[#This Row],[age]]&lt;50,"Middle Age",IF(customer_segmentation_data[[#This Row],[age]]&gt;49,"Adult","Invalid")))</f>
        <v>Adolescent</v>
      </c>
      <c r="K340" t="str">
        <f>IF(customer_segmentation_data[[#This Row],[income]]&gt;89000,"High Income",IF(customer_segmentation_data[[#This Row],[income]]&gt;59000,"Middle Income",IF(customer_segmentation_data[[#This Row],[income]]&lt;60000,"Low Income","Invalid")))</f>
        <v>High Income</v>
      </c>
      <c r="L340" t="str">
        <f>IF(customer_segmentation_data[[#This Row],[spending_score]]&gt;69,"High Spending",IF(customer_segmentation_data[[#This Row],[spending_score]]&gt;39,"Medium Spending",IF(customer_segmentation_data[[#This Row],[spending_score]]&lt;40,"Low Spending","Invalid")))</f>
        <v>High Spending</v>
      </c>
      <c r="M340" t="str">
        <f>IF(customer_segmentation_data[[#This Row],[purchase_frequency]]&lt;16,"Low Frequency",IF(customer_segmentation_data[[#This Row],[purchase_frequency]]&lt;36,"Medium Frequency",IF(customer_segmentation_data[[#This Row],[purchase_frequency]]&lt;51,"High Frequency","Invalid")))</f>
        <v>High Frequency</v>
      </c>
      <c r="N340" s="3">
        <f>customer_segmentation_data[[#This Row],[last_purchase_amount]]*customer_segmentation_data[[#This Row],[purchase_frequency]]*customer_segmentation_data[[#This Row],[membership_years]]</f>
        <v>92511</v>
      </c>
    </row>
    <row r="341" spans="1:14" x14ac:dyDescent="0.35">
      <c r="A341">
        <v>340</v>
      </c>
      <c r="B341">
        <v>48</v>
      </c>
      <c r="C341" s="1" t="s">
        <v>13</v>
      </c>
      <c r="D341" s="2">
        <v>30374</v>
      </c>
      <c r="E341">
        <v>28</v>
      </c>
      <c r="F341">
        <v>7</v>
      </c>
      <c r="G341">
        <v>34</v>
      </c>
      <c r="H341" s="1" t="s">
        <v>10</v>
      </c>
      <c r="I341" s="3">
        <v>463.78</v>
      </c>
      <c r="J341" s="3" t="str">
        <f>IF(customer_segmentation_data[[#This Row],[age]]&lt;30,"Adolescent",IF(customer_segmentation_data[[#This Row],[age]]&lt;50,"Middle Age",IF(customer_segmentation_data[[#This Row],[age]]&gt;49,"Adult","Invalid")))</f>
        <v>Middle Age</v>
      </c>
      <c r="K341" t="str">
        <f>IF(customer_segmentation_data[[#This Row],[income]]&gt;89000,"High Income",IF(customer_segmentation_data[[#This Row],[income]]&gt;59000,"Middle Income",IF(customer_segmentation_data[[#This Row],[income]]&lt;60000,"Low Income","Invalid")))</f>
        <v>Low Income</v>
      </c>
      <c r="L341" t="str">
        <f>IF(customer_segmentation_data[[#This Row],[spending_score]]&gt;69,"High Spending",IF(customer_segmentation_data[[#This Row],[spending_score]]&gt;39,"Medium Spending",IF(customer_segmentation_data[[#This Row],[spending_score]]&lt;40,"Low Spending","Invalid")))</f>
        <v>Low Spending</v>
      </c>
      <c r="M341" t="str">
        <f>IF(customer_segmentation_data[[#This Row],[purchase_frequency]]&lt;16,"Low Frequency",IF(customer_segmentation_data[[#This Row],[purchase_frequency]]&lt;36,"Medium Frequency",IF(customer_segmentation_data[[#This Row],[purchase_frequency]]&lt;51,"High Frequency","Invalid")))</f>
        <v>Medium Frequency</v>
      </c>
      <c r="N341" s="3">
        <f>customer_segmentation_data[[#This Row],[last_purchase_amount]]*customer_segmentation_data[[#This Row],[purchase_frequency]]*customer_segmentation_data[[#This Row],[membership_years]]</f>
        <v>110379.63999999998</v>
      </c>
    </row>
    <row r="342" spans="1:14" x14ac:dyDescent="0.35">
      <c r="A342">
        <v>341</v>
      </c>
      <c r="B342">
        <v>31</v>
      </c>
      <c r="C342" s="1" t="s">
        <v>13</v>
      </c>
      <c r="D342" s="2">
        <v>35406</v>
      </c>
      <c r="E342">
        <v>45</v>
      </c>
      <c r="F342">
        <v>10</v>
      </c>
      <c r="G342">
        <v>9</v>
      </c>
      <c r="H342" s="1" t="s">
        <v>15</v>
      </c>
      <c r="I342" s="3">
        <v>637.02</v>
      </c>
      <c r="J342" s="3" t="str">
        <f>IF(customer_segmentation_data[[#This Row],[age]]&lt;30,"Adolescent",IF(customer_segmentation_data[[#This Row],[age]]&lt;50,"Middle Age",IF(customer_segmentation_data[[#This Row],[age]]&gt;49,"Adult","Invalid")))</f>
        <v>Middle Age</v>
      </c>
      <c r="K342" t="str">
        <f>IF(customer_segmentation_data[[#This Row],[income]]&gt;89000,"High Income",IF(customer_segmentation_data[[#This Row],[income]]&gt;59000,"Middle Income",IF(customer_segmentation_data[[#This Row],[income]]&lt;60000,"Low Income","Invalid")))</f>
        <v>Low Income</v>
      </c>
      <c r="L342" t="str">
        <f>IF(customer_segmentation_data[[#This Row],[spending_score]]&gt;69,"High Spending",IF(customer_segmentation_data[[#This Row],[spending_score]]&gt;39,"Medium Spending",IF(customer_segmentation_data[[#This Row],[spending_score]]&lt;40,"Low Spending","Invalid")))</f>
        <v>Medium Spending</v>
      </c>
      <c r="M342" t="str">
        <f>IF(customer_segmentation_data[[#This Row],[purchase_frequency]]&lt;16,"Low Frequency",IF(customer_segmentation_data[[#This Row],[purchase_frequency]]&lt;36,"Medium Frequency",IF(customer_segmentation_data[[#This Row],[purchase_frequency]]&lt;51,"High Frequency","Invalid")))</f>
        <v>Low Frequency</v>
      </c>
      <c r="N342" s="3">
        <f>customer_segmentation_data[[#This Row],[last_purchase_amount]]*customer_segmentation_data[[#This Row],[purchase_frequency]]*customer_segmentation_data[[#This Row],[membership_years]]</f>
        <v>57331.8</v>
      </c>
    </row>
    <row r="343" spans="1:14" x14ac:dyDescent="0.35">
      <c r="A343">
        <v>342</v>
      </c>
      <c r="B343">
        <v>69</v>
      </c>
      <c r="C343" s="1" t="s">
        <v>9</v>
      </c>
      <c r="D343" s="2">
        <v>71688</v>
      </c>
      <c r="E343">
        <v>69</v>
      </c>
      <c r="F343">
        <v>4</v>
      </c>
      <c r="G343">
        <v>25</v>
      </c>
      <c r="H343" s="1" t="s">
        <v>12</v>
      </c>
      <c r="I343" s="3">
        <v>532.23</v>
      </c>
      <c r="J343" s="3" t="str">
        <f>IF(customer_segmentation_data[[#This Row],[age]]&lt;30,"Adolescent",IF(customer_segmentation_data[[#This Row],[age]]&lt;50,"Middle Age",IF(customer_segmentation_data[[#This Row],[age]]&gt;49,"Adult","Invalid")))</f>
        <v>Adult</v>
      </c>
      <c r="K343" t="str">
        <f>IF(customer_segmentation_data[[#This Row],[income]]&gt;89000,"High Income",IF(customer_segmentation_data[[#This Row],[income]]&gt;59000,"Middle Income",IF(customer_segmentation_data[[#This Row],[income]]&lt;60000,"Low Income","Invalid")))</f>
        <v>Middle Income</v>
      </c>
      <c r="L343" t="str">
        <f>IF(customer_segmentation_data[[#This Row],[spending_score]]&gt;69,"High Spending",IF(customer_segmentation_data[[#This Row],[spending_score]]&gt;39,"Medium Spending",IF(customer_segmentation_data[[#This Row],[spending_score]]&lt;40,"Low Spending","Invalid")))</f>
        <v>Medium Spending</v>
      </c>
      <c r="M343" t="str">
        <f>IF(customer_segmentation_data[[#This Row],[purchase_frequency]]&lt;16,"Low Frequency",IF(customer_segmentation_data[[#This Row],[purchase_frequency]]&lt;36,"Medium Frequency",IF(customer_segmentation_data[[#This Row],[purchase_frequency]]&lt;51,"High Frequency","Invalid")))</f>
        <v>Medium Frequency</v>
      </c>
      <c r="N343" s="3">
        <f>customer_segmentation_data[[#This Row],[last_purchase_amount]]*customer_segmentation_data[[#This Row],[purchase_frequency]]*customer_segmentation_data[[#This Row],[membership_years]]</f>
        <v>53223</v>
      </c>
    </row>
    <row r="344" spans="1:14" x14ac:dyDescent="0.35">
      <c r="A344">
        <v>343</v>
      </c>
      <c r="B344">
        <v>32</v>
      </c>
      <c r="C344" s="1" t="s">
        <v>16</v>
      </c>
      <c r="D344" s="2">
        <v>48445</v>
      </c>
      <c r="E344">
        <v>91</v>
      </c>
      <c r="F344">
        <v>8</v>
      </c>
      <c r="G344">
        <v>27</v>
      </c>
      <c r="H344" s="1" t="s">
        <v>14</v>
      </c>
      <c r="I344" s="3">
        <v>265.17</v>
      </c>
      <c r="J344" s="3" t="str">
        <f>IF(customer_segmentation_data[[#This Row],[age]]&lt;30,"Adolescent",IF(customer_segmentation_data[[#This Row],[age]]&lt;50,"Middle Age",IF(customer_segmentation_data[[#This Row],[age]]&gt;49,"Adult","Invalid")))</f>
        <v>Middle Age</v>
      </c>
      <c r="K344" t="str">
        <f>IF(customer_segmentation_data[[#This Row],[income]]&gt;89000,"High Income",IF(customer_segmentation_data[[#This Row],[income]]&gt;59000,"Middle Income",IF(customer_segmentation_data[[#This Row],[income]]&lt;60000,"Low Income","Invalid")))</f>
        <v>Low Income</v>
      </c>
      <c r="L344" t="str">
        <f>IF(customer_segmentation_data[[#This Row],[spending_score]]&gt;69,"High Spending",IF(customer_segmentation_data[[#This Row],[spending_score]]&gt;39,"Medium Spending",IF(customer_segmentation_data[[#This Row],[spending_score]]&lt;40,"Low Spending","Invalid")))</f>
        <v>High Spending</v>
      </c>
      <c r="M344" t="str">
        <f>IF(customer_segmentation_data[[#This Row],[purchase_frequency]]&lt;16,"Low Frequency",IF(customer_segmentation_data[[#This Row],[purchase_frequency]]&lt;36,"Medium Frequency",IF(customer_segmentation_data[[#This Row],[purchase_frequency]]&lt;51,"High Frequency","Invalid")))</f>
        <v>Medium Frequency</v>
      </c>
      <c r="N344" s="3">
        <f>customer_segmentation_data[[#This Row],[last_purchase_amount]]*customer_segmentation_data[[#This Row],[purchase_frequency]]*customer_segmentation_data[[#This Row],[membership_years]]</f>
        <v>57276.72</v>
      </c>
    </row>
    <row r="345" spans="1:14" x14ac:dyDescent="0.35">
      <c r="A345">
        <v>344</v>
      </c>
      <c r="B345">
        <v>41</v>
      </c>
      <c r="C345" s="1" t="s">
        <v>16</v>
      </c>
      <c r="D345" s="2">
        <v>136928</v>
      </c>
      <c r="E345">
        <v>42</v>
      </c>
      <c r="F345">
        <v>5</v>
      </c>
      <c r="G345">
        <v>33</v>
      </c>
      <c r="H345" s="1" t="s">
        <v>14</v>
      </c>
      <c r="I345" s="3">
        <v>239.72</v>
      </c>
      <c r="J345" s="3" t="str">
        <f>IF(customer_segmentation_data[[#This Row],[age]]&lt;30,"Adolescent",IF(customer_segmentation_data[[#This Row],[age]]&lt;50,"Middle Age",IF(customer_segmentation_data[[#This Row],[age]]&gt;49,"Adult","Invalid")))</f>
        <v>Middle Age</v>
      </c>
      <c r="K345" t="str">
        <f>IF(customer_segmentation_data[[#This Row],[income]]&gt;89000,"High Income",IF(customer_segmentation_data[[#This Row],[income]]&gt;59000,"Middle Income",IF(customer_segmentation_data[[#This Row],[income]]&lt;60000,"Low Income","Invalid")))</f>
        <v>High Income</v>
      </c>
      <c r="L345" t="str">
        <f>IF(customer_segmentation_data[[#This Row],[spending_score]]&gt;69,"High Spending",IF(customer_segmentation_data[[#This Row],[spending_score]]&gt;39,"Medium Spending",IF(customer_segmentation_data[[#This Row],[spending_score]]&lt;40,"Low Spending","Invalid")))</f>
        <v>Medium Spending</v>
      </c>
      <c r="M345" t="str">
        <f>IF(customer_segmentation_data[[#This Row],[purchase_frequency]]&lt;16,"Low Frequency",IF(customer_segmentation_data[[#This Row],[purchase_frequency]]&lt;36,"Medium Frequency",IF(customer_segmentation_data[[#This Row],[purchase_frequency]]&lt;51,"High Frequency","Invalid")))</f>
        <v>Medium Frequency</v>
      </c>
      <c r="N345" s="3">
        <f>customer_segmentation_data[[#This Row],[last_purchase_amount]]*customer_segmentation_data[[#This Row],[purchase_frequency]]*customer_segmentation_data[[#This Row],[membership_years]]</f>
        <v>39553.800000000003</v>
      </c>
    </row>
    <row r="346" spans="1:14" x14ac:dyDescent="0.35">
      <c r="A346">
        <v>345</v>
      </c>
      <c r="B346">
        <v>33</v>
      </c>
      <c r="C346" s="1" t="s">
        <v>16</v>
      </c>
      <c r="D346" s="2">
        <v>112118</v>
      </c>
      <c r="E346">
        <v>27</v>
      </c>
      <c r="F346">
        <v>10</v>
      </c>
      <c r="G346">
        <v>9</v>
      </c>
      <c r="H346" s="1" t="s">
        <v>12</v>
      </c>
      <c r="I346" s="3">
        <v>535.28</v>
      </c>
      <c r="J346" s="3" t="str">
        <f>IF(customer_segmentation_data[[#This Row],[age]]&lt;30,"Adolescent",IF(customer_segmentation_data[[#This Row],[age]]&lt;50,"Middle Age",IF(customer_segmentation_data[[#This Row],[age]]&gt;49,"Adult","Invalid")))</f>
        <v>Middle Age</v>
      </c>
      <c r="K346" t="str">
        <f>IF(customer_segmentation_data[[#This Row],[income]]&gt;89000,"High Income",IF(customer_segmentation_data[[#This Row],[income]]&gt;59000,"Middle Income",IF(customer_segmentation_data[[#This Row],[income]]&lt;60000,"Low Income","Invalid")))</f>
        <v>High Income</v>
      </c>
      <c r="L346" t="str">
        <f>IF(customer_segmentation_data[[#This Row],[spending_score]]&gt;69,"High Spending",IF(customer_segmentation_data[[#This Row],[spending_score]]&gt;39,"Medium Spending",IF(customer_segmentation_data[[#This Row],[spending_score]]&lt;40,"Low Spending","Invalid")))</f>
        <v>Low Spending</v>
      </c>
      <c r="M346" t="str">
        <f>IF(customer_segmentation_data[[#This Row],[purchase_frequency]]&lt;16,"Low Frequency",IF(customer_segmentation_data[[#This Row],[purchase_frequency]]&lt;36,"Medium Frequency",IF(customer_segmentation_data[[#This Row],[purchase_frequency]]&lt;51,"High Frequency","Invalid")))</f>
        <v>Low Frequency</v>
      </c>
      <c r="N346" s="3">
        <f>customer_segmentation_data[[#This Row],[last_purchase_amount]]*customer_segmentation_data[[#This Row],[purchase_frequency]]*customer_segmentation_data[[#This Row],[membership_years]]</f>
        <v>48175.199999999997</v>
      </c>
    </row>
    <row r="347" spans="1:14" x14ac:dyDescent="0.35">
      <c r="A347">
        <v>346</v>
      </c>
      <c r="B347">
        <v>62</v>
      </c>
      <c r="C347" s="1" t="s">
        <v>9</v>
      </c>
      <c r="D347" s="2">
        <v>114587</v>
      </c>
      <c r="E347">
        <v>14</v>
      </c>
      <c r="F347">
        <v>7</v>
      </c>
      <c r="G347">
        <v>11</v>
      </c>
      <c r="H347" s="1" t="s">
        <v>15</v>
      </c>
      <c r="I347" s="3">
        <v>26.72</v>
      </c>
      <c r="J347" s="3" t="str">
        <f>IF(customer_segmentation_data[[#This Row],[age]]&lt;30,"Adolescent",IF(customer_segmentation_data[[#This Row],[age]]&lt;50,"Middle Age",IF(customer_segmentation_data[[#This Row],[age]]&gt;49,"Adult","Invalid")))</f>
        <v>Adult</v>
      </c>
      <c r="K347" t="str">
        <f>IF(customer_segmentation_data[[#This Row],[income]]&gt;89000,"High Income",IF(customer_segmentation_data[[#This Row],[income]]&gt;59000,"Middle Income",IF(customer_segmentation_data[[#This Row],[income]]&lt;60000,"Low Income","Invalid")))</f>
        <v>High Income</v>
      </c>
      <c r="L347" t="str">
        <f>IF(customer_segmentation_data[[#This Row],[spending_score]]&gt;69,"High Spending",IF(customer_segmentation_data[[#This Row],[spending_score]]&gt;39,"Medium Spending",IF(customer_segmentation_data[[#This Row],[spending_score]]&lt;40,"Low Spending","Invalid")))</f>
        <v>Low Spending</v>
      </c>
      <c r="M347" t="str">
        <f>IF(customer_segmentation_data[[#This Row],[purchase_frequency]]&lt;16,"Low Frequency",IF(customer_segmentation_data[[#This Row],[purchase_frequency]]&lt;36,"Medium Frequency",IF(customer_segmentation_data[[#This Row],[purchase_frequency]]&lt;51,"High Frequency","Invalid")))</f>
        <v>Low Frequency</v>
      </c>
      <c r="N347" s="3">
        <f>customer_segmentation_data[[#This Row],[last_purchase_amount]]*customer_segmentation_data[[#This Row],[purchase_frequency]]*customer_segmentation_data[[#This Row],[membership_years]]</f>
        <v>2057.4399999999996</v>
      </c>
    </row>
    <row r="348" spans="1:14" x14ac:dyDescent="0.35">
      <c r="A348">
        <v>347</v>
      </c>
      <c r="B348">
        <v>38</v>
      </c>
      <c r="C348" s="1" t="s">
        <v>9</v>
      </c>
      <c r="D348" s="2">
        <v>42378</v>
      </c>
      <c r="E348">
        <v>36</v>
      </c>
      <c r="F348">
        <v>5</v>
      </c>
      <c r="G348">
        <v>20</v>
      </c>
      <c r="H348" s="1" t="s">
        <v>11</v>
      </c>
      <c r="I348" s="3">
        <v>279.77</v>
      </c>
      <c r="J348" s="3" t="str">
        <f>IF(customer_segmentation_data[[#This Row],[age]]&lt;30,"Adolescent",IF(customer_segmentation_data[[#This Row],[age]]&lt;50,"Middle Age",IF(customer_segmentation_data[[#This Row],[age]]&gt;49,"Adult","Invalid")))</f>
        <v>Middle Age</v>
      </c>
      <c r="K348" t="str">
        <f>IF(customer_segmentation_data[[#This Row],[income]]&gt;89000,"High Income",IF(customer_segmentation_data[[#This Row],[income]]&gt;59000,"Middle Income",IF(customer_segmentation_data[[#This Row],[income]]&lt;60000,"Low Income","Invalid")))</f>
        <v>Low Income</v>
      </c>
      <c r="L348" t="str">
        <f>IF(customer_segmentation_data[[#This Row],[spending_score]]&gt;69,"High Spending",IF(customer_segmentation_data[[#This Row],[spending_score]]&gt;39,"Medium Spending",IF(customer_segmentation_data[[#This Row],[spending_score]]&lt;40,"Low Spending","Invalid")))</f>
        <v>Low Spending</v>
      </c>
      <c r="M348" t="str">
        <f>IF(customer_segmentation_data[[#This Row],[purchase_frequency]]&lt;16,"Low Frequency",IF(customer_segmentation_data[[#This Row],[purchase_frequency]]&lt;36,"Medium Frequency",IF(customer_segmentation_data[[#This Row],[purchase_frequency]]&lt;51,"High Frequency","Invalid")))</f>
        <v>Medium Frequency</v>
      </c>
      <c r="N348" s="3">
        <f>customer_segmentation_data[[#This Row],[last_purchase_amount]]*customer_segmentation_data[[#This Row],[purchase_frequency]]*customer_segmentation_data[[#This Row],[membership_years]]</f>
        <v>27977</v>
      </c>
    </row>
    <row r="349" spans="1:14" x14ac:dyDescent="0.35">
      <c r="A349">
        <v>348</v>
      </c>
      <c r="B349">
        <v>39</v>
      </c>
      <c r="C349" s="1" t="s">
        <v>9</v>
      </c>
      <c r="D349" s="2">
        <v>136141</v>
      </c>
      <c r="E349">
        <v>58</v>
      </c>
      <c r="F349">
        <v>6</v>
      </c>
      <c r="G349">
        <v>30</v>
      </c>
      <c r="H349" s="1" t="s">
        <v>14</v>
      </c>
      <c r="I349" s="3">
        <v>211.56</v>
      </c>
      <c r="J349" s="3" t="str">
        <f>IF(customer_segmentation_data[[#This Row],[age]]&lt;30,"Adolescent",IF(customer_segmentation_data[[#This Row],[age]]&lt;50,"Middle Age",IF(customer_segmentation_data[[#This Row],[age]]&gt;49,"Adult","Invalid")))</f>
        <v>Middle Age</v>
      </c>
      <c r="K349" t="str">
        <f>IF(customer_segmentation_data[[#This Row],[income]]&gt;89000,"High Income",IF(customer_segmentation_data[[#This Row],[income]]&gt;59000,"Middle Income",IF(customer_segmentation_data[[#This Row],[income]]&lt;60000,"Low Income","Invalid")))</f>
        <v>High Income</v>
      </c>
      <c r="L349" t="str">
        <f>IF(customer_segmentation_data[[#This Row],[spending_score]]&gt;69,"High Spending",IF(customer_segmentation_data[[#This Row],[spending_score]]&gt;39,"Medium Spending",IF(customer_segmentation_data[[#This Row],[spending_score]]&lt;40,"Low Spending","Invalid")))</f>
        <v>Medium Spending</v>
      </c>
      <c r="M349" t="str">
        <f>IF(customer_segmentation_data[[#This Row],[purchase_frequency]]&lt;16,"Low Frequency",IF(customer_segmentation_data[[#This Row],[purchase_frequency]]&lt;36,"Medium Frequency",IF(customer_segmentation_data[[#This Row],[purchase_frequency]]&lt;51,"High Frequency","Invalid")))</f>
        <v>Medium Frequency</v>
      </c>
      <c r="N349" s="3">
        <f>customer_segmentation_data[[#This Row],[last_purchase_amount]]*customer_segmentation_data[[#This Row],[purchase_frequency]]*customer_segmentation_data[[#This Row],[membership_years]]</f>
        <v>38080.800000000003</v>
      </c>
    </row>
    <row r="350" spans="1:14" x14ac:dyDescent="0.35">
      <c r="A350">
        <v>349</v>
      </c>
      <c r="B350">
        <v>44</v>
      </c>
      <c r="C350" s="1" t="s">
        <v>16</v>
      </c>
      <c r="D350" s="2">
        <v>32030</v>
      </c>
      <c r="E350">
        <v>38</v>
      </c>
      <c r="F350">
        <v>2</v>
      </c>
      <c r="G350">
        <v>19</v>
      </c>
      <c r="H350" s="1" t="s">
        <v>11</v>
      </c>
      <c r="I350" s="3">
        <v>912.15</v>
      </c>
      <c r="J350" s="3" t="str">
        <f>IF(customer_segmentation_data[[#This Row],[age]]&lt;30,"Adolescent",IF(customer_segmentation_data[[#This Row],[age]]&lt;50,"Middle Age",IF(customer_segmentation_data[[#This Row],[age]]&gt;49,"Adult","Invalid")))</f>
        <v>Middle Age</v>
      </c>
      <c r="K350" t="str">
        <f>IF(customer_segmentation_data[[#This Row],[income]]&gt;89000,"High Income",IF(customer_segmentation_data[[#This Row],[income]]&gt;59000,"Middle Income",IF(customer_segmentation_data[[#This Row],[income]]&lt;60000,"Low Income","Invalid")))</f>
        <v>Low Income</v>
      </c>
      <c r="L350" t="str">
        <f>IF(customer_segmentation_data[[#This Row],[spending_score]]&gt;69,"High Spending",IF(customer_segmentation_data[[#This Row],[spending_score]]&gt;39,"Medium Spending",IF(customer_segmentation_data[[#This Row],[spending_score]]&lt;40,"Low Spending","Invalid")))</f>
        <v>Low Spending</v>
      </c>
      <c r="M350" t="str">
        <f>IF(customer_segmentation_data[[#This Row],[purchase_frequency]]&lt;16,"Low Frequency",IF(customer_segmentation_data[[#This Row],[purchase_frequency]]&lt;36,"Medium Frequency",IF(customer_segmentation_data[[#This Row],[purchase_frequency]]&lt;51,"High Frequency","Invalid")))</f>
        <v>Medium Frequency</v>
      </c>
      <c r="N350" s="3">
        <f>customer_segmentation_data[[#This Row],[last_purchase_amount]]*customer_segmentation_data[[#This Row],[purchase_frequency]]*customer_segmentation_data[[#This Row],[membership_years]]</f>
        <v>34661.699999999997</v>
      </c>
    </row>
    <row r="351" spans="1:14" x14ac:dyDescent="0.35">
      <c r="A351">
        <v>350</v>
      </c>
      <c r="B351">
        <v>56</v>
      </c>
      <c r="C351" s="1" t="s">
        <v>9</v>
      </c>
      <c r="D351" s="2">
        <v>148694</v>
      </c>
      <c r="E351">
        <v>44</v>
      </c>
      <c r="F351">
        <v>7</v>
      </c>
      <c r="G351">
        <v>13</v>
      </c>
      <c r="H351" s="1" t="s">
        <v>15</v>
      </c>
      <c r="I351" s="3">
        <v>326.5</v>
      </c>
      <c r="J351" s="3" t="str">
        <f>IF(customer_segmentation_data[[#This Row],[age]]&lt;30,"Adolescent",IF(customer_segmentation_data[[#This Row],[age]]&lt;50,"Middle Age",IF(customer_segmentation_data[[#This Row],[age]]&gt;49,"Adult","Invalid")))</f>
        <v>Adult</v>
      </c>
      <c r="K351" t="str">
        <f>IF(customer_segmentation_data[[#This Row],[income]]&gt;89000,"High Income",IF(customer_segmentation_data[[#This Row],[income]]&gt;59000,"Middle Income",IF(customer_segmentation_data[[#This Row],[income]]&lt;60000,"Low Income","Invalid")))</f>
        <v>High Income</v>
      </c>
      <c r="L351" t="str">
        <f>IF(customer_segmentation_data[[#This Row],[spending_score]]&gt;69,"High Spending",IF(customer_segmentation_data[[#This Row],[spending_score]]&gt;39,"Medium Spending",IF(customer_segmentation_data[[#This Row],[spending_score]]&lt;40,"Low Spending","Invalid")))</f>
        <v>Medium Spending</v>
      </c>
      <c r="M351" t="str">
        <f>IF(customer_segmentation_data[[#This Row],[purchase_frequency]]&lt;16,"Low Frequency",IF(customer_segmentation_data[[#This Row],[purchase_frequency]]&lt;36,"Medium Frequency",IF(customer_segmentation_data[[#This Row],[purchase_frequency]]&lt;51,"High Frequency","Invalid")))</f>
        <v>Low Frequency</v>
      </c>
      <c r="N351" s="3">
        <f>customer_segmentation_data[[#This Row],[last_purchase_amount]]*customer_segmentation_data[[#This Row],[purchase_frequency]]*customer_segmentation_data[[#This Row],[membership_years]]</f>
        <v>29711.5</v>
      </c>
    </row>
    <row r="352" spans="1:14" x14ac:dyDescent="0.35">
      <c r="A352">
        <v>351</v>
      </c>
      <c r="B352">
        <v>68</v>
      </c>
      <c r="C352" s="1" t="s">
        <v>13</v>
      </c>
      <c r="D352" s="2">
        <v>122661</v>
      </c>
      <c r="E352">
        <v>16</v>
      </c>
      <c r="F352">
        <v>4</v>
      </c>
      <c r="G352">
        <v>48</v>
      </c>
      <c r="H352" s="1" t="s">
        <v>10</v>
      </c>
      <c r="I352" s="3">
        <v>85.44</v>
      </c>
      <c r="J352" s="3" t="str">
        <f>IF(customer_segmentation_data[[#This Row],[age]]&lt;30,"Adolescent",IF(customer_segmentation_data[[#This Row],[age]]&lt;50,"Middle Age",IF(customer_segmentation_data[[#This Row],[age]]&gt;49,"Adult","Invalid")))</f>
        <v>Adult</v>
      </c>
      <c r="K352" t="str">
        <f>IF(customer_segmentation_data[[#This Row],[income]]&gt;89000,"High Income",IF(customer_segmentation_data[[#This Row],[income]]&gt;59000,"Middle Income",IF(customer_segmentation_data[[#This Row],[income]]&lt;60000,"Low Income","Invalid")))</f>
        <v>High Income</v>
      </c>
      <c r="L352" t="str">
        <f>IF(customer_segmentation_data[[#This Row],[spending_score]]&gt;69,"High Spending",IF(customer_segmentation_data[[#This Row],[spending_score]]&gt;39,"Medium Spending",IF(customer_segmentation_data[[#This Row],[spending_score]]&lt;40,"Low Spending","Invalid")))</f>
        <v>Low Spending</v>
      </c>
      <c r="M352" t="str">
        <f>IF(customer_segmentation_data[[#This Row],[purchase_frequency]]&lt;16,"Low Frequency",IF(customer_segmentation_data[[#This Row],[purchase_frequency]]&lt;36,"Medium Frequency",IF(customer_segmentation_data[[#This Row],[purchase_frequency]]&lt;51,"High Frequency","Invalid")))</f>
        <v>High Frequency</v>
      </c>
      <c r="N352" s="3">
        <f>customer_segmentation_data[[#This Row],[last_purchase_amount]]*customer_segmentation_data[[#This Row],[purchase_frequency]]*customer_segmentation_data[[#This Row],[membership_years]]</f>
        <v>16404.48</v>
      </c>
    </row>
    <row r="353" spans="1:14" x14ac:dyDescent="0.35">
      <c r="A353">
        <v>352</v>
      </c>
      <c r="B353">
        <v>47</v>
      </c>
      <c r="C353" s="1" t="s">
        <v>9</v>
      </c>
      <c r="D353" s="2">
        <v>54571</v>
      </c>
      <c r="E353">
        <v>57</v>
      </c>
      <c r="F353">
        <v>4</v>
      </c>
      <c r="G353">
        <v>2</v>
      </c>
      <c r="H353" s="1" t="s">
        <v>15</v>
      </c>
      <c r="I353" s="3">
        <v>138.30000000000001</v>
      </c>
      <c r="J353" s="3" t="str">
        <f>IF(customer_segmentation_data[[#This Row],[age]]&lt;30,"Adolescent",IF(customer_segmentation_data[[#This Row],[age]]&lt;50,"Middle Age",IF(customer_segmentation_data[[#This Row],[age]]&gt;49,"Adult","Invalid")))</f>
        <v>Middle Age</v>
      </c>
      <c r="K353" t="str">
        <f>IF(customer_segmentation_data[[#This Row],[income]]&gt;89000,"High Income",IF(customer_segmentation_data[[#This Row],[income]]&gt;59000,"Middle Income",IF(customer_segmentation_data[[#This Row],[income]]&lt;60000,"Low Income","Invalid")))</f>
        <v>Low Income</v>
      </c>
      <c r="L353" t="str">
        <f>IF(customer_segmentation_data[[#This Row],[spending_score]]&gt;69,"High Spending",IF(customer_segmentation_data[[#This Row],[spending_score]]&gt;39,"Medium Spending",IF(customer_segmentation_data[[#This Row],[spending_score]]&lt;40,"Low Spending","Invalid")))</f>
        <v>Medium Spending</v>
      </c>
      <c r="M353" t="str">
        <f>IF(customer_segmentation_data[[#This Row],[purchase_frequency]]&lt;16,"Low Frequency",IF(customer_segmentation_data[[#This Row],[purchase_frequency]]&lt;36,"Medium Frequency",IF(customer_segmentation_data[[#This Row],[purchase_frequency]]&lt;51,"High Frequency","Invalid")))</f>
        <v>Low Frequency</v>
      </c>
      <c r="N353" s="3">
        <f>customer_segmentation_data[[#This Row],[last_purchase_amount]]*customer_segmentation_data[[#This Row],[purchase_frequency]]*customer_segmentation_data[[#This Row],[membership_years]]</f>
        <v>1106.4000000000001</v>
      </c>
    </row>
    <row r="354" spans="1:14" x14ac:dyDescent="0.35">
      <c r="A354">
        <v>353</v>
      </c>
      <c r="B354">
        <v>61</v>
      </c>
      <c r="C354" s="1" t="s">
        <v>13</v>
      </c>
      <c r="D354" s="2">
        <v>120516</v>
      </c>
      <c r="E354">
        <v>100</v>
      </c>
      <c r="F354">
        <v>10</v>
      </c>
      <c r="G354">
        <v>47</v>
      </c>
      <c r="H354" s="1" t="s">
        <v>14</v>
      </c>
      <c r="I354" s="3">
        <v>475.52</v>
      </c>
      <c r="J354" s="3" t="str">
        <f>IF(customer_segmentation_data[[#This Row],[age]]&lt;30,"Adolescent",IF(customer_segmentation_data[[#This Row],[age]]&lt;50,"Middle Age",IF(customer_segmentation_data[[#This Row],[age]]&gt;49,"Adult","Invalid")))</f>
        <v>Adult</v>
      </c>
      <c r="K354" t="str">
        <f>IF(customer_segmentation_data[[#This Row],[income]]&gt;89000,"High Income",IF(customer_segmentation_data[[#This Row],[income]]&gt;59000,"Middle Income",IF(customer_segmentation_data[[#This Row],[income]]&lt;60000,"Low Income","Invalid")))</f>
        <v>High Income</v>
      </c>
      <c r="L354" t="str">
        <f>IF(customer_segmentation_data[[#This Row],[spending_score]]&gt;69,"High Spending",IF(customer_segmentation_data[[#This Row],[spending_score]]&gt;39,"Medium Spending",IF(customer_segmentation_data[[#This Row],[spending_score]]&lt;40,"Low Spending","Invalid")))</f>
        <v>High Spending</v>
      </c>
      <c r="M354" t="str">
        <f>IF(customer_segmentation_data[[#This Row],[purchase_frequency]]&lt;16,"Low Frequency",IF(customer_segmentation_data[[#This Row],[purchase_frequency]]&lt;36,"Medium Frequency",IF(customer_segmentation_data[[#This Row],[purchase_frequency]]&lt;51,"High Frequency","Invalid")))</f>
        <v>High Frequency</v>
      </c>
      <c r="N354" s="3">
        <f>customer_segmentation_data[[#This Row],[last_purchase_amount]]*customer_segmentation_data[[#This Row],[purchase_frequency]]*customer_segmentation_data[[#This Row],[membership_years]]</f>
        <v>223494.39999999999</v>
      </c>
    </row>
    <row r="355" spans="1:14" x14ac:dyDescent="0.35">
      <c r="A355">
        <v>354</v>
      </c>
      <c r="B355">
        <v>63</v>
      </c>
      <c r="C355" s="1" t="s">
        <v>13</v>
      </c>
      <c r="D355" s="2">
        <v>37003</v>
      </c>
      <c r="E355">
        <v>57</v>
      </c>
      <c r="F355">
        <v>4</v>
      </c>
      <c r="G355">
        <v>25</v>
      </c>
      <c r="H355" s="1" t="s">
        <v>11</v>
      </c>
      <c r="I355" s="3">
        <v>857.68</v>
      </c>
      <c r="J355" s="3" t="str">
        <f>IF(customer_segmentation_data[[#This Row],[age]]&lt;30,"Adolescent",IF(customer_segmentation_data[[#This Row],[age]]&lt;50,"Middle Age",IF(customer_segmentation_data[[#This Row],[age]]&gt;49,"Adult","Invalid")))</f>
        <v>Adult</v>
      </c>
      <c r="K355" t="str">
        <f>IF(customer_segmentation_data[[#This Row],[income]]&gt;89000,"High Income",IF(customer_segmentation_data[[#This Row],[income]]&gt;59000,"Middle Income",IF(customer_segmentation_data[[#This Row],[income]]&lt;60000,"Low Income","Invalid")))</f>
        <v>Low Income</v>
      </c>
      <c r="L355" t="str">
        <f>IF(customer_segmentation_data[[#This Row],[spending_score]]&gt;69,"High Spending",IF(customer_segmentation_data[[#This Row],[spending_score]]&gt;39,"Medium Spending",IF(customer_segmentation_data[[#This Row],[spending_score]]&lt;40,"Low Spending","Invalid")))</f>
        <v>Medium Spending</v>
      </c>
      <c r="M355" t="str">
        <f>IF(customer_segmentation_data[[#This Row],[purchase_frequency]]&lt;16,"Low Frequency",IF(customer_segmentation_data[[#This Row],[purchase_frequency]]&lt;36,"Medium Frequency",IF(customer_segmentation_data[[#This Row],[purchase_frequency]]&lt;51,"High Frequency","Invalid")))</f>
        <v>Medium Frequency</v>
      </c>
      <c r="N355" s="3">
        <f>customer_segmentation_data[[#This Row],[last_purchase_amount]]*customer_segmentation_data[[#This Row],[purchase_frequency]]*customer_segmentation_data[[#This Row],[membership_years]]</f>
        <v>85768</v>
      </c>
    </row>
    <row r="356" spans="1:14" x14ac:dyDescent="0.35">
      <c r="A356">
        <v>355</v>
      </c>
      <c r="B356">
        <v>38</v>
      </c>
      <c r="C356" s="1" t="s">
        <v>13</v>
      </c>
      <c r="D356" s="2">
        <v>81837</v>
      </c>
      <c r="E356">
        <v>68</v>
      </c>
      <c r="F356">
        <v>5</v>
      </c>
      <c r="G356">
        <v>6</v>
      </c>
      <c r="H356" s="1" t="s">
        <v>11</v>
      </c>
      <c r="I356" s="3">
        <v>349.35</v>
      </c>
      <c r="J356" s="3" t="str">
        <f>IF(customer_segmentation_data[[#This Row],[age]]&lt;30,"Adolescent",IF(customer_segmentation_data[[#This Row],[age]]&lt;50,"Middle Age",IF(customer_segmentation_data[[#This Row],[age]]&gt;49,"Adult","Invalid")))</f>
        <v>Middle Age</v>
      </c>
      <c r="K356" t="str">
        <f>IF(customer_segmentation_data[[#This Row],[income]]&gt;89000,"High Income",IF(customer_segmentation_data[[#This Row],[income]]&gt;59000,"Middle Income",IF(customer_segmentation_data[[#This Row],[income]]&lt;60000,"Low Income","Invalid")))</f>
        <v>Middle Income</v>
      </c>
      <c r="L356" t="str">
        <f>IF(customer_segmentation_data[[#This Row],[spending_score]]&gt;69,"High Spending",IF(customer_segmentation_data[[#This Row],[spending_score]]&gt;39,"Medium Spending",IF(customer_segmentation_data[[#This Row],[spending_score]]&lt;40,"Low Spending","Invalid")))</f>
        <v>Medium Spending</v>
      </c>
      <c r="M356" t="str">
        <f>IF(customer_segmentation_data[[#This Row],[purchase_frequency]]&lt;16,"Low Frequency",IF(customer_segmentation_data[[#This Row],[purchase_frequency]]&lt;36,"Medium Frequency",IF(customer_segmentation_data[[#This Row],[purchase_frequency]]&lt;51,"High Frequency","Invalid")))</f>
        <v>Low Frequency</v>
      </c>
      <c r="N356" s="3">
        <f>customer_segmentation_data[[#This Row],[last_purchase_amount]]*customer_segmentation_data[[#This Row],[purchase_frequency]]*customer_segmentation_data[[#This Row],[membership_years]]</f>
        <v>10480.500000000002</v>
      </c>
    </row>
    <row r="357" spans="1:14" x14ac:dyDescent="0.35">
      <c r="A357">
        <v>356</v>
      </c>
      <c r="B357">
        <v>32</v>
      </c>
      <c r="C357" s="1" t="s">
        <v>13</v>
      </c>
      <c r="D357" s="2">
        <v>94627</v>
      </c>
      <c r="E357">
        <v>88</v>
      </c>
      <c r="F357">
        <v>9</v>
      </c>
      <c r="G357">
        <v>30</v>
      </c>
      <c r="H357" s="1" t="s">
        <v>12</v>
      </c>
      <c r="I357" s="3">
        <v>703.94</v>
      </c>
      <c r="J357" s="3" t="str">
        <f>IF(customer_segmentation_data[[#This Row],[age]]&lt;30,"Adolescent",IF(customer_segmentation_data[[#This Row],[age]]&lt;50,"Middle Age",IF(customer_segmentation_data[[#This Row],[age]]&gt;49,"Adult","Invalid")))</f>
        <v>Middle Age</v>
      </c>
      <c r="K357" t="str">
        <f>IF(customer_segmentation_data[[#This Row],[income]]&gt;89000,"High Income",IF(customer_segmentation_data[[#This Row],[income]]&gt;59000,"Middle Income",IF(customer_segmentation_data[[#This Row],[income]]&lt;60000,"Low Income","Invalid")))</f>
        <v>High Income</v>
      </c>
      <c r="L357" t="str">
        <f>IF(customer_segmentation_data[[#This Row],[spending_score]]&gt;69,"High Spending",IF(customer_segmentation_data[[#This Row],[spending_score]]&gt;39,"Medium Spending",IF(customer_segmentation_data[[#This Row],[spending_score]]&lt;40,"Low Spending","Invalid")))</f>
        <v>High Spending</v>
      </c>
      <c r="M357" t="str">
        <f>IF(customer_segmentation_data[[#This Row],[purchase_frequency]]&lt;16,"Low Frequency",IF(customer_segmentation_data[[#This Row],[purchase_frequency]]&lt;36,"Medium Frequency",IF(customer_segmentation_data[[#This Row],[purchase_frequency]]&lt;51,"High Frequency","Invalid")))</f>
        <v>Medium Frequency</v>
      </c>
      <c r="N357" s="3">
        <f>customer_segmentation_data[[#This Row],[last_purchase_amount]]*customer_segmentation_data[[#This Row],[purchase_frequency]]*customer_segmentation_data[[#This Row],[membership_years]]</f>
        <v>190063.80000000002</v>
      </c>
    </row>
    <row r="358" spans="1:14" x14ac:dyDescent="0.35">
      <c r="A358">
        <v>357</v>
      </c>
      <c r="B358">
        <v>49</v>
      </c>
      <c r="C358" s="1" t="s">
        <v>13</v>
      </c>
      <c r="D358" s="2">
        <v>103191</v>
      </c>
      <c r="E358">
        <v>34</v>
      </c>
      <c r="F358">
        <v>5</v>
      </c>
      <c r="G358">
        <v>41</v>
      </c>
      <c r="H358" s="1" t="s">
        <v>12</v>
      </c>
      <c r="I358" s="3">
        <v>253.63</v>
      </c>
      <c r="J358" s="3" t="str">
        <f>IF(customer_segmentation_data[[#This Row],[age]]&lt;30,"Adolescent",IF(customer_segmentation_data[[#This Row],[age]]&lt;50,"Middle Age",IF(customer_segmentation_data[[#This Row],[age]]&gt;49,"Adult","Invalid")))</f>
        <v>Middle Age</v>
      </c>
      <c r="K358" t="str">
        <f>IF(customer_segmentation_data[[#This Row],[income]]&gt;89000,"High Income",IF(customer_segmentation_data[[#This Row],[income]]&gt;59000,"Middle Income",IF(customer_segmentation_data[[#This Row],[income]]&lt;60000,"Low Income","Invalid")))</f>
        <v>High Income</v>
      </c>
      <c r="L358" t="str">
        <f>IF(customer_segmentation_data[[#This Row],[spending_score]]&gt;69,"High Spending",IF(customer_segmentation_data[[#This Row],[spending_score]]&gt;39,"Medium Spending",IF(customer_segmentation_data[[#This Row],[spending_score]]&lt;40,"Low Spending","Invalid")))</f>
        <v>Low Spending</v>
      </c>
      <c r="M358" t="str">
        <f>IF(customer_segmentation_data[[#This Row],[purchase_frequency]]&lt;16,"Low Frequency",IF(customer_segmentation_data[[#This Row],[purchase_frequency]]&lt;36,"Medium Frequency",IF(customer_segmentation_data[[#This Row],[purchase_frequency]]&lt;51,"High Frequency","Invalid")))</f>
        <v>High Frequency</v>
      </c>
      <c r="N358" s="3">
        <f>customer_segmentation_data[[#This Row],[last_purchase_amount]]*customer_segmentation_data[[#This Row],[purchase_frequency]]*customer_segmentation_data[[#This Row],[membership_years]]</f>
        <v>51994.15</v>
      </c>
    </row>
    <row r="359" spans="1:14" x14ac:dyDescent="0.35">
      <c r="A359">
        <v>358</v>
      </c>
      <c r="B359">
        <v>57</v>
      </c>
      <c r="C359" s="1" t="s">
        <v>16</v>
      </c>
      <c r="D359" s="2">
        <v>137205</v>
      </c>
      <c r="E359">
        <v>18</v>
      </c>
      <c r="F359">
        <v>1</v>
      </c>
      <c r="G359">
        <v>21</v>
      </c>
      <c r="H359" s="1" t="s">
        <v>15</v>
      </c>
      <c r="I359" s="3">
        <v>862.12</v>
      </c>
      <c r="J359" s="3" t="str">
        <f>IF(customer_segmentation_data[[#This Row],[age]]&lt;30,"Adolescent",IF(customer_segmentation_data[[#This Row],[age]]&lt;50,"Middle Age",IF(customer_segmentation_data[[#This Row],[age]]&gt;49,"Adult","Invalid")))</f>
        <v>Adult</v>
      </c>
      <c r="K359" t="str">
        <f>IF(customer_segmentation_data[[#This Row],[income]]&gt;89000,"High Income",IF(customer_segmentation_data[[#This Row],[income]]&gt;59000,"Middle Income",IF(customer_segmentation_data[[#This Row],[income]]&lt;60000,"Low Income","Invalid")))</f>
        <v>High Income</v>
      </c>
      <c r="L359" t="str">
        <f>IF(customer_segmentation_data[[#This Row],[spending_score]]&gt;69,"High Spending",IF(customer_segmentation_data[[#This Row],[spending_score]]&gt;39,"Medium Spending",IF(customer_segmentation_data[[#This Row],[spending_score]]&lt;40,"Low Spending","Invalid")))</f>
        <v>Low Spending</v>
      </c>
      <c r="M359" t="str">
        <f>IF(customer_segmentation_data[[#This Row],[purchase_frequency]]&lt;16,"Low Frequency",IF(customer_segmentation_data[[#This Row],[purchase_frequency]]&lt;36,"Medium Frequency",IF(customer_segmentation_data[[#This Row],[purchase_frequency]]&lt;51,"High Frequency","Invalid")))</f>
        <v>Medium Frequency</v>
      </c>
      <c r="N359" s="3">
        <f>customer_segmentation_data[[#This Row],[last_purchase_amount]]*customer_segmentation_data[[#This Row],[purchase_frequency]]*customer_segmentation_data[[#This Row],[membership_years]]</f>
        <v>18104.52</v>
      </c>
    </row>
    <row r="360" spans="1:14" x14ac:dyDescent="0.35">
      <c r="A360">
        <v>359</v>
      </c>
      <c r="B360">
        <v>50</v>
      </c>
      <c r="C360" s="1" t="s">
        <v>16</v>
      </c>
      <c r="D360" s="2">
        <v>85888</v>
      </c>
      <c r="E360">
        <v>19</v>
      </c>
      <c r="F360">
        <v>2</v>
      </c>
      <c r="G360">
        <v>25</v>
      </c>
      <c r="H360" s="1" t="s">
        <v>10</v>
      </c>
      <c r="I360" s="3">
        <v>910.52</v>
      </c>
      <c r="J360" s="3" t="str">
        <f>IF(customer_segmentation_data[[#This Row],[age]]&lt;30,"Adolescent",IF(customer_segmentation_data[[#This Row],[age]]&lt;50,"Middle Age",IF(customer_segmentation_data[[#This Row],[age]]&gt;49,"Adult","Invalid")))</f>
        <v>Adult</v>
      </c>
      <c r="K360" t="str">
        <f>IF(customer_segmentation_data[[#This Row],[income]]&gt;89000,"High Income",IF(customer_segmentation_data[[#This Row],[income]]&gt;59000,"Middle Income",IF(customer_segmentation_data[[#This Row],[income]]&lt;60000,"Low Income","Invalid")))</f>
        <v>Middle Income</v>
      </c>
      <c r="L360" t="str">
        <f>IF(customer_segmentation_data[[#This Row],[spending_score]]&gt;69,"High Spending",IF(customer_segmentation_data[[#This Row],[spending_score]]&gt;39,"Medium Spending",IF(customer_segmentation_data[[#This Row],[spending_score]]&lt;40,"Low Spending","Invalid")))</f>
        <v>Low Spending</v>
      </c>
      <c r="M360" t="str">
        <f>IF(customer_segmentation_data[[#This Row],[purchase_frequency]]&lt;16,"Low Frequency",IF(customer_segmentation_data[[#This Row],[purchase_frequency]]&lt;36,"Medium Frequency",IF(customer_segmentation_data[[#This Row],[purchase_frequency]]&lt;51,"High Frequency","Invalid")))</f>
        <v>Medium Frequency</v>
      </c>
      <c r="N360" s="3">
        <f>customer_segmentation_data[[#This Row],[last_purchase_amount]]*customer_segmentation_data[[#This Row],[purchase_frequency]]*customer_segmentation_data[[#This Row],[membership_years]]</f>
        <v>45526</v>
      </c>
    </row>
    <row r="361" spans="1:14" x14ac:dyDescent="0.35">
      <c r="A361">
        <v>360</v>
      </c>
      <c r="B361">
        <v>38</v>
      </c>
      <c r="C361" s="1" t="s">
        <v>16</v>
      </c>
      <c r="D361" s="2">
        <v>40590</v>
      </c>
      <c r="E361">
        <v>91</v>
      </c>
      <c r="F361">
        <v>7</v>
      </c>
      <c r="G361">
        <v>27</v>
      </c>
      <c r="H361" s="1" t="s">
        <v>15</v>
      </c>
      <c r="I361" s="3">
        <v>617.64</v>
      </c>
      <c r="J361" s="3" t="str">
        <f>IF(customer_segmentation_data[[#This Row],[age]]&lt;30,"Adolescent",IF(customer_segmentation_data[[#This Row],[age]]&lt;50,"Middle Age",IF(customer_segmentation_data[[#This Row],[age]]&gt;49,"Adult","Invalid")))</f>
        <v>Middle Age</v>
      </c>
      <c r="K361" t="str">
        <f>IF(customer_segmentation_data[[#This Row],[income]]&gt;89000,"High Income",IF(customer_segmentation_data[[#This Row],[income]]&gt;59000,"Middle Income",IF(customer_segmentation_data[[#This Row],[income]]&lt;60000,"Low Income","Invalid")))</f>
        <v>Low Income</v>
      </c>
      <c r="L361" t="str">
        <f>IF(customer_segmentation_data[[#This Row],[spending_score]]&gt;69,"High Spending",IF(customer_segmentation_data[[#This Row],[spending_score]]&gt;39,"Medium Spending",IF(customer_segmentation_data[[#This Row],[spending_score]]&lt;40,"Low Spending","Invalid")))</f>
        <v>High Spending</v>
      </c>
      <c r="M361" t="str">
        <f>IF(customer_segmentation_data[[#This Row],[purchase_frequency]]&lt;16,"Low Frequency",IF(customer_segmentation_data[[#This Row],[purchase_frequency]]&lt;36,"Medium Frequency",IF(customer_segmentation_data[[#This Row],[purchase_frequency]]&lt;51,"High Frequency","Invalid")))</f>
        <v>Medium Frequency</v>
      </c>
      <c r="N361" s="3">
        <f>customer_segmentation_data[[#This Row],[last_purchase_amount]]*customer_segmentation_data[[#This Row],[purchase_frequency]]*customer_segmentation_data[[#This Row],[membership_years]]</f>
        <v>116733.95999999999</v>
      </c>
    </row>
    <row r="362" spans="1:14" x14ac:dyDescent="0.35">
      <c r="A362">
        <v>361</v>
      </c>
      <c r="B362">
        <v>28</v>
      </c>
      <c r="C362" s="1" t="s">
        <v>9</v>
      </c>
      <c r="D362" s="2">
        <v>130938</v>
      </c>
      <c r="E362">
        <v>98</v>
      </c>
      <c r="F362">
        <v>5</v>
      </c>
      <c r="G362">
        <v>37</v>
      </c>
      <c r="H362" s="1" t="s">
        <v>15</v>
      </c>
      <c r="I362" s="3">
        <v>612.09</v>
      </c>
      <c r="J362" s="3" t="str">
        <f>IF(customer_segmentation_data[[#This Row],[age]]&lt;30,"Adolescent",IF(customer_segmentation_data[[#This Row],[age]]&lt;50,"Middle Age",IF(customer_segmentation_data[[#This Row],[age]]&gt;49,"Adult","Invalid")))</f>
        <v>Adolescent</v>
      </c>
      <c r="K362" t="str">
        <f>IF(customer_segmentation_data[[#This Row],[income]]&gt;89000,"High Income",IF(customer_segmentation_data[[#This Row],[income]]&gt;59000,"Middle Income",IF(customer_segmentation_data[[#This Row],[income]]&lt;60000,"Low Income","Invalid")))</f>
        <v>High Income</v>
      </c>
      <c r="L362" t="str">
        <f>IF(customer_segmentation_data[[#This Row],[spending_score]]&gt;69,"High Spending",IF(customer_segmentation_data[[#This Row],[spending_score]]&gt;39,"Medium Spending",IF(customer_segmentation_data[[#This Row],[spending_score]]&lt;40,"Low Spending","Invalid")))</f>
        <v>High Spending</v>
      </c>
      <c r="M362" t="str">
        <f>IF(customer_segmentation_data[[#This Row],[purchase_frequency]]&lt;16,"Low Frequency",IF(customer_segmentation_data[[#This Row],[purchase_frequency]]&lt;36,"Medium Frequency",IF(customer_segmentation_data[[#This Row],[purchase_frequency]]&lt;51,"High Frequency","Invalid")))</f>
        <v>High Frequency</v>
      </c>
      <c r="N362" s="3">
        <f>customer_segmentation_data[[#This Row],[last_purchase_amount]]*customer_segmentation_data[[#This Row],[purchase_frequency]]*customer_segmentation_data[[#This Row],[membership_years]]</f>
        <v>113236.65000000001</v>
      </c>
    </row>
    <row r="363" spans="1:14" x14ac:dyDescent="0.35">
      <c r="A363">
        <v>362</v>
      </c>
      <c r="B363">
        <v>21</v>
      </c>
      <c r="C363" s="1" t="s">
        <v>16</v>
      </c>
      <c r="D363" s="2">
        <v>107934</v>
      </c>
      <c r="E363">
        <v>32</v>
      </c>
      <c r="F363">
        <v>5</v>
      </c>
      <c r="G363">
        <v>38</v>
      </c>
      <c r="H363" s="1" t="s">
        <v>14</v>
      </c>
      <c r="I363" s="3">
        <v>533.17999999999995</v>
      </c>
      <c r="J363" s="3" t="str">
        <f>IF(customer_segmentation_data[[#This Row],[age]]&lt;30,"Adolescent",IF(customer_segmentation_data[[#This Row],[age]]&lt;50,"Middle Age",IF(customer_segmentation_data[[#This Row],[age]]&gt;49,"Adult","Invalid")))</f>
        <v>Adolescent</v>
      </c>
      <c r="K363" t="str">
        <f>IF(customer_segmentation_data[[#This Row],[income]]&gt;89000,"High Income",IF(customer_segmentation_data[[#This Row],[income]]&gt;59000,"Middle Income",IF(customer_segmentation_data[[#This Row],[income]]&lt;60000,"Low Income","Invalid")))</f>
        <v>High Income</v>
      </c>
      <c r="L363" t="str">
        <f>IF(customer_segmentation_data[[#This Row],[spending_score]]&gt;69,"High Spending",IF(customer_segmentation_data[[#This Row],[spending_score]]&gt;39,"Medium Spending",IF(customer_segmentation_data[[#This Row],[spending_score]]&lt;40,"Low Spending","Invalid")))</f>
        <v>Low Spending</v>
      </c>
      <c r="M363" t="str">
        <f>IF(customer_segmentation_data[[#This Row],[purchase_frequency]]&lt;16,"Low Frequency",IF(customer_segmentation_data[[#This Row],[purchase_frequency]]&lt;36,"Medium Frequency",IF(customer_segmentation_data[[#This Row],[purchase_frequency]]&lt;51,"High Frequency","Invalid")))</f>
        <v>High Frequency</v>
      </c>
      <c r="N363" s="3">
        <f>customer_segmentation_data[[#This Row],[last_purchase_amount]]*customer_segmentation_data[[#This Row],[purchase_frequency]]*customer_segmentation_data[[#This Row],[membership_years]]</f>
        <v>101304.19999999998</v>
      </c>
    </row>
    <row r="364" spans="1:14" x14ac:dyDescent="0.35">
      <c r="A364">
        <v>363</v>
      </c>
      <c r="B364">
        <v>26</v>
      </c>
      <c r="C364" s="1" t="s">
        <v>13</v>
      </c>
      <c r="D364" s="2">
        <v>149741</v>
      </c>
      <c r="E364">
        <v>51</v>
      </c>
      <c r="F364">
        <v>4</v>
      </c>
      <c r="G364">
        <v>37</v>
      </c>
      <c r="H364" s="1" t="s">
        <v>14</v>
      </c>
      <c r="I364" s="3">
        <v>685.36</v>
      </c>
      <c r="J364" s="3" t="str">
        <f>IF(customer_segmentation_data[[#This Row],[age]]&lt;30,"Adolescent",IF(customer_segmentation_data[[#This Row],[age]]&lt;50,"Middle Age",IF(customer_segmentation_data[[#This Row],[age]]&gt;49,"Adult","Invalid")))</f>
        <v>Adolescent</v>
      </c>
      <c r="K364" t="str">
        <f>IF(customer_segmentation_data[[#This Row],[income]]&gt;89000,"High Income",IF(customer_segmentation_data[[#This Row],[income]]&gt;59000,"Middle Income",IF(customer_segmentation_data[[#This Row],[income]]&lt;60000,"Low Income","Invalid")))</f>
        <v>High Income</v>
      </c>
      <c r="L364" t="str">
        <f>IF(customer_segmentation_data[[#This Row],[spending_score]]&gt;69,"High Spending",IF(customer_segmentation_data[[#This Row],[spending_score]]&gt;39,"Medium Spending",IF(customer_segmentation_data[[#This Row],[spending_score]]&lt;40,"Low Spending","Invalid")))</f>
        <v>Medium Spending</v>
      </c>
      <c r="M364" t="str">
        <f>IF(customer_segmentation_data[[#This Row],[purchase_frequency]]&lt;16,"Low Frequency",IF(customer_segmentation_data[[#This Row],[purchase_frequency]]&lt;36,"Medium Frequency",IF(customer_segmentation_data[[#This Row],[purchase_frequency]]&lt;51,"High Frequency","Invalid")))</f>
        <v>High Frequency</v>
      </c>
      <c r="N364" s="3">
        <f>customer_segmentation_data[[#This Row],[last_purchase_amount]]*customer_segmentation_data[[#This Row],[purchase_frequency]]*customer_segmentation_data[[#This Row],[membership_years]]</f>
        <v>101433.28</v>
      </c>
    </row>
    <row r="365" spans="1:14" x14ac:dyDescent="0.35">
      <c r="A365">
        <v>364</v>
      </c>
      <c r="B365">
        <v>63</v>
      </c>
      <c r="C365" s="1" t="s">
        <v>13</v>
      </c>
      <c r="D365" s="2">
        <v>145117</v>
      </c>
      <c r="E365">
        <v>66</v>
      </c>
      <c r="F365">
        <v>7</v>
      </c>
      <c r="G365">
        <v>12</v>
      </c>
      <c r="H365" s="1" t="s">
        <v>11</v>
      </c>
      <c r="I365" s="3">
        <v>971.02</v>
      </c>
      <c r="J365" s="3" t="str">
        <f>IF(customer_segmentation_data[[#This Row],[age]]&lt;30,"Adolescent",IF(customer_segmentation_data[[#This Row],[age]]&lt;50,"Middle Age",IF(customer_segmentation_data[[#This Row],[age]]&gt;49,"Adult","Invalid")))</f>
        <v>Adult</v>
      </c>
      <c r="K365" t="str">
        <f>IF(customer_segmentation_data[[#This Row],[income]]&gt;89000,"High Income",IF(customer_segmentation_data[[#This Row],[income]]&gt;59000,"Middle Income",IF(customer_segmentation_data[[#This Row],[income]]&lt;60000,"Low Income","Invalid")))</f>
        <v>High Income</v>
      </c>
      <c r="L365" t="str">
        <f>IF(customer_segmentation_data[[#This Row],[spending_score]]&gt;69,"High Spending",IF(customer_segmentation_data[[#This Row],[spending_score]]&gt;39,"Medium Spending",IF(customer_segmentation_data[[#This Row],[spending_score]]&lt;40,"Low Spending","Invalid")))</f>
        <v>Medium Spending</v>
      </c>
      <c r="M365" t="str">
        <f>IF(customer_segmentation_data[[#This Row],[purchase_frequency]]&lt;16,"Low Frequency",IF(customer_segmentation_data[[#This Row],[purchase_frequency]]&lt;36,"Medium Frequency",IF(customer_segmentation_data[[#This Row],[purchase_frequency]]&lt;51,"High Frequency","Invalid")))</f>
        <v>Low Frequency</v>
      </c>
      <c r="N365" s="3">
        <f>customer_segmentation_data[[#This Row],[last_purchase_amount]]*customer_segmentation_data[[#This Row],[purchase_frequency]]*customer_segmentation_data[[#This Row],[membership_years]]</f>
        <v>81565.679999999993</v>
      </c>
    </row>
    <row r="366" spans="1:14" x14ac:dyDescent="0.35">
      <c r="A366">
        <v>365</v>
      </c>
      <c r="B366">
        <v>21</v>
      </c>
      <c r="C366" s="1" t="s">
        <v>13</v>
      </c>
      <c r="D366" s="2">
        <v>90000</v>
      </c>
      <c r="E366">
        <v>42</v>
      </c>
      <c r="F366">
        <v>4</v>
      </c>
      <c r="G366">
        <v>23</v>
      </c>
      <c r="H366" s="1" t="s">
        <v>14</v>
      </c>
      <c r="I366" s="3">
        <v>278.14999999999998</v>
      </c>
      <c r="J366" s="3" t="str">
        <f>IF(customer_segmentation_data[[#This Row],[age]]&lt;30,"Adolescent",IF(customer_segmentation_data[[#This Row],[age]]&lt;50,"Middle Age",IF(customer_segmentation_data[[#This Row],[age]]&gt;49,"Adult","Invalid")))</f>
        <v>Adolescent</v>
      </c>
      <c r="K366" t="str">
        <f>IF(customer_segmentation_data[[#This Row],[income]]&gt;89000,"High Income",IF(customer_segmentation_data[[#This Row],[income]]&gt;59000,"Middle Income",IF(customer_segmentation_data[[#This Row],[income]]&lt;60000,"Low Income","Invalid")))</f>
        <v>High Income</v>
      </c>
      <c r="L366" t="str">
        <f>IF(customer_segmentation_data[[#This Row],[spending_score]]&gt;69,"High Spending",IF(customer_segmentation_data[[#This Row],[spending_score]]&gt;39,"Medium Spending",IF(customer_segmentation_data[[#This Row],[spending_score]]&lt;40,"Low Spending","Invalid")))</f>
        <v>Medium Spending</v>
      </c>
      <c r="M366" t="str">
        <f>IF(customer_segmentation_data[[#This Row],[purchase_frequency]]&lt;16,"Low Frequency",IF(customer_segmentation_data[[#This Row],[purchase_frequency]]&lt;36,"Medium Frequency",IF(customer_segmentation_data[[#This Row],[purchase_frequency]]&lt;51,"High Frequency","Invalid")))</f>
        <v>Medium Frequency</v>
      </c>
      <c r="N366" s="3">
        <f>customer_segmentation_data[[#This Row],[last_purchase_amount]]*customer_segmentation_data[[#This Row],[purchase_frequency]]*customer_segmentation_data[[#This Row],[membership_years]]</f>
        <v>25589.8</v>
      </c>
    </row>
    <row r="367" spans="1:14" x14ac:dyDescent="0.35">
      <c r="A367">
        <v>366</v>
      </c>
      <c r="B367">
        <v>19</v>
      </c>
      <c r="C367" s="1" t="s">
        <v>13</v>
      </c>
      <c r="D367" s="2">
        <v>105019</v>
      </c>
      <c r="E367">
        <v>84</v>
      </c>
      <c r="F367">
        <v>8</v>
      </c>
      <c r="G367">
        <v>32</v>
      </c>
      <c r="H367" s="1" t="s">
        <v>12</v>
      </c>
      <c r="I367" s="3">
        <v>735.3</v>
      </c>
      <c r="J367" s="3" t="str">
        <f>IF(customer_segmentation_data[[#This Row],[age]]&lt;30,"Adolescent",IF(customer_segmentation_data[[#This Row],[age]]&lt;50,"Middle Age",IF(customer_segmentation_data[[#This Row],[age]]&gt;49,"Adult","Invalid")))</f>
        <v>Adolescent</v>
      </c>
      <c r="K367" t="str">
        <f>IF(customer_segmentation_data[[#This Row],[income]]&gt;89000,"High Income",IF(customer_segmentation_data[[#This Row],[income]]&gt;59000,"Middle Income",IF(customer_segmentation_data[[#This Row],[income]]&lt;60000,"Low Income","Invalid")))</f>
        <v>High Income</v>
      </c>
      <c r="L367" t="str">
        <f>IF(customer_segmentation_data[[#This Row],[spending_score]]&gt;69,"High Spending",IF(customer_segmentation_data[[#This Row],[spending_score]]&gt;39,"Medium Spending",IF(customer_segmentation_data[[#This Row],[spending_score]]&lt;40,"Low Spending","Invalid")))</f>
        <v>High Spending</v>
      </c>
      <c r="M367" t="str">
        <f>IF(customer_segmentation_data[[#This Row],[purchase_frequency]]&lt;16,"Low Frequency",IF(customer_segmentation_data[[#This Row],[purchase_frequency]]&lt;36,"Medium Frequency",IF(customer_segmentation_data[[#This Row],[purchase_frequency]]&lt;51,"High Frequency","Invalid")))</f>
        <v>Medium Frequency</v>
      </c>
      <c r="N367" s="3">
        <f>customer_segmentation_data[[#This Row],[last_purchase_amount]]*customer_segmentation_data[[#This Row],[purchase_frequency]]*customer_segmentation_data[[#This Row],[membership_years]]</f>
        <v>188236.79999999999</v>
      </c>
    </row>
    <row r="368" spans="1:14" x14ac:dyDescent="0.35">
      <c r="A368">
        <v>367</v>
      </c>
      <c r="B368">
        <v>65</v>
      </c>
      <c r="C368" s="1" t="s">
        <v>9</v>
      </c>
      <c r="D368" s="2">
        <v>65576</v>
      </c>
      <c r="E368">
        <v>91</v>
      </c>
      <c r="F368">
        <v>5</v>
      </c>
      <c r="G368">
        <v>12</v>
      </c>
      <c r="H368" s="1" t="s">
        <v>12</v>
      </c>
      <c r="I368" s="3">
        <v>782.55</v>
      </c>
      <c r="J368" s="3" t="str">
        <f>IF(customer_segmentation_data[[#This Row],[age]]&lt;30,"Adolescent",IF(customer_segmentation_data[[#This Row],[age]]&lt;50,"Middle Age",IF(customer_segmentation_data[[#This Row],[age]]&gt;49,"Adult","Invalid")))</f>
        <v>Adult</v>
      </c>
      <c r="K368" t="str">
        <f>IF(customer_segmentation_data[[#This Row],[income]]&gt;89000,"High Income",IF(customer_segmentation_data[[#This Row],[income]]&gt;59000,"Middle Income",IF(customer_segmentation_data[[#This Row],[income]]&lt;60000,"Low Income","Invalid")))</f>
        <v>Middle Income</v>
      </c>
      <c r="L368" t="str">
        <f>IF(customer_segmentation_data[[#This Row],[spending_score]]&gt;69,"High Spending",IF(customer_segmentation_data[[#This Row],[spending_score]]&gt;39,"Medium Spending",IF(customer_segmentation_data[[#This Row],[spending_score]]&lt;40,"Low Spending","Invalid")))</f>
        <v>High Spending</v>
      </c>
      <c r="M368" t="str">
        <f>IF(customer_segmentation_data[[#This Row],[purchase_frequency]]&lt;16,"Low Frequency",IF(customer_segmentation_data[[#This Row],[purchase_frequency]]&lt;36,"Medium Frequency",IF(customer_segmentation_data[[#This Row],[purchase_frequency]]&lt;51,"High Frequency","Invalid")))</f>
        <v>Low Frequency</v>
      </c>
      <c r="N368" s="3">
        <f>customer_segmentation_data[[#This Row],[last_purchase_amount]]*customer_segmentation_data[[#This Row],[purchase_frequency]]*customer_segmentation_data[[#This Row],[membership_years]]</f>
        <v>46952.999999999993</v>
      </c>
    </row>
    <row r="369" spans="1:14" x14ac:dyDescent="0.35">
      <c r="A369">
        <v>368</v>
      </c>
      <c r="B369">
        <v>53</v>
      </c>
      <c r="C369" s="1" t="s">
        <v>9</v>
      </c>
      <c r="D369" s="2">
        <v>130474</v>
      </c>
      <c r="E369">
        <v>74</v>
      </c>
      <c r="F369">
        <v>10</v>
      </c>
      <c r="G369">
        <v>39</v>
      </c>
      <c r="H369" s="1" t="s">
        <v>14</v>
      </c>
      <c r="I369" s="3">
        <v>217.92</v>
      </c>
      <c r="J369" s="3" t="str">
        <f>IF(customer_segmentation_data[[#This Row],[age]]&lt;30,"Adolescent",IF(customer_segmentation_data[[#This Row],[age]]&lt;50,"Middle Age",IF(customer_segmentation_data[[#This Row],[age]]&gt;49,"Adult","Invalid")))</f>
        <v>Adult</v>
      </c>
      <c r="K369" t="str">
        <f>IF(customer_segmentation_data[[#This Row],[income]]&gt;89000,"High Income",IF(customer_segmentation_data[[#This Row],[income]]&gt;59000,"Middle Income",IF(customer_segmentation_data[[#This Row],[income]]&lt;60000,"Low Income","Invalid")))</f>
        <v>High Income</v>
      </c>
      <c r="L369" t="str">
        <f>IF(customer_segmentation_data[[#This Row],[spending_score]]&gt;69,"High Spending",IF(customer_segmentation_data[[#This Row],[spending_score]]&gt;39,"Medium Spending",IF(customer_segmentation_data[[#This Row],[spending_score]]&lt;40,"Low Spending","Invalid")))</f>
        <v>High Spending</v>
      </c>
      <c r="M369" t="str">
        <f>IF(customer_segmentation_data[[#This Row],[purchase_frequency]]&lt;16,"Low Frequency",IF(customer_segmentation_data[[#This Row],[purchase_frequency]]&lt;36,"Medium Frequency",IF(customer_segmentation_data[[#This Row],[purchase_frequency]]&lt;51,"High Frequency","Invalid")))</f>
        <v>High Frequency</v>
      </c>
      <c r="N369" s="3">
        <f>customer_segmentation_data[[#This Row],[last_purchase_amount]]*customer_segmentation_data[[#This Row],[purchase_frequency]]*customer_segmentation_data[[#This Row],[membership_years]]</f>
        <v>84988.799999999988</v>
      </c>
    </row>
    <row r="370" spans="1:14" x14ac:dyDescent="0.35">
      <c r="A370">
        <v>369</v>
      </c>
      <c r="B370">
        <v>63</v>
      </c>
      <c r="C370" s="1" t="s">
        <v>13</v>
      </c>
      <c r="D370" s="2">
        <v>77411</v>
      </c>
      <c r="E370">
        <v>20</v>
      </c>
      <c r="F370">
        <v>2</v>
      </c>
      <c r="G370">
        <v>37</v>
      </c>
      <c r="H370" s="1" t="s">
        <v>11</v>
      </c>
      <c r="I370" s="3">
        <v>648.38</v>
      </c>
      <c r="J370" s="3" t="str">
        <f>IF(customer_segmentation_data[[#This Row],[age]]&lt;30,"Adolescent",IF(customer_segmentation_data[[#This Row],[age]]&lt;50,"Middle Age",IF(customer_segmentation_data[[#This Row],[age]]&gt;49,"Adult","Invalid")))</f>
        <v>Adult</v>
      </c>
      <c r="K370" t="str">
        <f>IF(customer_segmentation_data[[#This Row],[income]]&gt;89000,"High Income",IF(customer_segmentation_data[[#This Row],[income]]&gt;59000,"Middle Income",IF(customer_segmentation_data[[#This Row],[income]]&lt;60000,"Low Income","Invalid")))</f>
        <v>Middle Income</v>
      </c>
      <c r="L370" t="str">
        <f>IF(customer_segmentation_data[[#This Row],[spending_score]]&gt;69,"High Spending",IF(customer_segmentation_data[[#This Row],[spending_score]]&gt;39,"Medium Spending",IF(customer_segmentation_data[[#This Row],[spending_score]]&lt;40,"Low Spending","Invalid")))</f>
        <v>Low Spending</v>
      </c>
      <c r="M370" t="str">
        <f>IF(customer_segmentation_data[[#This Row],[purchase_frequency]]&lt;16,"Low Frequency",IF(customer_segmentation_data[[#This Row],[purchase_frequency]]&lt;36,"Medium Frequency",IF(customer_segmentation_data[[#This Row],[purchase_frequency]]&lt;51,"High Frequency","Invalid")))</f>
        <v>High Frequency</v>
      </c>
      <c r="N370" s="3">
        <f>customer_segmentation_data[[#This Row],[last_purchase_amount]]*customer_segmentation_data[[#This Row],[purchase_frequency]]*customer_segmentation_data[[#This Row],[membership_years]]</f>
        <v>47980.12</v>
      </c>
    </row>
    <row r="371" spans="1:14" x14ac:dyDescent="0.35">
      <c r="A371">
        <v>370</v>
      </c>
      <c r="B371">
        <v>23</v>
      </c>
      <c r="C371" s="1" t="s">
        <v>9</v>
      </c>
      <c r="D371" s="2">
        <v>30751</v>
      </c>
      <c r="E371">
        <v>99</v>
      </c>
      <c r="F371">
        <v>9</v>
      </c>
      <c r="G371">
        <v>26</v>
      </c>
      <c r="H371" s="1" t="s">
        <v>15</v>
      </c>
      <c r="I371" s="3">
        <v>696.9</v>
      </c>
      <c r="J371" s="3" t="str">
        <f>IF(customer_segmentation_data[[#This Row],[age]]&lt;30,"Adolescent",IF(customer_segmentation_data[[#This Row],[age]]&lt;50,"Middle Age",IF(customer_segmentation_data[[#This Row],[age]]&gt;49,"Adult","Invalid")))</f>
        <v>Adolescent</v>
      </c>
      <c r="K371" t="str">
        <f>IF(customer_segmentation_data[[#This Row],[income]]&gt;89000,"High Income",IF(customer_segmentation_data[[#This Row],[income]]&gt;59000,"Middle Income",IF(customer_segmentation_data[[#This Row],[income]]&lt;60000,"Low Income","Invalid")))</f>
        <v>Low Income</v>
      </c>
      <c r="L371" t="str">
        <f>IF(customer_segmentation_data[[#This Row],[spending_score]]&gt;69,"High Spending",IF(customer_segmentation_data[[#This Row],[spending_score]]&gt;39,"Medium Spending",IF(customer_segmentation_data[[#This Row],[spending_score]]&lt;40,"Low Spending","Invalid")))</f>
        <v>High Spending</v>
      </c>
      <c r="M371" t="str">
        <f>IF(customer_segmentation_data[[#This Row],[purchase_frequency]]&lt;16,"Low Frequency",IF(customer_segmentation_data[[#This Row],[purchase_frequency]]&lt;36,"Medium Frequency",IF(customer_segmentation_data[[#This Row],[purchase_frequency]]&lt;51,"High Frequency","Invalid")))</f>
        <v>Medium Frequency</v>
      </c>
      <c r="N371" s="3">
        <f>customer_segmentation_data[[#This Row],[last_purchase_amount]]*customer_segmentation_data[[#This Row],[purchase_frequency]]*customer_segmentation_data[[#This Row],[membership_years]]</f>
        <v>163074.59999999998</v>
      </c>
    </row>
    <row r="372" spans="1:14" x14ac:dyDescent="0.35">
      <c r="A372">
        <v>371</v>
      </c>
      <c r="B372">
        <v>20</v>
      </c>
      <c r="C372" s="1" t="s">
        <v>16</v>
      </c>
      <c r="D372" s="2">
        <v>87520</v>
      </c>
      <c r="E372">
        <v>93</v>
      </c>
      <c r="F372">
        <v>4</v>
      </c>
      <c r="G372">
        <v>3</v>
      </c>
      <c r="H372" s="1" t="s">
        <v>10</v>
      </c>
      <c r="I372" s="3">
        <v>459.87</v>
      </c>
      <c r="J372" s="3" t="str">
        <f>IF(customer_segmentation_data[[#This Row],[age]]&lt;30,"Adolescent",IF(customer_segmentation_data[[#This Row],[age]]&lt;50,"Middle Age",IF(customer_segmentation_data[[#This Row],[age]]&gt;49,"Adult","Invalid")))</f>
        <v>Adolescent</v>
      </c>
      <c r="K372" t="str">
        <f>IF(customer_segmentation_data[[#This Row],[income]]&gt;89000,"High Income",IF(customer_segmentation_data[[#This Row],[income]]&gt;59000,"Middle Income",IF(customer_segmentation_data[[#This Row],[income]]&lt;60000,"Low Income","Invalid")))</f>
        <v>Middle Income</v>
      </c>
      <c r="L372" t="str">
        <f>IF(customer_segmentation_data[[#This Row],[spending_score]]&gt;69,"High Spending",IF(customer_segmentation_data[[#This Row],[spending_score]]&gt;39,"Medium Spending",IF(customer_segmentation_data[[#This Row],[spending_score]]&lt;40,"Low Spending","Invalid")))</f>
        <v>High Spending</v>
      </c>
      <c r="M372" t="str">
        <f>IF(customer_segmentation_data[[#This Row],[purchase_frequency]]&lt;16,"Low Frequency",IF(customer_segmentation_data[[#This Row],[purchase_frequency]]&lt;36,"Medium Frequency",IF(customer_segmentation_data[[#This Row],[purchase_frequency]]&lt;51,"High Frequency","Invalid")))</f>
        <v>Low Frequency</v>
      </c>
      <c r="N372" s="3">
        <f>customer_segmentation_data[[#This Row],[last_purchase_amount]]*customer_segmentation_data[[#This Row],[purchase_frequency]]*customer_segmentation_data[[#This Row],[membership_years]]</f>
        <v>5518.4400000000005</v>
      </c>
    </row>
    <row r="373" spans="1:14" x14ac:dyDescent="0.35">
      <c r="A373">
        <v>372</v>
      </c>
      <c r="B373">
        <v>39</v>
      </c>
      <c r="C373" s="1" t="s">
        <v>9</v>
      </c>
      <c r="D373" s="2">
        <v>53805</v>
      </c>
      <c r="E373">
        <v>71</v>
      </c>
      <c r="F373">
        <v>5</v>
      </c>
      <c r="G373">
        <v>16</v>
      </c>
      <c r="H373" s="1" t="s">
        <v>11</v>
      </c>
      <c r="I373" s="3">
        <v>372.03</v>
      </c>
      <c r="J373" s="3" t="str">
        <f>IF(customer_segmentation_data[[#This Row],[age]]&lt;30,"Adolescent",IF(customer_segmentation_data[[#This Row],[age]]&lt;50,"Middle Age",IF(customer_segmentation_data[[#This Row],[age]]&gt;49,"Adult","Invalid")))</f>
        <v>Middle Age</v>
      </c>
      <c r="K373" t="str">
        <f>IF(customer_segmentation_data[[#This Row],[income]]&gt;89000,"High Income",IF(customer_segmentation_data[[#This Row],[income]]&gt;59000,"Middle Income",IF(customer_segmentation_data[[#This Row],[income]]&lt;60000,"Low Income","Invalid")))</f>
        <v>Low Income</v>
      </c>
      <c r="L373" t="str">
        <f>IF(customer_segmentation_data[[#This Row],[spending_score]]&gt;69,"High Spending",IF(customer_segmentation_data[[#This Row],[spending_score]]&gt;39,"Medium Spending",IF(customer_segmentation_data[[#This Row],[spending_score]]&lt;40,"Low Spending","Invalid")))</f>
        <v>High Spending</v>
      </c>
      <c r="M373" t="str">
        <f>IF(customer_segmentation_data[[#This Row],[purchase_frequency]]&lt;16,"Low Frequency",IF(customer_segmentation_data[[#This Row],[purchase_frequency]]&lt;36,"Medium Frequency",IF(customer_segmentation_data[[#This Row],[purchase_frequency]]&lt;51,"High Frequency","Invalid")))</f>
        <v>Medium Frequency</v>
      </c>
      <c r="N373" s="3">
        <f>customer_segmentation_data[[#This Row],[last_purchase_amount]]*customer_segmentation_data[[#This Row],[purchase_frequency]]*customer_segmentation_data[[#This Row],[membership_years]]</f>
        <v>29762.399999999998</v>
      </c>
    </row>
    <row r="374" spans="1:14" x14ac:dyDescent="0.35">
      <c r="A374">
        <v>373</v>
      </c>
      <c r="B374">
        <v>30</v>
      </c>
      <c r="C374" s="1" t="s">
        <v>13</v>
      </c>
      <c r="D374" s="2">
        <v>80320</v>
      </c>
      <c r="E374">
        <v>91</v>
      </c>
      <c r="F374">
        <v>1</v>
      </c>
      <c r="G374">
        <v>31</v>
      </c>
      <c r="H374" s="1" t="s">
        <v>15</v>
      </c>
      <c r="I374" s="3">
        <v>930.97</v>
      </c>
      <c r="J374" s="3" t="str">
        <f>IF(customer_segmentation_data[[#This Row],[age]]&lt;30,"Adolescent",IF(customer_segmentation_data[[#This Row],[age]]&lt;50,"Middle Age",IF(customer_segmentation_data[[#This Row],[age]]&gt;49,"Adult","Invalid")))</f>
        <v>Middle Age</v>
      </c>
      <c r="K374" t="str">
        <f>IF(customer_segmentation_data[[#This Row],[income]]&gt;89000,"High Income",IF(customer_segmentation_data[[#This Row],[income]]&gt;59000,"Middle Income",IF(customer_segmentation_data[[#This Row],[income]]&lt;60000,"Low Income","Invalid")))</f>
        <v>Middle Income</v>
      </c>
      <c r="L374" t="str">
        <f>IF(customer_segmentation_data[[#This Row],[spending_score]]&gt;69,"High Spending",IF(customer_segmentation_data[[#This Row],[spending_score]]&gt;39,"Medium Spending",IF(customer_segmentation_data[[#This Row],[spending_score]]&lt;40,"Low Spending","Invalid")))</f>
        <v>High Spending</v>
      </c>
      <c r="M374" t="str">
        <f>IF(customer_segmentation_data[[#This Row],[purchase_frequency]]&lt;16,"Low Frequency",IF(customer_segmentation_data[[#This Row],[purchase_frequency]]&lt;36,"Medium Frequency",IF(customer_segmentation_data[[#This Row],[purchase_frequency]]&lt;51,"High Frequency","Invalid")))</f>
        <v>Medium Frequency</v>
      </c>
      <c r="N374" s="3">
        <f>customer_segmentation_data[[#This Row],[last_purchase_amount]]*customer_segmentation_data[[#This Row],[purchase_frequency]]*customer_segmentation_data[[#This Row],[membership_years]]</f>
        <v>28860.07</v>
      </c>
    </row>
    <row r="375" spans="1:14" x14ac:dyDescent="0.35">
      <c r="A375">
        <v>374</v>
      </c>
      <c r="B375">
        <v>64</v>
      </c>
      <c r="C375" s="1" t="s">
        <v>13</v>
      </c>
      <c r="D375" s="2">
        <v>84380</v>
      </c>
      <c r="E375">
        <v>69</v>
      </c>
      <c r="F375">
        <v>10</v>
      </c>
      <c r="G375">
        <v>28</v>
      </c>
      <c r="H375" s="1" t="s">
        <v>11</v>
      </c>
      <c r="I375" s="3">
        <v>212.08</v>
      </c>
      <c r="J375" s="3" t="str">
        <f>IF(customer_segmentation_data[[#This Row],[age]]&lt;30,"Adolescent",IF(customer_segmentation_data[[#This Row],[age]]&lt;50,"Middle Age",IF(customer_segmentation_data[[#This Row],[age]]&gt;49,"Adult","Invalid")))</f>
        <v>Adult</v>
      </c>
      <c r="K375" t="str">
        <f>IF(customer_segmentation_data[[#This Row],[income]]&gt;89000,"High Income",IF(customer_segmentation_data[[#This Row],[income]]&gt;59000,"Middle Income",IF(customer_segmentation_data[[#This Row],[income]]&lt;60000,"Low Income","Invalid")))</f>
        <v>Middle Income</v>
      </c>
      <c r="L375" t="str">
        <f>IF(customer_segmentation_data[[#This Row],[spending_score]]&gt;69,"High Spending",IF(customer_segmentation_data[[#This Row],[spending_score]]&gt;39,"Medium Spending",IF(customer_segmentation_data[[#This Row],[spending_score]]&lt;40,"Low Spending","Invalid")))</f>
        <v>Medium Spending</v>
      </c>
      <c r="M375" t="str">
        <f>IF(customer_segmentation_data[[#This Row],[purchase_frequency]]&lt;16,"Low Frequency",IF(customer_segmentation_data[[#This Row],[purchase_frequency]]&lt;36,"Medium Frequency",IF(customer_segmentation_data[[#This Row],[purchase_frequency]]&lt;51,"High Frequency","Invalid")))</f>
        <v>Medium Frequency</v>
      </c>
      <c r="N375" s="3">
        <f>customer_segmentation_data[[#This Row],[last_purchase_amount]]*customer_segmentation_data[[#This Row],[purchase_frequency]]*customer_segmentation_data[[#This Row],[membership_years]]</f>
        <v>59382.400000000009</v>
      </c>
    </row>
    <row r="376" spans="1:14" x14ac:dyDescent="0.35">
      <c r="A376">
        <v>375</v>
      </c>
      <c r="B376">
        <v>33</v>
      </c>
      <c r="C376" s="1" t="s">
        <v>9</v>
      </c>
      <c r="D376" s="2">
        <v>58367</v>
      </c>
      <c r="E376">
        <v>11</v>
      </c>
      <c r="F376">
        <v>4</v>
      </c>
      <c r="G376">
        <v>29</v>
      </c>
      <c r="H376" s="1" t="s">
        <v>10</v>
      </c>
      <c r="I376" s="3">
        <v>826.87</v>
      </c>
      <c r="J376" s="3" t="str">
        <f>IF(customer_segmentation_data[[#This Row],[age]]&lt;30,"Adolescent",IF(customer_segmentation_data[[#This Row],[age]]&lt;50,"Middle Age",IF(customer_segmentation_data[[#This Row],[age]]&gt;49,"Adult","Invalid")))</f>
        <v>Middle Age</v>
      </c>
      <c r="K376" t="str">
        <f>IF(customer_segmentation_data[[#This Row],[income]]&gt;89000,"High Income",IF(customer_segmentation_data[[#This Row],[income]]&gt;59000,"Middle Income",IF(customer_segmentation_data[[#This Row],[income]]&lt;60000,"Low Income","Invalid")))</f>
        <v>Low Income</v>
      </c>
      <c r="L376" t="str">
        <f>IF(customer_segmentation_data[[#This Row],[spending_score]]&gt;69,"High Spending",IF(customer_segmentation_data[[#This Row],[spending_score]]&gt;39,"Medium Spending",IF(customer_segmentation_data[[#This Row],[spending_score]]&lt;40,"Low Spending","Invalid")))</f>
        <v>Low Spending</v>
      </c>
      <c r="M376" t="str">
        <f>IF(customer_segmentation_data[[#This Row],[purchase_frequency]]&lt;16,"Low Frequency",IF(customer_segmentation_data[[#This Row],[purchase_frequency]]&lt;36,"Medium Frequency",IF(customer_segmentation_data[[#This Row],[purchase_frequency]]&lt;51,"High Frequency","Invalid")))</f>
        <v>Medium Frequency</v>
      </c>
      <c r="N376" s="3">
        <f>customer_segmentation_data[[#This Row],[last_purchase_amount]]*customer_segmentation_data[[#This Row],[purchase_frequency]]*customer_segmentation_data[[#This Row],[membership_years]]</f>
        <v>95916.92</v>
      </c>
    </row>
    <row r="377" spans="1:14" x14ac:dyDescent="0.35">
      <c r="A377">
        <v>376</v>
      </c>
      <c r="B377">
        <v>25</v>
      </c>
      <c r="C377" s="1" t="s">
        <v>9</v>
      </c>
      <c r="D377" s="2">
        <v>56110</v>
      </c>
      <c r="E377">
        <v>36</v>
      </c>
      <c r="F377">
        <v>5</v>
      </c>
      <c r="G377">
        <v>42</v>
      </c>
      <c r="H377" s="1" t="s">
        <v>15</v>
      </c>
      <c r="I377" s="3">
        <v>389.97</v>
      </c>
      <c r="J377" s="3" t="str">
        <f>IF(customer_segmentation_data[[#This Row],[age]]&lt;30,"Adolescent",IF(customer_segmentation_data[[#This Row],[age]]&lt;50,"Middle Age",IF(customer_segmentation_data[[#This Row],[age]]&gt;49,"Adult","Invalid")))</f>
        <v>Adolescent</v>
      </c>
      <c r="K377" t="str">
        <f>IF(customer_segmentation_data[[#This Row],[income]]&gt;89000,"High Income",IF(customer_segmentation_data[[#This Row],[income]]&gt;59000,"Middle Income",IF(customer_segmentation_data[[#This Row],[income]]&lt;60000,"Low Income","Invalid")))</f>
        <v>Low Income</v>
      </c>
      <c r="L377" t="str">
        <f>IF(customer_segmentation_data[[#This Row],[spending_score]]&gt;69,"High Spending",IF(customer_segmentation_data[[#This Row],[spending_score]]&gt;39,"Medium Spending",IF(customer_segmentation_data[[#This Row],[spending_score]]&lt;40,"Low Spending","Invalid")))</f>
        <v>Low Spending</v>
      </c>
      <c r="M377" t="str">
        <f>IF(customer_segmentation_data[[#This Row],[purchase_frequency]]&lt;16,"Low Frequency",IF(customer_segmentation_data[[#This Row],[purchase_frequency]]&lt;36,"Medium Frequency",IF(customer_segmentation_data[[#This Row],[purchase_frequency]]&lt;51,"High Frequency","Invalid")))</f>
        <v>High Frequency</v>
      </c>
      <c r="N377" s="3">
        <f>customer_segmentation_data[[#This Row],[last_purchase_amount]]*customer_segmentation_data[[#This Row],[purchase_frequency]]*customer_segmentation_data[[#This Row],[membership_years]]</f>
        <v>81893.700000000012</v>
      </c>
    </row>
    <row r="378" spans="1:14" x14ac:dyDescent="0.35">
      <c r="A378">
        <v>377</v>
      </c>
      <c r="B378">
        <v>46</v>
      </c>
      <c r="C378" s="1" t="s">
        <v>16</v>
      </c>
      <c r="D378" s="2">
        <v>123037</v>
      </c>
      <c r="E378">
        <v>100</v>
      </c>
      <c r="F378">
        <v>1</v>
      </c>
      <c r="G378">
        <v>9</v>
      </c>
      <c r="H378" s="1" t="s">
        <v>14</v>
      </c>
      <c r="I378" s="3">
        <v>617.74</v>
      </c>
      <c r="J378" s="3" t="str">
        <f>IF(customer_segmentation_data[[#This Row],[age]]&lt;30,"Adolescent",IF(customer_segmentation_data[[#This Row],[age]]&lt;50,"Middle Age",IF(customer_segmentation_data[[#This Row],[age]]&gt;49,"Adult","Invalid")))</f>
        <v>Middle Age</v>
      </c>
      <c r="K378" t="str">
        <f>IF(customer_segmentation_data[[#This Row],[income]]&gt;89000,"High Income",IF(customer_segmentation_data[[#This Row],[income]]&gt;59000,"Middle Income",IF(customer_segmentation_data[[#This Row],[income]]&lt;60000,"Low Income","Invalid")))</f>
        <v>High Income</v>
      </c>
      <c r="L378" t="str">
        <f>IF(customer_segmentation_data[[#This Row],[spending_score]]&gt;69,"High Spending",IF(customer_segmentation_data[[#This Row],[spending_score]]&gt;39,"Medium Spending",IF(customer_segmentation_data[[#This Row],[spending_score]]&lt;40,"Low Spending","Invalid")))</f>
        <v>High Spending</v>
      </c>
      <c r="M378" t="str">
        <f>IF(customer_segmentation_data[[#This Row],[purchase_frequency]]&lt;16,"Low Frequency",IF(customer_segmentation_data[[#This Row],[purchase_frequency]]&lt;36,"Medium Frequency",IF(customer_segmentation_data[[#This Row],[purchase_frequency]]&lt;51,"High Frequency","Invalid")))</f>
        <v>Low Frequency</v>
      </c>
      <c r="N378" s="3">
        <f>customer_segmentation_data[[#This Row],[last_purchase_amount]]*customer_segmentation_data[[#This Row],[purchase_frequency]]*customer_segmentation_data[[#This Row],[membership_years]]</f>
        <v>5559.66</v>
      </c>
    </row>
    <row r="379" spans="1:14" x14ac:dyDescent="0.35">
      <c r="A379">
        <v>378</v>
      </c>
      <c r="B379">
        <v>45</v>
      </c>
      <c r="C379" s="1" t="s">
        <v>9</v>
      </c>
      <c r="D379" s="2">
        <v>110174</v>
      </c>
      <c r="E379">
        <v>87</v>
      </c>
      <c r="F379">
        <v>5</v>
      </c>
      <c r="G379">
        <v>32</v>
      </c>
      <c r="H379" s="1" t="s">
        <v>14</v>
      </c>
      <c r="I379" s="3">
        <v>388.15</v>
      </c>
      <c r="J379" s="3" t="str">
        <f>IF(customer_segmentation_data[[#This Row],[age]]&lt;30,"Adolescent",IF(customer_segmentation_data[[#This Row],[age]]&lt;50,"Middle Age",IF(customer_segmentation_data[[#This Row],[age]]&gt;49,"Adult","Invalid")))</f>
        <v>Middle Age</v>
      </c>
      <c r="K379" t="str">
        <f>IF(customer_segmentation_data[[#This Row],[income]]&gt;89000,"High Income",IF(customer_segmentation_data[[#This Row],[income]]&gt;59000,"Middle Income",IF(customer_segmentation_data[[#This Row],[income]]&lt;60000,"Low Income","Invalid")))</f>
        <v>High Income</v>
      </c>
      <c r="L379" t="str">
        <f>IF(customer_segmentation_data[[#This Row],[spending_score]]&gt;69,"High Spending",IF(customer_segmentation_data[[#This Row],[spending_score]]&gt;39,"Medium Spending",IF(customer_segmentation_data[[#This Row],[spending_score]]&lt;40,"Low Spending","Invalid")))</f>
        <v>High Spending</v>
      </c>
      <c r="M379" t="str">
        <f>IF(customer_segmentation_data[[#This Row],[purchase_frequency]]&lt;16,"Low Frequency",IF(customer_segmentation_data[[#This Row],[purchase_frequency]]&lt;36,"Medium Frequency",IF(customer_segmentation_data[[#This Row],[purchase_frequency]]&lt;51,"High Frequency","Invalid")))</f>
        <v>Medium Frequency</v>
      </c>
      <c r="N379" s="3">
        <f>customer_segmentation_data[[#This Row],[last_purchase_amount]]*customer_segmentation_data[[#This Row],[purchase_frequency]]*customer_segmentation_data[[#This Row],[membership_years]]</f>
        <v>62104</v>
      </c>
    </row>
    <row r="380" spans="1:14" x14ac:dyDescent="0.35">
      <c r="A380">
        <v>379</v>
      </c>
      <c r="B380">
        <v>41</v>
      </c>
      <c r="C380" s="1" t="s">
        <v>9</v>
      </c>
      <c r="D380" s="2">
        <v>30074</v>
      </c>
      <c r="E380">
        <v>95</v>
      </c>
      <c r="F380">
        <v>8</v>
      </c>
      <c r="G380">
        <v>19</v>
      </c>
      <c r="H380" s="1" t="s">
        <v>12</v>
      </c>
      <c r="I380" s="3">
        <v>78.819999999999993</v>
      </c>
      <c r="J380" s="3" t="str">
        <f>IF(customer_segmentation_data[[#This Row],[age]]&lt;30,"Adolescent",IF(customer_segmentation_data[[#This Row],[age]]&lt;50,"Middle Age",IF(customer_segmentation_data[[#This Row],[age]]&gt;49,"Adult","Invalid")))</f>
        <v>Middle Age</v>
      </c>
      <c r="K380" t="str">
        <f>IF(customer_segmentation_data[[#This Row],[income]]&gt;89000,"High Income",IF(customer_segmentation_data[[#This Row],[income]]&gt;59000,"Middle Income",IF(customer_segmentation_data[[#This Row],[income]]&lt;60000,"Low Income","Invalid")))</f>
        <v>Low Income</v>
      </c>
      <c r="L380" t="str">
        <f>IF(customer_segmentation_data[[#This Row],[spending_score]]&gt;69,"High Spending",IF(customer_segmentation_data[[#This Row],[spending_score]]&gt;39,"Medium Spending",IF(customer_segmentation_data[[#This Row],[spending_score]]&lt;40,"Low Spending","Invalid")))</f>
        <v>High Spending</v>
      </c>
      <c r="M380" t="str">
        <f>IF(customer_segmentation_data[[#This Row],[purchase_frequency]]&lt;16,"Low Frequency",IF(customer_segmentation_data[[#This Row],[purchase_frequency]]&lt;36,"Medium Frequency",IF(customer_segmentation_data[[#This Row],[purchase_frequency]]&lt;51,"High Frequency","Invalid")))</f>
        <v>Medium Frequency</v>
      </c>
      <c r="N380" s="3">
        <f>customer_segmentation_data[[#This Row],[last_purchase_amount]]*customer_segmentation_data[[#This Row],[purchase_frequency]]*customer_segmentation_data[[#This Row],[membership_years]]</f>
        <v>11980.64</v>
      </c>
    </row>
    <row r="381" spans="1:14" x14ac:dyDescent="0.35">
      <c r="A381">
        <v>380</v>
      </c>
      <c r="B381">
        <v>59</v>
      </c>
      <c r="C381" s="1" t="s">
        <v>13</v>
      </c>
      <c r="D381" s="2">
        <v>140349</v>
      </c>
      <c r="E381">
        <v>75</v>
      </c>
      <c r="F381">
        <v>2</v>
      </c>
      <c r="G381">
        <v>6</v>
      </c>
      <c r="H381" s="1" t="s">
        <v>11</v>
      </c>
      <c r="I381" s="3">
        <v>383.64</v>
      </c>
      <c r="J381" s="3" t="str">
        <f>IF(customer_segmentation_data[[#This Row],[age]]&lt;30,"Adolescent",IF(customer_segmentation_data[[#This Row],[age]]&lt;50,"Middle Age",IF(customer_segmentation_data[[#This Row],[age]]&gt;49,"Adult","Invalid")))</f>
        <v>Adult</v>
      </c>
      <c r="K381" t="str">
        <f>IF(customer_segmentation_data[[#This Row],[income]]&gt;89000,"High Income",IF(customer_segmentation_data[[#This Row],[income]]&gt;59000,"Middle Income",IF(customer_segmentation_data[[#This Row],[income]]&lt;60000,"Low Income","Invalid")))</f>
        <v>High Income</v>
      </c>
      <c r="L381" t="str">
        <f>IF(customer_segmentation_data[[#This Row],[spending_score]]&gt;69,"High Spending",IF(customer_segmentation_data[[#This Row],[spending_score]]&gt;39,"Medium Spending",IF(customer_segmentation_data[[#This Row],[spending_score]]&lt;40,"Low Spending","Invalid")))</f>
        <v>High Spending</v>
      </c>
      <c r="M381" t="str">
        <f>IF(customer_segmentation_data[[#This Row],[purchase_frequency]]&lt;16,"Low Frequency",IF(customer_segmentation_data[[#This Row],[purchase_frequency]]&lt;36,"Medium Frequency",IF(customer_segmentation_data[[#This Row],[purchase_frequency]]&lt;51,"High Frequency","Invalid")))</f>
        <v>Low Frequency</v>
      </c>
      <c r="N381" s="3">
        <f>customer_segmentation_data[[#This Row],[last_purchase_amount]]*customer_segmentation_data[[#This Row],[purchase_frequency]]*customer_segmentation_data[[#This Row],[membership_years]]</f>
        <v>4603.68</v>
      </c>
    </row>
    <row r="382" spans="1:14" x14ac:dyDescent="0.35">
      <c r="A382">
        <v>381</v>
      </c>
      <c r="B382">
        <v>67</v>
      </c>
      <c r="C382" s="1" t="s">
        <v>9</v>
      </c>
      <c r="D382" s="2">
        <v>104036</v>
      </c>
      <c r="E382">
        <v>56</v>
      </c>
      <c r="F382">
        <v>10</v>
      </c>
      <c r="G382">
        <v>37</v>
      </c>
      <c r="H382" s="1" t="s">
        <v>11</v>
      </c>
      <c r="I382" s="3">
        <v>998.98</v>
      </c>
      <c r="J382" s="3" t="str">
        <f>IF(customer_segmentation_data[[#This Row],[age]]&lt;30,"Adolescent",IF(customer_segmentation_data[[#This Row],[age]]&lt;50,"Middle Age",IF(customer_segmentation_data[[#This Row],[age]]&gt;49,"Adult","Invalid")))</f>
        <v>Adult</v>
      </c>
      <c r="K382" t="str">
        <f>IF(customer_segmentation_data[[#This Row],[income]]&gt;89000,"High Income",IF(customer_segmentation_data[[#This Row],[income]]&gt;59000,"Middle Income",IF(customer_segmentation_data[[#This Row],[income]]&lt;60000,"Low Income","Invalid")))</f>
        <v>High Income</v>
      </c>
      <c r="L382" t="str">
        <f>IF(customer_segmentation_data[[#This Row],[spending_score]]&gt;69,"High Spending",IF(customer_segmentation_data[[#This Row],[spending_score]]&gt;39,"Medium Spending",IF(customer_segmentation_data[[#This Row],[spending_score]]&lt;40,"Low Spending","Invalid")))</f>
        <v>Medium Spending</v>
      </c>
      <c r="M382" t="str">
        <f>IF(customer_segmentation_data[[#This Row],[purchase_frequency]]&lt;16,"Low Frequency",IF(customer_segmentation_data[[#This Row],[purchase_frequency]]&lt;36,"Medium Frequency",IF(customer_segmentation_data[[#This Row],[purchase_frequency]]&lt;51,"High Frequency","Invalid")))</f>
        <v>High Frequency</v>
      </c>
      <c r="N382" s="3">
        <f>customer_segmentation_data[[#This Row],[last_purchase_amount]]*customer_segmentation_data[[#This Row],[purchase_frequency]]*customer_segmentation_data[[#This Row],[membership_years]]</f>
        <v>369622.60000000003</v>
      </c>
    </row>
    <row r="383" spans="1:14" x14ac:dyDescent="0.35">
      <c r="A383">
        <v>382</v>
      </c>
      <c r="B383">
        <v>68</v>
      </c>
      <c r="C383" s="1" t="s">
        <v>13</v>
      </c>
      <c r="D383" s="2">
        <v>93926</v>
      </c>
      <c r="E383">
        <v>45</v>
      </c>
      <c r="F383">
        <v>5</v>
      </c>
      <c r="G383">
        <v>22</v>
      </c>
      <c r="H383" s="1" t="s">
        <v>15</v>
      </c>
      <c r="I383" s="3">
        <v>19.14</v>
      </c>
      <c r="J383" s="3" t="str">
        <f>IF(customer_segmentation_data[[#This Row],[age]]&lt;30,"Adolescent",IF(customer_segmentation_data[[#This Row],[age]]&lt;50,"Middle Age",IF(customer_segmentation_data[[#This Row],[age]]&gt;49,"Adult","Invalid")))</f>
        <v>Adult</v>
      </c>
      <c r="K383" t="str">
        <f>IF(customer_segmentation_data[[#This Row],[income]]&gt;89000,"High Income",IF(customer_segmentation_data[[#This Row],[income]]&gt;59000,"Middle Income",IF(customer_segmentation_data[[#This Row],[income]]&lt;60000,"Low Income","Invalid")))</f>
        <v>High Income</v>
      </c>
      <c r="L383" t="str">
        <f>IF(customer_segmentation_data[[#This Row],[spending_score]]&gt;69,"High Spending",IF(customer_segmentation_data[[#This Row],[spending_score]]&gt;39,"Medium Spending",IF(customer_segmentation_data[[#This Row],[spending_score]]&lt;40,"Low Spending","Invalid")))</f>
        <v>Medium Spending</v>
      </c>
      <c r="M383" t="str">
        <f>IF(customer_segmentation_data[[#This Row],[purchase_frequency]]&lt;16,"Low Frequency",IF(customer_segmentation_data[[#This Row],[purchase_frequency]]&lt;36,"Medium Frequency",IF(customer_segmentation_data[[#This Row],[purchase_frequency]]&lt;51,"High Frequency","Invalid")))</f>
        <v>Medium Frequency</v>
      </c>
      <c r="N383" s="3">
        <f>customer_segmentation_data[[#This Row],[last_purchase_amount]]*customer_segmentation_data[[#This Row],[purchase_frequency]]*customer_segmentation_data[[#This Row],[membership_years]]</f>
        <v>2105.4</v>
      </c>
    </row>
    <row r="384" spans="1:14" x14ac:dyDescent="0.35">
      <c r="A384">
        <v>383</v>
      </c>
      <c r="B384">
        <v>65</v>
      </c>
      <c r="C384" s="1" t="s">
        <v>16</v>
      </c>
      <c r="D384" s="2">
        <v>124796</v>
      </c>
      <c r="E384">
        <v>4</v>
      </c>
      <c r="F384">
        <v>5</v>
      </c>
      <c r="G384">
        <v>38</v>
      </c>
      <c r="H384" s="1" t="s">
        <v>11</v>
      </c>
      <c r="I384" s="3">
        <v>247.96</v>
      </c>
      <c r="J384" s="3" t="str">
        <f>IF(customer_segmentation_data[[#This Row],[age]]&lt;30,"Adolescent",IF(customer_segmentation_data[[#This Row],[age]]&lt;50,"Middle Age",IF(customer_segmentation_data[[#This Row],[age]]&gt;49,"Adult","Invalid")))</f>
        <v>Adult</v>
      </c>
      <c r="K384" t="str">
        <f>IF(customer_segmentation_data[[#This Row],[income]]&gt;89000,"High Income",IF(customer_segmentation_data[[#This Row],[income]]&gt;59000,"Middle Income",IF(customer_segmentation_data[[#This Row],[income]]&lt;60000,"Low Income","Invalid")))</f>
        <v>High Income</v>
      </c>
      <c r="L384" t="str">
        <f>IF(customer_segmentation_data[[#This Row],[spending_score]]&gt;69,"High Spending",IF(customer_segmentation_data[[#This Row],[spending_score]]&gt;39,"Medium Spending",IF(customer_segmentation_data[[#This Row],[spending_score]]&lt;40,"Low Spending","Invalid")))</f>
        <v>Low Spending</v>
      </c>
      <c r="M384" t="str">
        <f>IF(customer_segmentation_data[[#This Row],[purchase_frequency]]&lt;16,"Low Frequency",IF(customer_segmentation_data[[#This Row],[purchase_frequency]]&lt;36,"Medium Frequency",IF(customer_segmentation_data[[#This Row],[purchase_frequency]]&lt;51,"High Frequency","Invalid")))</f>
        <v>High Frequency</v>
      </c>
      <c r="N384" s="3">
        <f>customer_segmentation_data[[#This Row],[last_purchase_amount]]*customer_segmentation_data[[#This Row],[purchase_frequency]]*customer_segmentation_data[[#This Row],[membership_years]]</f>
        <v>47112.399999999994</v>
      </c>
    </row>
    <row r="385" spans="1:14" x14ac:dyDescent="0.35">
      <c r="A385">
        <v>384</v>
      </c>
      <c r="B385">
        <v>46</v>
      </c>
      <c r="C385" s="1" t="s">
        <v>16</v>
      </c>
      <c r="D385" s="2">
        <v>120914</v>
      </c>
      <c r="E385">
        <v>1</v>
      </c>
      <c r="F385">
        <v>1</v>
      </c>
      <c r="G385">
        <v>41</v>
      </c>
      <c r="H385" s="1" t="s">
        <v>14</v>
      </c>
      <c r="I385" s="3">
        <v>329.9</v>
      </c>
      <c r="J385" s="3" t="str">
        <f>IF(customer_segmentation_data[[#This Row],[age]]&lt;30,"Adolescent",IF(customer_segmentation_data[[#This Row],[age]]&lt;50,"Middle Age",IF(customer_segmentation_data[[#This Row],[age]]&gt;49,"Adult","Invalid")))</f>
        <v>Middle Age</v>
      </c>
      <c r="K385" t="str">
        <f>IF(customer_segmentation_data[[#This Row],[income]]&gt;89000,"High Income",IF(customer_segmentation_data[[#This Row],[income]]&gt;59000,"Middle Income",IF(customer_segmentation_data[[#This Row],[income]]&lt;60000,"Low Income","Invalid")))</f>
        <v>High Income</v>
      </c>
      <c r="L385" t="str">
        <f>IF(customer_segmentation_data[[#This Row],[spending_score]]&gt;69,"High Spending",IF(customer_segmentation_data[[#This Row],[spending_score]]&gt;39,"Medium Spending",IF(customer_segmentation_data[[#This Row],[spending_score]]&lt;40,"Low Spending","Invalid")))</f>
        <v>Low Spending</v>
      </c>
      <c r="M385" t="str">
        <f>IF(customer_segmentation_data[[#This Row],[purchase_frequency]]&lt;16,"Low Frequency",IF(customer_segmentation_data[[#This Row],[purchase_frequency]]&lt;36,"Medium Frequency",IF(customer_segmentation_data[[#This Row],[purchase_frequency]]&lt;51,"High Frequency","Invalid")))</f>
        <v>High Frequency</v>
      </c>
      <c r="N385" s="3">
        <f>customer_segmentation_data[[#This Row],[last_purchase_amount]]*customer_segmentation_data[[#This Row],[purchase_frequency]]*customer_segmentation_data[[#This Row],[membership_years]]</f>
        <v>13525.9</v>
      </c>
    </row>
    <row r="386" spans="1:14" x14ac:dyDescent="0.35">
      <c r="A386">
        <v>385</v>
      </c>
      <c r="B386">
        <v>38</v>
      </c>
      <c r="C386" s="1" t="s">
        <v>16</v>
      </c>
      <c r="D386" s="2">
        <v>78829</v>
      </c>
      <c r="E386">
        <v>73</v>
      </c>
      <c r="F386">
        <v>7</v>
      </c>
      <c r="G386">
        <v>20</v>
      </c>
      <c r="H386" s="1" t="s">
        <v>11</v>
      </c>
      <c r="I386" s="3">
        <v>665.25</v>
      </c>
      <c r="J386" s="3" t="str">
        <f>IF(customer_segmentation_data[[#This Row],[age]]&lt;30,"Adolescent",IF(customer_segmentation_data[[#This Row],[age]]&lt;50,"Middle Age",IF(customer_segmentation_data[[#This Row],[age]]&gt;49,"Adult","Invalid")))</f>
        <v>Middle Age</v>
      </c>
      <c r="K386" t="str">
        <f>IF(customer_segmentation_data[[#This Row],[income]]&gt;89000,"High Income",IF(customer_segmentation_data[[#This Row],[income]]&gt;59000,"Middle Income",IF(customer_segmentation_data[[#This Row],[income]]&lt;60000,"Low Income","Invalid")))</f>
        <v>Middle Income</v>
      </c>
      <c r="L386" t="str">
        <f>IF(customer_segmentation_data[[#This Row],[spending_score]]&gt;69,"High Spending",IF(customer_segmentation_data[[#This Row],[spending_score]]&gt;39,"Medium Spending",IF(customer_segmentation_data[[#This Row],[spending_score]]&lt;40,"Low Spending","Invalid")))</f>
        <v>High Spending</v>
      </c>
      <c r="M386" t="str">
        <f>IF(customer_segmentation_data[[#This Row],[purchase_frequency]]&lt;16,"Low Frequency",IF(customer_segmentation_data[[#This Row],[purchase_frequency]]&lt;36,"Medium Frequency",IF(customer_segmentation_data[[#This Row],[purchase_frequency]]&lt;51,"High Frequency","Invalid")))</f>
        <v>Medium Frequency</v>
      </c>
      <c r="N386" s="3">
        <f>customer_segmentation_data[[#This Row],[last_purchase_amount]]*customer_segmentation_data[[#This Row],[purchase_frequency]]*customer_segmentation_data[[#This Row],[membership_years]]</f>
        <v>93135</v>
      </c>
    </row>
    <row r="387" spans="1:14" x14ac:dyDescent="0.35">
      <c r="A387">
        <v>386</v>
      </c>
      <c r="B387">
        <v>69</v>
      </c>
      <c r="C387" s="1" t="s">
        <v>16</v>
      </c>
      <c r="D387" s="2">
        <v>105810</v>
      </c>
      <c r="E387">
        <v>57</v>
      </c>
      <c r="F387">
        <v>6</v>
      </c>
      <c r="G387">
        <v>28</v>
      </c>
      <c r="H387" s="1" t="s">
        <v>10</v>
      </c>
      <c r="I387" s="3">
        <v>985.94</v>
      </c>
      <c r="J387" s="3" t="str">
        <f>IF(customer_segmentation_data[[#This Row],[age]]&lt;30,"Adolescent",IF(customer_segmentation_data[[#This Row],[age]]&lt;50,"Middle Age",IF(customer_segmentation_data[[#This Row],[age]]&gt;49,"Adult","Invalid")))</f>
        <v>Adult</v>
      </c>
      <c r="K387" t="str">
        <f>IF(customer_segmentation_data[[#This Row],[income]]&gt;89000,"High Income",IF(customer_segmentation_data[[#This Row],[income]]&gt;59000,"Middle Income",IF(customer_segmentation_data[[#This Row],[income]]&lt;60000,"Low Income","Invalid")))</f>
        <v>High Income</v>
      </c>
      <c r="L387" t="str">
        <f>IF(customer_segmentation_data[[#This Row],[spending_score]]&gt;69,"High Spending",IF(customer_segmentation_data[[#This Row],[spending_score]]&gt;39,"Medium Spending",IF(customer_segmentation_data[[#This Row],[spending_score]]&lt;40,"Low Spending","Invalid")))</f>
        <v>Medium Spending</v>
      </c>
      <c r="M387" t="str">
        <f>IF(customer_segmentation_data[[#This Row],[purchase_frequency]]&lt;16,"Low Frequency",IF(customer_segmentation_data[[#This Row],[purchase_frequency]]&lt;36,"Medium Frequency",IF(customer_segmentation_data[[#This Row],[purchase_frequency]]&lt;51,"High Frequency","Invalid")))</f>
        <v>Medium Frequency</v>
      </c>
      <c r="N387" s="3">
        <f>customer_segmentation_data[[#This Row],[last_purchase_amount]]*customer_segmentation_data[[#This Row],[purchase_frequency]]*customer_segmentation_data[[#This Row],[membership_years]]</f>
        <v>165637.91999999998</v>
      </c>
    </row>
    <row r="388" spans="1:14" x14ac:dyDescent="0.35">
      <c r="A388">
        <v>387</v>
      </c>
      <c r="B388">
        <v>51</v>
      </c>
      <c r="C388" s="1" t="s">
        <v>9</v>
      </c>
      <c r="D388" s="2">
        <v>105658</v>
      </c>
      <c r="E388">
        <v>49</v>
      </c>
      <c r="F388">
        <v>9</v>
      </c>
      <c r="G388">
        <v>9</v>
      </c>
      <c r="H388" s="1" t="s">
        <v>15</v>
      </c>
      <c r="I388" s="3">
        <v>785.55</v>
      </c>
      <c r="J388" s="3" t="str">
        <f>IF(customer_segmentation_data[[#This Row],[age]]&lt;30,"Adolescent",IF(customer_segmentation_data[[#This Row],[age]]&lt;50,"Middle Age",IF(customer_segmentation_data[[#This Row],[age]]&gt;49,"Adult","Invalid")))</f>
        <v>Adult</v>
      </c>
      <c r="K388" t="str">
        <f>IF(customer_segmentation_data[[#This Row],[income]]&gt;89000,"High Income",IF(customer_segmentation_data[[#This Row],[income]]&gt;59000,"Middle Income",IF(customer_segmentation_data[[#This Row],[income]]&lt;60000,"Low Income","Invalid")))</f>
        <v>High Income</v>
      </c>
      <c r="L388" t="str">
        <f>IF(customer_segmentation_data[[#This Row],[spending_score]]&gt;69,"High Spending",IF(customer_segmentation_data[[#This Row],[spending_score]]&gt;39,"Medium Spending",IF(customer_segmentation_data[[#This Row],[spending_score]]&lt;40,"Low Spending","Invalid")))</f>
        <v>Medium Spending</v>
      </c>
      <c r="M388" t="str">
        <f>IF(customer_segmentation_data[[#This Row],[purchase_frequency]]&lt;16,"Low Frequency",IF(customer_segmentation_data[[#This Row],[purchase_frequency]]&lt;36,"Medium Frequency",IF(customer_segmentation_data[[#This Row],[purchase_frequency]]&lt;51,"High Frequency","Invalid")))</f>
        <v>Low Frequency</v>
      </c>
      <c r="N388" s="3">
        <f>customer_segmentation_data[[#This Row],[last_purchase_amount]]*customer_segmentation_data[[#This Row],[purchase_frequency]]*customer_segmentation_data[[#This Row],[membership_years]]</f>
        <v>63629.549999999996</v>
      </c>
    </row>
    <row r="389" spans="1:14" x14ac:dyDescent="0.35">
      <c r="A389">
        <v>388</v>
      </c>
      <c r="B389">
        <v>25</v>
      </c>
      <c r="C389" s="1" t="s">
        <v>9</v>
      </c>
      <c r="D389" s="2">
        <v>100053</v>
      </c>
      <c r="E389">
        <v>6</v>
      </c>
      <c r="F389">
        <v>5</v>
      </c>
      <c r="G389">
        <v>33</v>
      </c>
      <c r="H389" s="1" t="s">
        <v>15</v>
      </c>
      <c r="I389" s="3">
        <v>832.57</v>
      </c>
      <c r="J389" s="3" t="str">
        <f>IF(customer_segmentation_data[[#This Row],[age]]&lt;30,"Adolescent",IF(customer_segmentation_data[[#This Row],[age]]&lt;50,"Middle Age",IF(customer_segmentation_data[[#This Row],[age]]&gt;49,"Adult","Invalid")))</f>
        <v>Adolescent</v>
      </c>
      <c r="K389" t="str">
        <f>IF(customer_segmentation_data[[#This Row],[income]]&gt;89000,"High Income",IF(customer_segmentation_data[[#This Row],[income]]&gt;59000,"Middle Income",IF(customer_segmentation_data[[#This Row],[income]]&lt;60000,"Low Income","Invalid")))</f>
        <v>High Income</v>
      </c>
      <c r="L389" t="str">
        <f>IF(customer_segmentation_data[[#This Row],[spending_score]]&gt;69,"High Spending",IF(customer_segmentation_data[[#This Row],[spending_score]]&gt;39,"Medium Spending",IF(customer_segmentation_data[[#This Row],[spending_score]]&lt;40,"Low Spending","Invalid")))</f>
        <v>Low Spending</v>
      </c>
      <c r="M389" t="str">
        <f>IF(customer_segmentation_data[[#This Row],[purchase_frequency]]&lt;16,"Low Frequency",IF(customer_segmentation_data[[#This Row],[purchase_frequency]]&lt;36,"Medium Frequency",IF(customer_segmentation_data[[#This Row],[purchase_frequency]]&lt;51,"High Frequency","Invalid")))</f>
        <v>Medium Frequency</v>
      </c>
      <c r="N389" s="3">
        <f>customer_segmentation_data[[#This Row],[last_purchase_amount]]*customer_segmentation_data[[#This Row],[purchase_frequency]]*customer_segmentation_data[[#This Row],[membership_years]]</f>
        <v>137374.05000000002</v>
      </c>
    </row>
    <row r="390" spans="1:14" x14ac:dyDescent="0.35">
      <c r="A390">
        <v>389</v>
      </c>
      <c r="B390">
        <v>34</v>
      </c>
      <c r="C390" s="1" t="s">
        <v>13</v>
      </c>
      <c r="D390" s="2">
        <v>118622</v>
      </c>
      <c r="E390">
        <v>99</v>
      </c>
      <c r="F390">
        <v>4</v>
      </c>
      <c r="G390">
        <v>47</v>
      </c>
      <c r="H390" s="1" t="s">
        <v>11</v>
      </c>
      <c r="I390" s="3">
        <v>122.21</v>
      </c>
      <c r="J390" s="3" t="str">
        <f>IF(customer_segmentation_data[[#This Row],[age]]&lt;30,"Adolescent",IF(customer_segmentation_data[[#This Row],[age]]&lt;50,"Middle Age",IF(customer_segmentation_data[[#This Row],[age]]&gt;49,"Adult","Invalid")))</f>
        <v>Middle Age</v>
      </c>
      <c r="K390" t="str">
        <f>IF(customer_segmentation_data[[#This Row],[income]]&gt;89000,"High Income",IF(customer_segmentation_data[[#This Row],[income]]&gt;59000,"Middle Income",IF(customer_segmentation_data[[#This Row],[income]]&lt;60000,"Low Income","Invalid")))</f>
        <v>High Income</v>
      </c>
      <c r="L390" t="str">
        <f>IF(customer_segmentation_data[[#This Row],[spending_score]]&gt;69,"High Spending",IF(customer_segmentation_data[[#This Row],[spending_score]]&gt;39,"Medium Spending",IF(customer_segmentation_data[[#This Row],[spending_score]]&lt;40,"Low Spending","Invalid")))</f>
        <v>High Spending</v>
      </c>
      <c r="M390" t="str">
        <f>IF(customer_segmentation_data[[#This Row],[purchase_frequency]]&lt;16,"Low Frequency",IF(customer_segmentation_data[[#This Row],[purchase_frequency]]&lt;36,"Medium Frequency",IF(customer_segmentation_data[[#This Row],[purchase_frequency]]&lt;51,"High Frequency","Invalid")))</f>
        <v>High Frequency</v>
      </c>
      <c r="N390" s="3">
        <f>customer_segmentation_data[[#This Row],[last_purchase_amount]]*customer_segmentation_data[[#This Row],[purchase_frequency]]*customer_segmentation_data[[#This Row],[membership_years]]</f>
        <v>22975.48</v>
      </c>
    </row>
    <row r="391" spans="1:14" x14ac:dyDescent="0.35">
      <c r="A391">
        <v>390</v>
      </c>
      <c r="B391">
        <v>37</v>
      </c>
      <c r="C391" s="1" t="s">
        <v>16</v>
      </c>
      <c r="D391" s="2">
        <v>65343</v>
      </c>
      <c r="E391">
        <v>89</v>
      </c>
      <c r="F391">
        <v>3</v>
      </c>
      <c r="G391">
        <v>2</v>
      </c>
      <c r="H391" s="1" t="s">
        <v>15</v>
      </c>
      <c r="I391" s="3">
        <v>668.23</v>
      </c>
      <c r="J391" s="3" t="str">
        <f>IF(customer_segmentation_data[[#This Row],[age]]&lt;30,"Adolescent",IF(customer_segmentation_data[[#This Row],[age]]&lt;50,"Middle Age",IF(customer_segmentation_data[[#This Row],[age]]&gt;49,"Adult","Invalid")))</f>
        <v>Middle Age</v>
      </c>
      <c r="K391" t="str">
        <f>IF(customer_segmentation_data[[#This Row],[income]]&gt;89000,"High Income",IF(customer_segmentation_data[[#This Row],[income]]&gt;59000,"Middle Income",IF(customer_segmentation_data[[#This Row],[income]]&lt;60000,"Low Income","Invalid")))</f>
        <v>Middle Income</v>
      </c>
      <c r="L391" t="str">
        <f>IF(customer_segmentation_data[[#This Row],[spending_score]]&gt;69,"High Spending",IF(customer_segmentation_data[[#This Row],[spending_score]]&gt;39,"Medium Spending",IF(customer_segmentation_data[[#This Row],[spending_score]]&lt;40,"Low Spending","Invalid")))</f>
        <v>High Spending</v>
      </c>
      <c r="M391" t="str">
        <f>IF(customer_segmentation_data[[#This Row],[purchase_frequency]]&lt;16,"Low Frequency",IF(customer_segmentation_data[[#This Row],[purchase_frequency]]&lt;36,"Medium Frequency",IF(customer_segmentation_data[[#This Row],[purchase_frequency]]&lt;51,"High Frequency","Invalid")))</f>
        <v>Low Frequency</v>
      </c>
      <c r="N391" s="3">
        <f>customer_segmentation_data[[#This Row],[last_purchase_amount]]*customer_segmentation_data[[#This Row],[purchase_frequency]]*customer_segmentation_data[[#This Row],[membership_years]]</f>
        <v>4009.38</v>
      </c>
    </row>
    <row r="392" spans="1:14" x14ac:dyDescent="0.35">
      <c r="A392">
        <v>391</v>
      </c>
      <c r="B392">
        <v>67</v>
      </c>
      <c r="C392" s="1" t="s">
        <v>9</v>
      </c>
      <c r="D392" s="2">
        <v>101759</v>
      </c>
      <c r="E392">
        <v>57</v>
      </c>
      <c r="F392">
        <v>3</v>
      </c>
      <c r="G392">
        <v>19</v>
      </c>
      <c r="H392" s="1" t="s">
        <v>11</v>
      </c>
      <c r="I392" s="3">
        <v>670.51</v>
      </c>
      <c r="J392" s="3" t="str">
        <f>IF(customer_segmentation_data[[#This Row],[age]]&lt;30,"Adolescent",IF(customer_segmentation_data[[#This Row],[age]]&lt;50,"Middle Age",IF(customer_segmentation_data[[#This Row],[age]]&gt;49,"Adult","Invalid")))</f>
        <v>Adult</v>
      </c>
      <c r="K392" t="str">
        <f>IF(customer_segmentation_data[[#This Row],[income]]&gt;89000,"High Income",IF(customer_segmentation_data[[#This Row],[income]]&gt;59000,"Middle Income",IF(customer_segmentation_data[[#This Row],[income]]&lt;60000,"Low Income","Invalid")))</f>
        <v>High Income</v>
      </c>
      <c r="L392" t="str">
        <f>IF(customer_segmentation_data[[#This Row],[spending_score]]&gt;69,"High Spending",IF(customer_segmentation_data[[#This Row],[spending_score]]&gt;39,"Medium Spending",IF(customer_segmentation_data[[#This Row],[spending_score]]&lt;40,"Low Spending","Invalid")))</f>
        <v>Medium Spending</v>
      </c>
      <c r="M392" t="str">
        <f>IF(customer_segmentation_data[[#This Row],[purchase_frequency]]&lt;16,"Low Frequency",IF(customer_segmentation_data[[#This Row],[purchase_frequency]]&lt;36,"Medium Frequency",IF(customer_segmentation_data[[#This Row],[purchase_frequency]]&lt;51,"High Frequency","Invalid")))</f>
        <v>Medium Frequency</v>
      </c>
      <c r="N392" s="3">
        <f>customer_segmentation_data[[#This Row],[last_purchase_amount]]*customer_segmentation_data[[#This Row],[purchase_frequency]]*customer_segmentation_data[[#This Row],[membership_years]]</f>
        <v>38219.07</v>
      </c>
    </row>
    <row r="393" spans="1:14" x14ac:dyDescent="0.35">
      <c r="A393">
        <v>392</v>
      </c>
      <c r="B393">
        <v>28</v>
      </c>
      <c r="C393" s="1" t="s">
        <v>16</v>
      </c>
      <c r="D393" s="2">
        <v>59278</v>
      </c>
      <c r="E393">
        <v>60</v>
      </c>
      <c r="F393">
        <v>2</v>
      </c>
      <c r="G393">
        <v>8</v>
      </c>
      <c r="H393" s="1" t="s">
        <v>14</v>
      </c>
      <c r="I393" s="3">
        <v>362.41</v>
      </c>
      <c r="J393" s="3" t="str">
        <f>IF(customer_segmentation_data[[#This Row],[age]]&lt;30,"Adolescent",IF(customer_segmentation_data[[#This Row],[age]]&lt;50,"Middle Age",IF(customer_segmentation_data[[#This Row],[age]]&gt;49,"Adult","Invalid")))</f>
        <v>Adolescent</v>
      </c>
      <c r="K393" t="str">
        <f>IF(customer_segmentation_data[[#This Row],[income]]&gt;89000,"High Income",IF(customer_segmentation_data[[#This Row],[income]]&gt;59000,"Middle Income",IF(customer_segmentation_data[[#This Row],[income]]&lt;60000,"Low Income","Invalid")))</f>
        <v>Middle Income</v>
      </c>
      <c r="L393" t="str">
        <f>IF(customer_segmentation_data[[#This Row],[spending_score]]&gt;69,"High Spending",IF(customer_segmentation_data[[#This Row],[spending_score]]&gt;39,"Medium Spending",IF(customer_segmentation_data[[#This Row],[spending_score]]&lt;40,"Low Spending","Invalid")))</f>
        <v>Medium Spending</v>
      </c>
      <c r="M393" t="str">
        <f>IF(customer_segmentation_data[[#This Row],[purchase_frequency]]&lt;16,"Low Frequency",IF(customer_segmentation_data[[#This Row],[purchase_frequency]]&lt;36,"Medium Frequency",IF(customer_segmentation_data[[#This Row],[purchase_frequency]]&lt;51,"High Frequency","Invalid")))</f>
        <v>Low Frequency</v>
      </c>
      <c r="N393" s="3">
        <f>customer_segmentation_data[[#This Row],[last_purchase_amount]]*customer_segmentation_data[[#This Row],[purchase_frequency]]*customer_segmentation_data[[#This Row],[membership_years]]</f>
        <v>5798.56</v>
      </c>
    </row>
    <row r="394" spans="1:14" x14ac:dyDescent="0.35">
      <c r="A394">
        <v>393</v>
      </c>
      <c r="B394">
        <v>55</v>
      </c>
      <c r="C394" s="1" t="s">
        <v>9</v>
      </c>
      <c r="D394" s="2">
        <v>127542</v>
      </c>
      <c r="E394">
        <v>79</v>
      </c>
      <c r="F394">
        <v>8</v>
      </c>
      <c r="G394">
        <v>12</v>
      </c>
      <c r="H394" s="1" t="s">
        <v>12</v>
      </c>
      <c r="I394" s="3">
        <v>632.6</v>
      </c>
      <c r="J394" s="3" t="str">
        <f>IF(customer_segmentation_data[[#This Row],[age]]&lt;30,"Adolescent",IF(customer_segmentation_data[[#This Row],[age]]&lt;50,"Middle Age",IF(customer_segmentation_data[[#This Row],[age]]&gt;49,"Adult","Invalid")))</f>
        <v>Adult</v>
      </c>
      <c r="K394" t="str">
        <f>IF(customer_segmentation_data[[#This Row],[income]]&gt;89000,"High Income",IF(customer_segmentation_data[[#This Row],[income]]&gt;59000,"Middle Income",IF(customer_segmentation_data[[#This Row],[income]]&lt;60000,"Low Income","Invalid")))</f>
        <v>High Income</v>
      </c>
      <c r="L394" t="str">
        <f>IF(customer_segmentation_data[[#This Row],[spending_score]]&gt;69,"High Spending",IF(customer_segmentation_data[[#This Row],[spending_score]]&gt;39,"Medium Spending",IF(customer_segmentation_data[[#This Row],[spending_score]]&lt;40,"Low Spending","Invalid")))</f>
        <v>High Spending</v>
      </c>
      <c r="M394" t="str">
        <f>IF(customer_segmentation_data[[#This Row],[purchase_frequency]]&lt;16,"Low Frequency",IF(customer_segmentation_data[[#This Row],[purchase_frequency]]&lt;36,"Medium Frequency",IF(customer_segmentation_data[[#This Row],[purchase_frequency]]&lt;51,"High Frequency","Invalid")))</f>
        <v>Low Frequency</v>
      </c>
      <c r="N394" s="3">
        <f>customer_segmentation_data[[#This Row],[last_purchase_amount]]*customer_segmentation_data[[#This Row],[purchase_frequency]]*customer_segmentation_data[[#This Row],[membership_years]]</f>
        <v>60729.600000000006</v>
      </c>
    </row>
    <row r="395" spans="1:14" x14ac:dyDescent="0.35">
      <c r="A395">
        <v>394</v>
      </c>
      <c r="B395">
        <v>69</v>
      </c>
      <c r="C395" s="1" t="s">
        <v>9</v>
      </c>
      <c r="D395" s="2">
        <v>74331</v>
      </c>
      <c r="E395">
        <v>83</v>
      </c>
      <c r="F395">
        <v>9</v>
      </c>
      <c r="G395">
        <v>11</v>
      </c>
      <c r="H395" s="1" t="s">
        <v>12</v>
      </c>
      <c r="I395" s="3">
        <v>341.63</v>
      </c>
      <c r="J395" s="3" t="str">
        <f>IF(customer_segmentation_data[[#This Row],[age]]&lt;30,"Adolescent",IF(customer_segmentation_data[[#This Row],[age]]&lt;50,"Middle Age",IF(customer_segmentation_data[[#This Row],[age]]&gt;49,"Adult","Invalid")))</f>
        <v>Adult</v>
      </c>
      <c r="K395" t="str">
        <f>IF(customer_segmentation_data[[#This Row],[income]]&gt;89000,"High Income",IF(customer_segmentation_data[[#This Row],[income]]&gt;59000,"Middle Income",IF(customer_segmentation_data[[#This Row],[income]]&lt;60000,"Low Income","Invalid")))</f>
        <v>Middle Income</v>
      </c>
      <c r="L395" t="str">
        <f>IF(customer_segmentation_data[[#This Row],[spending_score]]&gt;69,"High Spending",IF(customer_segmentation_data[[#This Row],[spending_score]]&gt;39,"Medium Spending",IF(customer_segmentation_data[[#This Row],[spending_score]]&lt;40,"Low Spending","Invalid")))</f>
        <v>High Spending</v>
      </c>
      <c r="M395" t="str">
        <f>IF(customer_segmentation_data[[#This Row],[purchase_frequency]]&lt;16,"Low Frequency",IF(customer_segmentation_data[[#This Row],[purchase_frequency]]&lt;36,"Medium Frequency",IF(customer_segmentation_data[[#This Row],[purchase_frequency]]&lt;51,"High Frequency","Invalid")))</f>
        <v>Low Frequency</v>
      </c>
      <c r="N395" s="3">
        <f>customer_segmentation_data[[#This Row],[last_purchase_amount]]*customer_segmentation_data[[#This Row],[purchase_frequency]]*customer_segmentation_data[[#This Row],[membership_years]]</f>
        <v>33821.369999999995</v>
      </c>
    </row>
    <row r="396" spans="1:14" x14ac:dyDescent="0.35">
      <c r="A396">
        <v>395</v>
      </c>
      <c r="B396">
        <v>69</v>
      </c>
      <c r="C396" s="1" t="s">
        <v>9</v>
      </c>
      <c r="D396" s="2">
        <v>119075</v>
      </c>
      <c r="E396">
        <v>40</v>
      </c>
      <c r="F396">
        <v>8</v>
      </c>
      <c r="G396">
        <v>44</v>
      </c>
      <c r="H396" s="1" t="s">
        <v>14</v>
      </c>
      <c r="I396" s="3">
        <v>866.72</v>
      </c>
      <c r="J396" s="3" t="str">
        <f>IF(customer_segmentation_data[[#This Row],[age]]&lt;30,"Adolescent",IF(customer_segmentation_data[[#This Row],[age]]&lt;50,"Middle Age",IF(customer_segmentation_data[[#This Row],[age]]&gt;49,"Adult","Invalid")))</f>
        <v>Adult</v>
      </c>
      <c r="K396" t="str">
        <f>IF(customer_segmentation_data[[#This Row],[income]]&gt;89000,"High Income",IF(customer_segmentation_data[[#This Row],[income]]&gt;59000,"Middle Income",IF(customer_segmentation_data[[#This Row],[income]]&lt;60000,"Low Income","Invalid")))</f>
        <v>High Income</v>
      </c>
      <c r="L396" t="str">
        <f>IF(customer_segmentation_data[[#This Row],[spending_score]]&gt;69,"High Spending",IF(customer_segmentation_data[[#This Row],[spending_score]]&gt;39,"Medium Spending",IF(customer_segmentation_data[[#This Row],[spending_score]]&lt;40,"Low Spending","Invalid")))</f>
        <v>Medium Spending</v>
      </c>
      <c r="M396" t="str">
        <f>IF(customer_segmentation_data[[#This Row],[purchase_frequency]]&lt;16,"Low Frequency",IF(customer_segmentation_data[[#This Row],[purchase_frequency]]&lt;36,"Medium Frequency",IF(customer_segmentation_data[[#This Row],[purchase_frequency]]&lt;51,"High Frequency","Invalid")))</f>
        <v>High Frequency</v>
      </c>
      <c r="N396" s="3">
        <f>customer_segmentation_data[[#This Row],[last_purchase_amount]]*customer_segmentation_data[[#This Row],[purchase_frequency]]*customer_segmentation_data[[#This Row],[membership_years]]</f>
        <v>305085.44</v>
      </c>
    </row>
    <row r="397" spans="1:14" x14ac:dyDescent="0.35">
      <c r="A397">
        <v>396</v>
      </c>
      <c r="B397">
        <v>54</v>
      </c>
      <c r="C397" s="1" t="s">
        <v>13</v>
      </c>
      <c r="D397" s="2">
        <v>87418</v>
      </c>
      <c r="E397">
        <v>21</v>
      </c>
      <c r="F397">
        <v>2</v>
      </c>
      <c r="G397">
        <v>27</v>
      </c>
      <c r="H397" s="1" t="s">
        <v>10</v>
      </c>
      <c r="I397" s="3">
        <v>846.76</v>
      </c>
      <c r="J397" s="3" t="str">
        <f>IF(customer_segmentation_data[[#This Row],[age]]&lt;30,"Adolescent",IF(customer_segmentation_data[[#This Row],[age]]&lt;50,"Middle Age",IF(customer_segmentation_data[[#This Row],[age]]&gt;49,"Adult","Invalid")))</f>
        <v>Adult</v>
      </c>
      <c r="K397" t="str">
        <f>IF(customer_segmentation_data[[#This Row],[income]]&gt;89000,"High Income",IF(customer_segmentation_data[[#This Row],[income]]&gt;59000,"Middle Income",IF(customer_segmentation_data[[#This Row],[income]]&lt;60000,"Low Income","Invalid")))</f>
        <v>Middle Income</v>
      </c>
      <c r="L397" t="str">
        <f>IF(customer_segmentation_data[[#This Row],[spending_score]]&gt;69,"High Spending",IF(customer_segmentation_data[[#This Row],[spending_score]]&gt;39,"Medium Spending",IF(customer_segmentation_data[[#This Row],[spending_score]]&lt;40,"Low Spending","Invalid")))</f>
        <v>Low Spending</v>
      </c>
      <c r="M397" t="str">
        <f>IF(customer_segmentation_data[[#This Row],[purchase_frequency]]&lt;16,"Low Frequency",IF(customer_segmentation_data[[#This Row],[purchase_frequency]]&lt;36,"Medium Frequency",IF(customer_segmentation_data[[#This Row],[purchase_frequency]]&lt;51,"High Frequency","Invalid")))</f>
        <v>Medium Frequency</v>
      </c>
      <c r="N397" s="3">
        <f>customer_segmentation_data[[#This Row],[last_purchase_amount]]*customer_segmentation_data[[#This Row],[purchase_frequency]]*customer_segmentation_data[[#This Row],[membership_years]]</f>
        <v>45725.04</v>
      </c>
    </row>
    <row r="398" spans="1:14" x14ac:dyDescent="0.35">
      <c r="A398">
        <v>397</v>
      </c>
      <c r="B398">
        <v>23</v>
      </c>
      <c r="C398" s="1" t="s">
        <v>13</v>
      </c>
      <c r="D398" s="2">
        <v>37713</v>
      </c>
      <c r="E398">
        <v>11</v>
      </c>
      <c r="F398">
        <v>8</v>
      </c>
      <c r="G398">
        <v>31</v>
      </c>
      <c r="H398" s="1" t="s">
        <v>15</v>
      </c>
      <c r="I398" s="3">
        <v>481.24</v>
      </c>
      <c r="J398" s="3" t="str">
        <f>IF(customer_segmentation_data[[#This Row],[age]]&lt;30,"Adolescent",IF(customer_segmentation_data[[#This Row],[age]]&lt;50,"Middle Age",IF(customer_segmentation_data[[#This Row],[age]]&gt;49,"Adult","Invalid")))</f>
        <v>Adolescent</v>
      </c>
      <c r="K398" t="str">
        <f>IF(customer_segmentation_data[[#This Row],[income]]&gt;89000,"High Income",IF(customer_segmentation_data[[#This Row],[income]]&gt;59000,"Middle Income",IF(customer_segmentation_data[[#This Row],[income]]&lt;60000,"Low Income","Invalid")))</f>
        <v>Low Income</v>
      </c>
      <c r="L398" t="str">
        <f>IF(customer_segmentation_data[[#This Row],[spending_score]]&gt;69,"High Spending",IF(customer_segmentation_data[[#This Row],[spending_score]]&gt;39,"Medium Spending",IF(customer_segmentation_data[[#This Row],[spending_score]]&lt;40,"Low Spending","Invalid")))</f>
        <v>Low Spending</v>
      </c>
      <c r="M398" t="str">
        <f>IF(customer_segmentation_data[[#This Row],[purchase_frequency]]&lt;16,"Low Frequency",IF(customer_segmentation_data[[#This Row],[purchase_frequency]]&lt;36,"Medium Frequency",IF(customer_segmentation_data[[#This Row],[purchase_frequency]]&lt;51,"High Frequency","Invalid")))</f>
        <v>Medium Frequency</v>
      </c>
      <c r="N398" s="3">
        <f>customer_segmentation_data[[#This Row],[last_purchase_amount]]*customer_segmentation_data[[#This Row],[purchase_frequency]]*customer_segmentation_data[[#This Row],[membership_years]]</f>
        <v>119347.52</v>
      </c>
    </row>
    <row r="399" spans="1:14" x14ac:dyDescent="0.35">
      <c r="A399">
        <v>398</v>
      </c>
      <c r="B399">
        <v>48</v>
      </c>
      <c r="C399" s="1" t="s">
        <v>16</v>
      </c>
      <c r="D399" s="2">
        <v>36282</v>
      </c>
      <c r="E399">
        <v>14</v>
      </c>
      <c r="F399">
        <v>10</v>
      </c>
      <c r="G399">
        <v>3</v>
      </c>
      <c r="H399" s="1" t="s">
        <v>11</v>
      </c>
      <c r="I399" s="3">
        <v>210.43</v>
      </c>
      <c r="J399" s="3" t="str">
        <f>IF(customer_segmentation_data[[#This Row],[age]]&lt;30,"Adolescent",IF(customer_segmentation_data[[#This Row],[age]]&lt;50,"Middle Age",IF(customer_segmentation_data[[#This Row],[age]]&gt;49,"Adult","Invalid")))</f>
        <v>Middle Age</v>
      </c>
      <c r="K399" t="str">
        <f>IF(customer_segmentation_data[[#This Row],[income]]&gt;89000,"High Income",IF(customer_segmentation_data[[#This Row],[income]]&gt;59000,"Middle Income",IF(customer_segmentation_data[[#This Row],[income]]&lt;60000,"Low Income","Invalid")))</f>
        <v>Low Income</v>
      </c>
      <c r="L399" t="str">
        <f>IF(customer_segmentation_data[[#This Row],[spending_score]]&gt;69,"High Spending",IF(customer_segmentation_data[[#This Row],[spending_score]]&gt;39,"Medium Spending",IF(customer_segmentation_data[[#This Row],[spending_score]]&lt;40,"Low Spending","Invalid")))</f>
        <v>Low Spending</v>
      </c>
      <c r="M399" t="str">
        <f>IF(customer_segmentation_data[[#This Row],[purchase_frequency]]&lt;16,"Low Frequency",IF(customer_segmentation_data[[#This Row],[purchase_frequency]]&lt;36,"Medium Frequency",IF(customer_segmentation_data[[#This Row],[purchase_frequency]]&lt;51,"High Frequency","Invalid")))</f>
        <v>Low Frequency</v>
      </c>
      <c r="N399" s="3">
        <f>customer_segmentation_data[[#This Row],[last_purchase_amount]]*customer_segmentation_data[[#This Row],[purchase_frequency]]*customer_segmentation_data[[#This Row],[membership_years]]</f>
        <v>6312.9</v>
      </c>
    </row>
    <row r="400" spans="1:14" x14ac:dyDescent="0.35">
      <c r="A400">
        <v>399</v>
      </c>
      <c r="B400">
        <v>19</v>
      </c>
      <c r="C400" s="1" t="s">
        <v>9</v>
      </c>
      <c r="D400" s="2">
        <v>69790</v>
      </c>
      <c r="E400">
        <v>3</v>
      </c>
      <c r="F400">
        <v>9</v>
      </c>
      <c r="G400">
        <v>38</v>
      </c>
      <c r="H400" s="1" t="s">
        <v>10</v>
      </c>
      <c r="I400" s="3">
        <v>596.63</v>
      </c>
      <c r="J400" s="3" t="str">
        <f>IF(customer_segmentation_data[[#This Row],[age]]&lt;30,"Adolescent",IF(customer_segmentation_data[[#This Row],[age]]&lt;50,"Middle Age",IF(customer_segmentation_data[[#This Row],[age]]&gt;49,"Adult","Invalid")))</f>
        <v>Adolescent</v>
      </c>
      <c r="K400" t="str">
        <f>IF(customer_segmentation_data[[#This Row],[income]]&gt;89000,"High Income",IF(customer_segmentation_data[[#This Row],[income]]&gt;59000,"Middle Income",IF(customer_segmentation_data[[#This Row],[income]]&lt;60000,"Low Income","Invalid")))</f>
        <v>Middle Income</v>
      </c>
      <c r="L400" t="str">
        <f>IF(customer_segmentation_data[[#This Row],[spending_score]]&gt;69,"High Spending",IF(customer_segmentation_data[[#This Row],[spending_score]]&gt;39,"Medium Spending",IF(customer_segmentation_data[[#This Row],[spending_score]]&lt;40,"Low Spending","Invalid")))</f>
        <v>Low Spending</v>
      </c>
      <c r="M400" t="str">
        <f>IF(customer_segmentation_data[[#This Row],[purchase_frequency]]&lt;16,"Low Frequency",IF(customer_segmentation_data[[#This Row],[purchase_frequency]]&lt;36,"Medium Frequency",IF(customer_segmentation_data[[#This Row],[purchase_frequency]]&lt;51,"High Frequency","Invalid")))</f>
        <v>High Frequency</v>
      </c>
      <c r="N400" s="3">
        <f>customer_segmentation_data[[#This Row],[last_purchase_amount]]*customer_segmentation_data[[#This Row],[purchase_frequency]]*customer_segmentation_data[[#This Row],[membership_years]]</f>
        <v>204047.46</v>
      </c>
    </row>
    <row r="401" spans="1:14" x14ac:dyDescent="0.35">
      <c r="A401">
        <v>400</v>
      </c>
      <c r="B401">
        <v>41</v>
      </c>
      <c r="C401" s="1" t="s">
        <v>9</v>
      </c>
      <c r="D401" s="2">
        <v>147962</v>
      </c>
      <c r="E401">
        <v>90</v>
      </c>
      <c r="F401">
        <v>2</v>
      </c>
      <c r="G401">
        <v>9</v>
      </c>
      <c r="H401" s="1" t="s">
        <v>12</v>
      </c>
      <c r="I401" s="3">
        <v>688.61</v>
      </c>
      <c r="J401" s="3" t="str">
        <f>IF(customer_segmentation_data[[#This Row],[age]]&lt;30,"Adolescent",IF(customer_segmentation_data[[#This Row],[age]]&lt;50,"Middle Age",IF(customer_segmentation_data[[#This Row],[age]]&gt;49,"Adult","Invalid")))</f>
        <v>Middle Age</v>
      </c>
      <c r="K401" t="str">
        <f>IF(customer_segmentation_data[[#This Row],[income]]&gt;89000,"High Income",IF(customer_segmentation_data[[#This Row],[income]]&gt;59000,"Middle Income",IF(customer_segmentation_data[[#This Row],[income]]&lt;60000,"Low Income","Invalid")))</f>
        <v>High Income</v>
      </c>
      <c r="L401" t="str">
        <f>IF(customer_segmentation_data[[#This Row],[spending_score]]&gt;69,"High Spending",IF(customer_segmentation_data[[#This Row],[spending_score]]&gt;39,"Medium Spending",IF(customer_segmentation_data[[#This Row],[spending_score]]&lt;40,"Low Spending","Invalid")))</f>
        <v>High Spending</v>
      </c>
      <c r="M401" t="str">
        <f>IF(customer_segmentation_data[[#This Row],[purchase_frequency]]&lt;16,"Low Frequency",IF(customer_segmentation_data[[#This Row],[purchase_frequency]]&lt;36,"Medium Frequency",IF(customer_segmentation_data[[#This Row],[purchase_frequency]]&lt;51,"High Frequency","Invalid")))</f>
        <v>Low Frequency</v>
      </c>
      <c r="N401" s="3">
        <f>customer_segmentation_data[[#This Row],[last_purchase_amount]]*customer_segmentation_data[[#This Row],[purchase_frequency]]*customer_segmentation_data[[#This Row],[membership_years]]</f>
        <v>12394.98</v>
      </c>
    </row>
    <row r="402" spans="1:14" x14ac:dyDescent="0.35">
      <c r="A402">
        <v>401</v>
      </c>
      <c r="B402">
        <v>32</v>
      </c>
      <c r="C402" s="1" t="s">
        <v>13</v>
      </c>
      <c r="D402" s="2">
        <v>86268</v>
      </c>
      <c r="E402">
        <v>96</v>
      </c>
      <c r="F402">
        <v>3</v>
      </c>
      <c r="G402">
        <v>21</v>
      </c>
      <c r="H402" s="1" t="s">
        <v>15</v>
      </c>
      <c r="I402" s="3">
        <v>643.36</v>
      </c>
      <c r="J402" s="3" t="str">
        <f>IF(customer_segmentation_data[[#This Row],[age]]&lt;30,"Adolescent",IF(customer_segmentation_data[[#This Row],[age]]&lt;50,"Middle Age",IF(customer_segmentation_data[[#This Row],[age]]&gt;49,"Adult","Invalid")))</f>
        <v>Middle Age</v>
      </c>
      <c r="K402" t="str">
        <f>IF(customer_segmentation_data[[#This Row],[income]]&gt;89000,"High Income",IF(customer_segmentation_data[[#This Row],[income]]&gt;59000,"Middle Income",IF(customer_segmentation_data[[#This Row],[income]]&lt;60000,"Low Income","Invalid")))</f>
        <v>Middle Income</v>
      </c>
      <c r="L402" t="str">
        <f>IF(customer_segmentation_data[[#This Row],[spending_score]]&gt;69,"High Spending",IF(customer_segmentation_data[[#This Row],[spending_score]]&gt;39,"Medium Spending",IF(customer_segmentation_data[[#This Row],[spending_score]]&lt;40,"Low Spending","Invalid")))</f>
        <v>High Spending</v>
      </c>
      <c r="M402" t="str">
        <f>IF(customer_segmentation_data[[#This Row],[purchase_frequency]]&lt;16,"Low Frequency",IF(customer_segmentation_data[[#This Row],[purchase_frequency]]&lt;36,"Medium Frequency",IF(customer_segmentation_data[[#This Row],[purchase_frequency]]&lt;51,"High Frequency","Invalid")))</f>
        <v>Medium Frequency</v>
      </c>
      <c r="N402" s="3">
        <f>customer_segmentation_data[[#This Row],[last_purchase_amount]]*customer_segmentation_data[[#This Row],[purchase_frequency]]*customer_segmentation_data[[#This Row],[membership_years]]</f>
        <v>40531.68</v>
      </c>
    </row>
    <row r="403" spans="1:14" x14ac:dyDescent="0.35">
      <c r="A403">
        <v>402</v>
      </c>
      <c r="B403">
        <v>63</v>
      </c>
      <c r="C403" s="1" t="s">
        <v>16</v>
      </c>
      <c r="D403" s="2">
        <v>149062</v>
      </c>
      <c r="E403">
        <v>66</v>
      </c>
      <c r="F403">
        <v>9</v>
      </c>
      <c r="G403">
        <v>7</v>
      </c>
      <c r="H403" s="1" t="s">
        <v>12</v>
      </c>
      <c r="I403" s="3">
        <v>441.11</v>
      </c>
      <c r="J403" s="3" t="str">
        <f>IF(customer_segmentation_data[[#This Row],[age]]&lt;30,"Adolescent",IF(customer_segmentation_data[[#This Row],[age]]&lt;50,"Middle Age",IF(customer_segmentation_data[[#This Row],[age]]&gt;49,"Adult","Invalid")))</f>
        <v>Adult</v>
      </c>
      <c r="K403" t="str">
        <f>IF(customer_segmentation_data[[#This Row],[income]]&gt;89000,"High Income",IF(customer_segmentation_data[[#This Row],[income]]&gt;59000,"Middle Income",IF(customer_segmentation_data[[#This Row],[income]]&lt;60000,"Low Income","Invalid")))</f>
        <v>High Income</v>
      </c>
      <c r="L403" t="str">
        <f>IF(customer_segmentation_data[[#This Row],[spending_score]]&gt;69,"High Spending",IF(customer_segmentation_data[[#This Row],[spending_score]]&gt;39,"Medium Spending",IF(customer_segmentation_data[[#This Row],[spending_score]]&lt;40,"Low Spending","Invalid")))</f>
        <v>Medium Spending</v>
      </c>
      <c r="M403" t="str">
        <f>IF(customer_segmentation_data[[#This Row],[purchase_frequency]]&lt;16,"Low Frequency",IF(customer_segmentation_data[[#This Row],[purchase_frequency]]&lt;36,"Medium Frequency",IF(customer_segmentation_data[[#This Row],[purchase_frequency]]&lt;51,"High Frequency","Invalid")))</f>
        <v>Low Frequency</v>
      </c>
      <c r="N403" s="3">
        <f>customer_segmentation_data[[#This Row],[last_purchase_amount]]*customer_segmentation_data[[#This Row],[purchase_frequency]]*customer_segmentation_data[[#This Row],[membership_years]]</f>
        <v>27789.93</v>
      </c>
    </row>
    <row r="404" spans="1:14" x14ac:dyDescent="0.35">
      <c r="A404">
        <v>403</v>
      </c>
      <c r="B404">
        <v>40</v>
      </c>
      <c r="C404" s="1" t="s">
        <v>13</v>
      </c>
      <c r="D404" s="2">
        <v>127948</v>
      </c>
      <c r="E404">
        <v>29</v>
      </c>
      <c r="F404">
        <v>6</v>
      </c>
      <c r="G404">
        <v>26</v>
      </c>
      <c r="H404" s="1" t="s">
        <v>10</v>
      </c>
      <c r="I404" s="3">
        <v>144.78</v>
      </c>
      <c r="J404" s="3" t="str">
        <f>IF(customer_segmentation_data[[#This Row],[age]]&lt;30,"Adolescent",IF(customer_segmentation_data[[#This Row],[age]]&lt;50,"Middle Age",IF(customer_segmentation_data[[#This Row],[age]]&gt;49,"Adult","Invalid")))</f>
        <v>Middle Age</v>
      </c>
      <c r="K404" t="str">
        <f>IF(customer_segmentation_data[[#This Row],[income]]&gt;89000,"High Income",IF(customer_segmentation_data[[#This Row],[income]]&gt;59000,"Middle Income",IF(customer_segmentation_data[[#This Row],[income]]&lt;60000,"Low Income","Invalid")))</f>
        <v>High Income</v>
      </c>
      <c r="L404" t="str">
        <f>IF(customer_segmentation_data[[#This Row],[spending_score]]&gt;69,"High Spending",IF(customer_segmentation_data[[#This Row],[spending_score]]&gt;39,"Medium Spending",IF(customer_segmentation_data[[#This Row],[spending_score]]&lt;40,"Low Spending","Invalid")))</f>
        <v>Low Spending</v>
      </c>
      <c r="M404" t="str">
        <f>IF(customer_segmentation_data[[#This Row],[purchase_frequency]]&lt;16,"Low Frequency",IF(customer_segmentation_data[[#This Row],[purchase_frequency]]&lt;36,"Medium Frequency",IF(customer_segmentation_data[[#This Row],[purchase_frequency]]&lt;51,"High Frequency","Invalid")))</f>
        <v>Medium Frequency</v>
      </c>
      <c r="N404" s="3">
        <f>customer_segmentation_data[[#This Row],[last_purchase_amount]]*customer_segmentation_data[[#This Row],[purchase_frequency]]*customer_segmentation_data[[#This Row],[membership_years]]</f>
        <v>22585.68</v>
      </c>
    </row>
    <row r="405" spans="1:14" x14ac:dyDescent="0.35">
      <c r="A405">
        <v>404</v>
      </c>
      <c r="B405">
        <v>36</v>
      </c>
      <c r="C405" s="1" t="s">
        <v>16</v>
      </c>
      <c r="D405" s="2">
        <v>30121</v>
      </c>
      <c r="E405">
        <v>39</v>
      </c>
      <c r="F405">
        <v>10</v>
      </c>
      <c r="G405">
        <v>16</v>
      </c>
      <c r="H405" s="1" t="s">
        <v>10</v>
      </c>
      <c r="I405" s="3">
        <v>233.08</v>
      </c>
      <c r="J405" s="3" t="str">
        <f>IF(customer_segmentation_data[[#This Row],[age]]&lt;30,"Adolescent",IF(customer_segmentation_data[[#This Row],[age]]&lt;50,"Middle Age",IF(customer_segmentation_data[[#This Row],[age]]&gt;49,"Adult","Invalid")))</f>
        <v>Middle Age</v>
      </c>
      <c r="K405" t="str">
        <f>IF(customer_segmentation_data[[#This Row],[income]]&gt;89000,"High Income",IF(customer_segmentation_data[[#This Row],[income]]&gt;59000,"Middle Income",IF(customer_segmentation_data[[#This Row],[income]]&lt;60000,"Low Income","Invalid")))</f>
        <v>Low Income</v>
      </c>
      <c r="L405" t="str">
        <f>IF(customer_segmentation_data[[#This Row],[spending_score]]&gt;69,"High Spending",IF(customer_segmentation_data[[#This Row],[spending_score]]&gt;39,"Medium Spending",IF(customer_segmentation_data[[#This Row],[spending_score]]&lt;40,"Low Spending","Invalid")))</f>
        <v>Low Spending</v>
      </c>
      <c r="M405" t="str">
        <f>IF(customer_segmentation_data[[#This Row],[purchase_frequency]]&lt;16,"Low Frequency",IF(customer_segmentation_data[[#This Row],[purchase_frequency]]&lt;36,"Medium Frequency",IF(customer_segmentation_data[[#This Row],[purchase_frequency]]&lt;51,"High Frequency","Invalid")))</f>
        <v>Medium Frequency</v>
      </c>
      <c r="N405" s="3">
        <f>customer_segmentation_data[[#This Row],[last_purchase_amount]]*customer_segmentation_data[[#This Row],[purchase_frequency]]*customer_segmentation_data[[#This Row],[membership_years]]</f>
        <v>37292.800000000003</v>
      </c>
    </row>
    <row r="406" spans="1:14" x14ac:dyDescent="0.35">
      <c r="A406">
        <v>405</v>
      </c>
      <c r="B406">
        <v>21</v>
      </c>
      <c r="C406" s="1" t="s">
        <v>16</v>
      </c>
      <c r="D406" s="2">
        <v>42889</v>
      </c>
      <c r="E406">
        <v>12</v>
      </c>
      <c r="F406">
        <v>2</v>
      </c>
      <c r="G406">
        <v>20</v>
      </c>
      <c r="H406" s="1" t="s">
        <v>14</v>
      </c>
      <c r="I406" s="3">
        <v>789.92</v>
      </c>
      <c r="J406" s="3" t="str">
        <f>IF(customer_segmentation_data[[#This Row],[age]]&lt;30,"Adolescent",IF(customer_segmentation_data[[#This Row],[age]]&lt;50,"Middle Age",IF(customer_segmentation_data[[#This Row],[age]]&gt;49,"Adult","Invalid")))</f>
        <v>Adolescent</v>
      </c>
      <c r="K406" t="str">
        <f>IF(customer_segmentation_data[[#This Row],[income]]&gt;89000,"High Income",IF(customer_segmentation_data[[#This Row],[income]]&gt;59000,"Middle Income",IF(customer_segmentation_data[[#This Row],[income]]&lt;60000,"Low Income","Invalid")))</f>
        <v>Low Income</v>
      </c>
      <c r="L406" t="str">
        <f>IF(customer_segmentation_data[[#This Row],[spending_score]]&gt;69,"High Spending",IF(customer_segmentation_data[[#This Row],[spending_score]]&gt;39,"Medium Spending",IF(customer_segmentation_data[[#This Row],[spending_score]]&lt;40,"Low Spending","Invalid")))</f>
        <v>Low Spending</v>
      </c>
      <c r="M406" t="str">
        <f>IF(customer_segmentation_data[[#This Row],[purchase_frequency]]&lt;16,"Low Frequency",IF(customer_segmentation_data[[#This Row],[purchase_frequency]]&lt;36,"Medium Frequency",IF(customer_segmentation_data[[#This Row],[purchase_frequency]]&lt;51,"High Frequency","Invalid")))</f>
        <v>Medium Frequency</v>
      </c>
      <c r="N406" s="3">
        <f>customer_segmentation_data[[#This Row],[last_purchase_amount]]*customer_segmentation_data[[#This Row],[purchase_frequency]]*customer_segmentation_data[[#This Row],[membership_years]]</f>
        <v>31596.799999999999</v>
      </c>
    </row>
    <row r="407" spans="1:14" x14ac:dyDescent="0.35">
      <c r="A407">
        <v>406</v>
      </c>
      <c r="B407">
        <v>29</v>
      </c>
      <c r="C407" s="1" t="s">
        <v>13</v>
      </c>
      <c r="D407" s="2">
        <v>141369</v>
      </c>
      <c r="E407">
        <v>42</v>
      </c>
      <c r="F407">
        <v>10</v>
      </c>
      <c r="G407">
        <v>16</v>
      </c>
      <c r="H407" s="1" t="s">
        <v>14</v>
      </c>
      <c r="I407" s="3">
        <v>862.54</v>
      </c>
      <c r="J407" s="3" t="str">
        <f>IF(customer_segmentation_data[[#This Row],[age]]&lt;30,"Adolescent",IF(customer_segmentation_data[[#This Row],[age]]&lt;50,"Middle Age",IF(customer_segmentation_data[[#This Row],[age]]&gt;49,"Adult","Invalid")))</f>
        <v>Adolescent</v>
      </c>
      <c r="K407" t="str">
        <f>IF(customer_segmentation_data[[#This Row],[income]]&gt;89000,"High Income",IF(customer_segmentation_data[[#This Row],[income]]&gt;59000,"Middle Income",IF(customer_segmentation_data[[#This Row],[income]]&lt;60000,"Low Income","Invalid")))</f>
        <v>High Income</v>
      </c>
      <c r="L407" t="str">
        <f>IF(customer_segmentation_data[[#This Row],[spending_score]]&gt;69,"High Spending",IF(customer_segmentation_data[[#This Row],[spending_score]]&gt;39,"Medium Spending",IF(customer_segmentation_data[[#This Row],[spending_score]]&lt;40,"Low Spending","Invalid")))</f>
        <v>Medium Spending</v>
      </c>
      <c r="M407" t="str">
        <f>IF(customer_segmentation_data[[#This Row],[purchase_frequency]]&lt;16,"Low Frequency",IF(customer_segmentation_data[[#This Row],[purchase_frequency]]&lt;36,"Medium Frequency",IF(customer_segmentation_data[[#This Row],[purchase_frequency]]&lt;51,"High Frequency","Invalid")))</f>
        <v>Medium Frequency</v>
      </c>
      <c r="N407" s="3">
        <f>customer_segmentation_data[[#This Row],[last_purchase_amount]]*customer_segmentation_data[[#This Row],[purchase_frequency]]*customer_segmentation_data[[#This Row],[membership_years]]</f>
        <v>138006.39999999999</v>
      </c>
    </row>
    <row r="408" spans="1:14" x14ac:dyDescent="0.35">
      <c r="A408">
        <v>407</v>
      </c>
      <c r="B408">
        <v>24</v>
      </c>
      <c r="C408" s="1" t="s">
        <v>13</v>
      </c>
      <c r="D408" s="2">
        <v>119844</v>
      </c>
      <c r="E408">
        <v>78</v>
      </c>
      <c r="F408">
        <v>4</v>
      </c>
      <c r="G408">
        <v>6</v>
      </c>
      <c r="H408" s="1" t="s">
        <v>10</v>
      </c>
      <c r="I408" s="3">
        <v>572.30999999999995</v>
      </c>
      <c r="J408" s="3" t="str">
        <f>IF(customer_segmentation_data[[#This Row],[age]]&lt;30,"Adolescent",IF(customer_segmentation_data[[#This Row],[age]]&lt;50,"Middle Age",IF(customer_segmentation_data[[#This Row],[age]]&gt;49,"Adult","Invalid")))</f>
        <v>Adolescent</v>
      </c>
      <c r="K408" t="str">
        <f>IF(customer_segmentation_data[[#This Row],[income]]&gt;89000,"High Income",IF(customer_segmentation_data[[#This Row],[income]]&gt;59000,"Middle Income",IF(customer_segmentation_data[[#This Row],[income]]&lt;60000,"Low Income","Invalid")))</f>
        <v>High Income</v>
      </c>
      <c r="L408" t="str">
        <f>IF(customer_segmentation_data[[#This Row],[spending_score]]&gt;69,"High Spending",IF(customer_segmentation_data[[#This Row],[spending_score]]&gt;39,"Medium Spending",IF(customer_segmentation_data[[#This Row],[spending_score]]&lt;40,"Low Spending","Invalid")))</f>
        <v>High Spending</v>
      </c>
      <c r="M408" t="str">
        <f>IF(customer_segmentation_data[[#This Row],[purchase_frequency]]&lt;16,"Low Frequency",IF(customer_segmentation_data[[#This Row],[purchase_frequency]]&lt;36,"Medium Frequency",IF(customer_segmentation_data[[#This Row],[purchase_frequency]]&lt;51,"High Frequency","Invalid")))</f>
        <v>Low Frequency</v>
      </c>
      <c r="N408" s="3">
        <f>customer_segmentation_data[[#This Row],[last_purchase_amount]]*customer_segmentation_data[[#This Row],[purchase_frequency]]*customer_segmentation_data[[#This Row],[membership_years]]</f>
        <v>13735.439999999999</v>
      </c>
    </row>
    <row r="409" spans="1:14" x14ac:dyDescent="0.35">
      <c r="A409">
        <v>408</v>
      </c>
      <c r="B409">
        <v>40</v>
      </c>
      <c r="C409" s="1" t="s">
        <v>13</v>
      </c>
      <c r="D409" s="2">
        <v>135305</v>
      </c>
      <c r="E409">
        <v>54</v>
      </c>
      <c r="F409">
        <v>8</v>
      </c>
      <c r="G409">
        <v>29</v>
      </c>
      <c r="H409" s="1" t="s">
        <v>12</v>
      </c>
      <c r="I409" s="3">
        <v>831.6</v>
      </c>
      <c r="J409" s="3" t="str">
        <f>IF(customer_segmentation_data[[#This Row],[age]]&lt;30,"Adolescent",IF(customer_segmentation_data[[#This Row],[age]]&lt;50,"Middle Age",IF(customer_segmentation_data[[#This Row],[age]]&gt;49,"Adult","Invalid")))</f>
        <v>Middle Age</v>
      </c>
      <c r="K409" t="str">
        <f>IF(customer_segmentation_data[[#This Row],[income]]&gt;89000,"High Income",IF(customer_segmentation_data[[#This Row],[income]]&gt;59000,"Middle Income",IF(customer_segmentation_data[[#This Row],[income]]&lt;60000,"Low Income","Invalid")))</f>
        <v>High Income</v>
      </c>
      <c r="L409" t="str">
        <f>IF(customer_segmentation_data[[#This Row],[spending_score]]&gt;69,"High Spending",IF(customer_segmentation_data[[#This Row],[spending_score]]&gt;39,"Medium Spending",IF(customer_segmentation_data[[#This Row],[spending_score]]&lt;40,"Low Spending","Invalid")))</f>
        <v>Medium Spending</v>
      </c>
      <c r="M409" t="str">
        <f>IF(customer_segmentation_data[[#This Row],[purchase_frequency]]&lt;16,"Low Frequency",IF(customer_segmentation_data[[#This Row],[purchase_frequency]]&lt;36,"Medium Frequency",IF(customer_segmentation_data[[#This Row],[purchase_frequency]]&lt;51,"High Frequency","Invalid")))</f>
        <v>Medium Frequency</v>
      </c>
      <c r="N409" s="3">
        <f>customer_segmentation_data[[#This Row],[last_purchase_amount]]*customer_segmentation_data[[#This Row],[purchase_frequency]]*customer_segmentation_data[[#This Row],[membership_years]]</f>
        <v>192931.20000000001</v>
      </c>
    </row>
    <row r="410" spans="1:14" x14ac:dyDescent="0.35">
      <c r="A410">
        <v>409</v>
      </c>
      <c r="B410">
        <v>63</v>
      </c>
      <c r="C410" s="1" t="s">
        <v>9</v>
      </c>
      <c r="D410" s="2">
        <v>70967</v>
      </c>
      <c r="E410">
        <v>59</v>
      </c>
      <c r="F410">
        <v>6</v>
      </c>
      <c r="G410">
        <v>10</v>
      </c>
      <c r="H410" s="1" t="s">
        <v>14</v>
      </c>
      <c r="I410" s="3">
        <v>954.05</v>
      </c>
      <c r="J410" s="3" t="str">
        <f>IF(customer_segmentation_data[[#This Row],[age]]&lt;30,"Adolescent",IF(customer_segmentation_data[[#This Row],[age]]&lt;50,"Middle Age",IF(customer_segmentation_data[[#This Row],[age]]&gt;49,"Adult","Invalid")))</f>
        <v>Adult</v>
      </c>
      <c r="K410" t="str">
        <f>IF(customer_segmentation_data[[#This Row],[income]]&gt;89000,"High Income",IF(customer_segmentation_data[[#This Row],[income]]&gt;59000,"Middle Income",IF(customer_segmentation_data[[#This Row],[income]]&lt;60000,"Low Income","Invalid")))</f>
        <v>Middle Income</v>
      </c>
      <c r="L410" t="str">
        <f>IF(customer_segmentation_data[[#This Row],[spending_score]]&gt;69,"High Spending",IF(customer_segmentation_data[[#This Row],[spending_score]]&gt;39,"Medium Spending",IF(customer_segmentation_data[[#This Row],[spending_score]]&lt;40,"Low Spending","Invalid")))</f>
        <v>Medium Spending</v>
      </c>
      <c r="M410" t="str">
        <f>IF(customer_segmentation_data[[#This Row],[purchase_frequency]]&lt;16,"Low Frequency",IF(customer_segmentation_data[[#This Row],[purchase_frequency]]&lt;36,"Medium Frequency",IF(customer_segmentation_data[[#This Row],[purchase_frequency]]&lt;51,"High Frequency","Invalid")))</f>
        <v>Low Frequency</v>
      </c>
      <c r="N410" s="3">
        <f>customer_segmentation_data[[#This Row],[last_purchase_amount]]*customer_segmentation_data[[#This Row],[purchase_frequency]]*customer_segmentation_data[[#This Row],[membership_years]]</f>
        <v>57243</v>
      </c>
    </row>
    <row r="411" spans="1:14" x14ac:dyDescent="0.35">
      <c r="A411">
        <v>410</v>
      </c>
      <c r="B411">
        <v>20</v>
      </c>
      <c r="C411" s="1" t="s">
        <v>9</v>
      </c>
      <c r="D411" s="2">
        <v>98213</v>
      </c>
      <c r="E411">
        <v>12</v>
      </c>
      <c r="F411">
        <v>5</v>
      </c>
      <c r="G411">
        <v>37</v>
      </c>
      <c r="H411" s="1" t="s">
        <v>14</v>
      </c>
      <c r="I411" s="3">
        <v>902.24</v>
      </c>
      <c r="J411" s="3" t="str">
        <f>IF(customer_segmentation_data[[#This Row],[age]]&lt;30,"Adolescent",IF(customer_segmentation_data[[#This Row],[age]]&lt;50,"Middle Age",IF(customer_segmentation_data[[#This Row],[age]]&gt;49,"Adult","Invalid")))</f>
        <v>Adolescent</v>
      </c>
      <c r="K411" t="str">
        <f>IF(customer_segmentation_data[[#This Row],[income]]&gt;89000,"High Income",IF(customer_segmentation_data[[#This Row],[income]]&gt;59000,"Middle Income",IF(customer_segmentation_data[[#This Row],[income]]&lt;60000,"Low Income","Invalid")))</f>
        <v>High Income</v>
      </c>
      <c r="L411" t="str">
        <f>IF(customer_segmentation_data[[#This Row],[spending_score]]&gt;69,"High Spending",IF(customer_segmentation_data[[#This Row],[spending_score]]&gt;39,"Medium Spending",IF(customer_segmentation_data[[#This Row],[spending_score]]&lt;40,"Low Spending","Invalid")))</f>
        <v>Low Spending</v>
      </c>
      <c r="M411" t="str">
        <f>IF(customer_segmentation_data[[#This Row],[purchase_frequency]]&lt;16,"Low Frequency",IF(customer_segmentation_data[[#This Row],[purchase_frequency]]&lt;36,"Medium Frequency",IF(customer_segmentation_data[[#This Row],[purchase_frequency]]&lt;51,"High Frequency","Invalid")))</f>
        <v>High Frequency</v>
      </c>
      <c r="N411" s="3">
        <f>customer_segmentation_data[[#This Row],[last_purchase_amount]]*customer_segmentation_data[[#This Row],[purchase_frequency]]*customer_segmentation_data[[#This Row],[membership_years]]</f>
        <v>166914.4</v>
      </c>
    </row>
    <row r="412" spans="1:14" x14ac:dyDescent="0.35">
      <c r="A412">
        <v>411</v>
      </c>
      <c r="B412">
        <v>43</v>
      </c>
      <c r="C412" s="1" t="s">
        <v>9</v>
      </c>
      <c r="D412" s="2">
        <v>89856</v>
      </c>
      <c r="E412">
        <v>96</v>
      </c>
      <c r="F412">
        <v>3</v>
      </c>
      <c r="G412">
        <v>2</v>
      </c>
      <c r="H412" s="1" t="s">
        <v>12</v>
      </c>
      <c r="I412" s="3">
        <v>114.47</v>
      </c>
      <c r="J412" s="3" t="str">
        <f>IF(customer_segmentation_data[[#This Row],[age]]&lt;30,"Adolescent",IF(customer_segmentation_data[[#This Row],[age]]&lt;50,"Middle Age",IF(customer_segmentation_data[[#This Row],[age]]&gt;49,"Adult","Invalid")))</f>
        <v>Middle Age</v>
      </c>
      <c r="K412" t="str">
        <f>IF(customer_segmentation_data[[#This Row],[income]]&gt;89000,"High Income",IF(customer_segmentation_data[[#This Row],[income]]&gt;59000,"Middle Income",IF(customer_segmentation_data[[#This Row],[income]]&lt;60000,"Low Income","Invalid")))</f>
        <v>High Income</v>
      </c>
      <c r="L412" t="str">
        <f>IF(customer_segmentation_data[[#This Row],[spending_score]]&gt;69,"High Spending",IF(customer_segmentation_data[[#This Row],[spending_score]]&gt;39,"Medium Spending",IF(customer_segmentation_data[[#This Row],[spending_score]]&lt;40,"Low Spending","Invalid")))</f>
        <v>High Spending</v>
      </c>
      <c r="M412" t="str">
        <f>IF(customer_segmentation_data[[#This Row],[purchase_frequency]]&lt;16,"Low Frequency",IF(customer_segmentation_data[[#This Row],[purchase_frequency]]&lt;36,"Medium Frequency",IF(customer_segmentation_data[[#This Row],[purchase_frequency]]&lt;51,"High Frequency","Invalid")))</f>
        <v>Low Frequency</v>
      </c>
      <c r="N412" s="3">
        <f>customer_segmentation_data[[#This Row],[last_purchase_amount]]*customer_segmentation_data[[#This Row],[purchase_frequency]]*customer_segmentation_data[[#This Row],[membership_years]]</f>
        <v>686.81999999999994</v>
      </c>
    </row>
    <row r="413" spans="1:14" x14ac:dyDescent="0.35">
      <c r="A413">
        <v>412</v>
      </c>
      <c r="B413">
        <v>61</v>
      </c>
      <c r="C413" s="1" t="s">
        <v>13</v>
      </c>
      <c r="D413" s="2">
        <v>80988</v>
      </c>
      <c r="E413">
        <v>34</v>
      </c>
      <c r="F413">
        <v>8</v>
      </c>
      <c r="G413">
        <v>14</v>
      </c>
      <c r="H413" s="1" t="s">
        <v>12</v>
      </c>
      <c r="I413" s="3">
        <v>937.86</v>
      </c>
      <c r="J413" s="3" t="str">
        <f>IF(customer_segmentation_data[[#This Row],[age]]&lt;30,"Adolescent",IF(customer_segmentation_data[[#This Row],[age]]&lt;50,"Middle Age",IF(customer_segmentation_data[[#This Row],[age]]&gt;49,"Adult","Invalid")))</f>
        <v>Adult</v>
      </c>
      <c r="K413" t="str">
        <f>IF(customer_segmentation_data[[#This Row],[income]]&gt;89000,"High Income",IF(customer_segmentation_data[[#This Row],[income]]&gt;59000,"Middle Income",IF(customer_segmentation_data[[#This Row],[income]]&lt;60000,"Low Income","Invalid")))</f>
        <v>Middle Income</v>
      </c>
      <c r="L413" t="str">
        <f>IF(customer_segmentation_data[[#This Row],[spending_score]]&gt;69,"High Spending",IF(customer_segmentation_data[[#This Row],[spending_score]]&gt;39,"Medium Spending",IF(customer_segmentation_data[[#This Row],[spending_score]]&lt;40,"Low Spending","Invalid")))</f>
        <v>Low Spending</v>
      </c>
      <c r="M413" t="str">
        <f>IF(customer_segmentation_data[[#This Row],[purchase_frequency]]&lt;16,"Low Frequency",IF(customer_segmentation_data[[#This Row],[purchase_frequency]]&lt;36,"Medium Frequency",IF(customer_segmentation_data[[#This Row],[purchase_frequency]]&lt;51,"High Frequency","Invalid")))</f>
        <v>Low Frequency</v>
      </c>
      <c r="N413" s="3">
        <f>customer_segmentation_data[[#This Row],[last_purchase_amount]]*customer_segmentation_data[[#This Row],[purchase_frequency]]*customer_segmentation_data[[#This Row],[membership_years]]</f>
        <v>105040.32000000001</v>
      </c>
    </row>
    <row r="414" spans="1:14" x14ac:dyDescent="0.35">
      <c r="A414">
        <v>413</v>
      </c>
      <c r="B414">
        <v>19</v>
      </c>
      <c r="C414" s="1" t="s">
        <v>9</v>
      </c>
      <c r="D414" s="2">
        <v>105731</v>
      </c>
      <c r="E414">
        <v>9</v>
      </c>
      <c r="F414">
        <v>7</v>
      </c>
      <c r="G414">
        <v>10</v>
      </c>
      <c r="H414" s="1" t="s">
        <v>14</v>
      </c>
      <c r="I414" s="3">
        <v>421.08</v>
      </c>
      <c r="J414" s="3" t="str">
        <f>IF(customer_segmentation_data[[#This Row],[age]]&lt;30,"Adolescent",IF(customer_segmentation_data[[#This Row],[age]]&lt;50,"Middle Age",IF(customer_segmentation_data[[#This Row],[age]]&gt;49,"Adult","Invalid")))</f>
        <v>Adolescent</v>
      </c>
      <c r="K414" t="str">
        <f>IF(customer_segmentation_data[[#This Row],[income]]&gt;89000,"High Income",IF(customer_segmentation_data[[#This Row],[income]]&gt;59000,"Middle Income",IF(customer_segmentation_data[[#This Row],[income]]&lt;60000,"Low Income","Invalid")))</f>
        <v>High Income</v>
      </c>
      <c r="L414" t="str">
        <f>IF(customer_segmentation_data[[#This Row],[spending_score]]&gt;69,"High Spending",IF(customer_segmentation_data[[#This Row],[spending_score]]&gt;39,"Medium Spending",IF(customer_segmentation_data[[#This Row],[spending_score]]&lt;40,"Low Spending","Invalid")))</f>
        <v>Low Spending</v>
      </c>
      <c r="M414" t="str">
        <f>IF(customer_segmentation_data[[#This Row],[purchase_frequency]]&lt;16,"Low Frequency",IF(customer_segmentation_data[[#This Row],[purchase_frequency]]&lt;36,"Medium Frequency",IF(customer_segmentation_data[[#This Row],[purchase_frequency]]&lt;51,"High Frequency","Invalid")))</f>
        <v>Low Frequency</v>
      </c>
      <c r="N414" s="3">
        <f>customer_segmentation_data[[#This Row],[last_purchase_amount]]*customer_segmentation_data[[#This Row],[purchase_frequency]]*customer_segmentation_data[[#This Row],[membership_years]]</f>
        <v>29475.600000000002</v>
      </c>
    </row>
    <row r="415" spans="1:14" x14ac:dyDescent="0.35">
      <c r="A415">
        <v>414</v>
      </c>
      <c r="B415">
        <v>69</v>
      </c>
      <c r="C415" s="1" t="s">
        <v>9</v>
      </c>
      <c r="D415" s="2">
        <v>117737</v>
      </c>
      <c r="E415">
        <v>6</v>
      </c>
      <c r="F415">
        <v>4</v>
      </c>
      <c r="G415">
        <v>9</v>
      </c>
      <c r="H415" s="1" t="s">
        <v>10</v>
      </c>
      <c r="I415" s="3">
        <v>877.51</v>
      </c>
      <c r="J415" s="3" t="str">
        <f>IF(customer_segmentation_data[[#This Row],[age]]&lt;30,"Adolescent",IF(customer_segmentation_data[[#This Row],[age]]&lt;50,"Middle Age",IF(customer_segmentation_data[[#This Row],[age]]&gt;49,"Adult","Invalid")))</f>
        <v>Adult</v>
      </c>
      <c r="K415" t="str">
        <f>IF(customer_segmentation_data[[#This Row],[income]]&gt;89000,"High Income",IF(customer_segmentation_data[[#This Row],[income]]&gt;59000,"Middle Income",IF(customer_segmentation_data[[#This Row],[income]]&lt;60000,"Low Income","Invalid")))</f>
        <v>High Income</v>
      </c>
      <c r="L415" t="str">
        <f>IF(customer_segmentation_data[[#This Row],[spending_score]]&gt;69,"High Spending",IF(customer_segmentation_data[[#This Row],[spending_score]]&gt;39,"Medium Spending",IF(customer_segmentation_data[[#This Row],[spending_score]]&lt;40,"Low Spending","Invalid")))</f>
        <v>Low Spending</v>
      </c>
      <c r="M415" t="str">
        <f>IF(customer_segmentation_data[[#This Row],[purchase_frequency]]&lt;16,"Low Frequency",IF(customer_segmentation_data[[#This Row],[purchase_frequency]]&lt;36,"Medium Frequency",IF(customer_segmentation_data[[#This Row],[purchase_frequency]]&lt;51,"High Frequency","Invalid")))</f>
        <v>Low Frequency</v>
      </c>
      <c r="N415" s="3">
        <f>customer_segmentation_data[[#This Row],[last_purchase_amount]]*customer_segmentation_data[[#This Row],[purchase_frequency]]*customer_segmentation_data[[#This Row],[membership_years]]</f>
        <v>31590.36</v>
      </c>
    </row>
    <row r="416" spans="1:14" x14ac:dyDescent="0.35">
      <c r="A416">
        <v>415</v>
      </c>
      <c r="B416">
        <v>57</v>
      </c>
      <c r="C416" s="1" t="s">
        <v>16</v>
      </c>
      <c r="D416" s="2">
        <v>52164</v>
      </c>
      <c r="E416">
        <v>53</v>
      </c>
      <c r="F416">
        <v>3</v>
      </c>
      <c r="G416">
        <v>36</v>
      </c>
      <c r="H416" s="1" t="s">
        <v>10</v>
      </c>
      <c r="I416" s="3">
        <v>710.84</v>
      </c>
      <c r="J416" s="3" t="str">
        <f>IF(customer_segmentation_data[[#This Row],[age]]&lt;30,"Adolescent",IF(customer_segmentation_data[[#This Row],[age]]&lt;50,"Middle Age",IF(customer_segmentation_data[[#This Row],[age]]&gt;49,"Adult","Invalid")))</f>
        <v>Adult</v>
      </c>
      <c r="K416" t="str">
        <f>IF(customer_segmentation_data[[#This Row],[income]]&gt;89000,"High Income",IF(customer_segmentation_data[[#This Row],[income]]&gt;59000,"Middle Income",IF(customer_segmentation_data[[#This Row],[income]]&lt;60000,"Low Income","Invalid")))</f>
        <v>Low Income</v>
      </c>
      <c r="L416" t="str">
        <f>IF(customer_segmentation_data[[#This Row],[spending_score]]&gt;69,"High Spending",IF(customer_segmentation_data[[#This Row],[spending_score]]&gt;39,"Medium Spending",IF(customer_segmentation_data[[#This Row],[spending_score]]&lt;40,"Low Spending","Invalid")))</f>
        <v>Medium Spending</v>
      </c>
      <c r="M416" t="str">
        <f>IF(customer_segmentation_data[[#This Row],[purchase_frequency]]&lt;16,"Low Frequency",IF(customer_segmentation_data[[#This Row],[purchase_frequency]]&lt;36,"Medium Frequency",IF(customer_segmentation_data[[#This Row],[purchase_frequency]]&lt;51,"High Frequency","Invalid")))</f>
        <v>High Frequency</v>
      </c>
      <c r="N416" s="3">
        <f>customer_segmentation_data[[#This Row],[last_purchase_amount]]*customer_segmentation_data[[#This Row],[purchase_frequency]]*customer_segmentation_data[[#This Row],[membership_years]]</f>
        <v>76770.720000000001</v>
      </c>
    </row>
    <row r="417" spans="1:14" x14ac:dyDescent="0.35">
      <c r="A417">
        <v>416</v>
      </c>
      <c r="B417">
        <v>38</v>
      </c>
      <c r="C417" s="1" t="s">
        <v>13</v>
      </c>
      <c r="D417" s="2">
        <v>51327</v>
      </c>
      <c r="E417">
        <v>62</v>
      </c>
      <c r="F417">
        <v>5</v>
      </c>
      <c r="G417">
        <v>24</v>
      </c>
      <c r="H417" s="1" t="s">
        <v>11</v>
      </c>
      <c r="I417" s="3">
        <v>645.42999999999995</v>
      </c>
      <c r="J417" s="3" t="str">
        <f>IF(customer_segmentation_data[[#This Row],[age]]&lt;30,"Adolescent",IF(customer_segmentation_data[[#This Row],[age]]&lt;50,"Middle Age",IF(customer_segmentation_data[[#This Row],[age]]&gt;49,"Adult","Invalid")))</f>
        <v>Middle Age</v>
      </c>
      <c r="K417" t="str">
        <f>IF(customer_segmentation_data[[#This Row],[income]]&gt;89000,"High Income",IF(customer_segmentation_data[[#This Row],[income]]&gt;59000,"Middle Income",IF(customer_segmentation_data[[#This Row],[income]]&lt;60000,"Low Income","Invalid")))</f>
        <v>Low Income</v>
      </c>
      <c r="L417" t="str">
        <f>IF(customer_segmentation_data[[#This Row],[spending_score]]&gt;69,"High Spending",IF(customer_segmentation_data[[#This Row],[spending_score]]&gt;39,"Medium Spending",IF(customer_segmentation_data[[#This Row],[spending_score]]&lt;40,"Low Spending","Invalid")))</f>
        <v>Medium Spending</v>
      </c>
      <c r="M417" t="str">
        <f>IF(customer_segmentation_data[[#This Row],[purchase_frequency]]&lt;16,"Low Frequency",IF(customer_segmentation_data[[#This Row],[purchase_frequency]]&lt;36,"Medium Frequency",IF(customer_segmentation_data[[#This Row],[purchase_frequency]]&lt;51,"High Frequency","Invalid")))</f>
        <v>Medium Frequency</v>
      </c>
      <c r="N417" s="3">
        <f>customer_segmentation_data[[#This Row],[last_purchase_amount]]*customer_segmentation_data[[#This Row],[purchase_frequency]]*customer_segmentation_data[[#This Row],[membership_years]]</f>
        <v>77451.600000000006</v>
      </c>
    </row>
    <row r="418" spans="1:14" x14ac:dyDescent="0.35">
      <c r="A418">
        <v>417</v>
      </c>
      <c r="B418">
        <v>52</v>
      </c>
      <c r="C418" s="1" t="s">
        <v>13</v>
      </c>
      <c r="D418" s="2">
        <v>101105</v>
      </c>
      <c r="E418">
        <v>11</v>
      </c>
      <c r="F418">
        <v>9</v>
      </c>
      <c r="G418">
        <v>2</v>
      </c>
      <c r="H418" s="1" t="s">
        <v>14</v>
      </c>
      <c r="I418" s="3">
        <v>714.72</v>
      </c>
      <c r="J418" s="3" t="str">
        <f>IF(customer_segmentation_data[[#This Row],[age]]&lt;30,"Adolescent",IF(customer_segmentation_data[[#This Row],[age]]&lt;50,"Middle Age",IF(customer_segmentation_data[[#This Row],[age]]&gt;49,"Adult","Invalid")))</f>
        <v>Adult</v>
      </c>
      <c r="K418" t="str">
        <f>IF(customer_segmentation_data[[#This Row],[income]]&gt;89000,"High Income",IF(customer_segmentation_data[[#This Row],[income]]&gt;59000,"Middle Income",IF(customer_segmentation_data[[#This Row],[income]]&lt;60000,"Low Income","Invalid")))</f>
        <v>High Income</v>
      </c>
      <c r="L418" t="str">
        <f>IF(customer_segmentation_data[[#This Row],[spending_score]]&gt;69,"High Spending",IF(customer_segmentation_data[[#This Row],[spending_score]]&gt;39,"Medium Spending",IF(customer_segmentation_data[[#This Row],[spending_score]]&lt;40,"Low Spending","Invalid")))</f>
        <v>Low Spending</v>
      </c>
      <c r="M418" t="str">
        <f>IF(customer_segmentation_data[[#This Row],[purchase_frequency]]&lt;16,"Low Frequency",IF(customer_segmentation_data[[#This Row],[purchase_frequency]]&lt;36,"Medium Frequency",IF(customer_segmentation_data[[#This Row],[purchase_frequency]]&lt;51,"High Frequency","Invalid")))</f>
        <v>Low Frequency</v>
      </c>
      <c r="N418" s="3">
        <f>customer_segmentation_data[[#This Row],[last_purchase_amount]]*customer_segmentation_data[[#This Row],[purchase_frequency]]*customer_segmentation_data[[#This Row],[membership_years]]</f>
        <v>12864.960000000001</v>
      </c>
    </row>
    <row r="419" spans="1:14" x14ac:dyDescent="0.35">
      <c r="A419">
        <v>418</v>
      </c>
      <c r="B419">
        <v>51</v>
      </c>
      <c r="C419" s="1" t="s">
        <v>9</v>
      </c>
      <c r="D419" s="2">
        <v>97565</v>
      </c>
      <c r="E419">
        <v>48</v>
      </c>
      <c r="F419">
        <v>10</v>
      </c>
      <c r="G419">
        <v>31</v>
      </c>
      <c r="H419" s="1" t="s">
        <v>12</v>
      </c>
      <c r="I419" s="3">
        <v>656.9</v>
      </c>
      <c r="J419" s="3" t="str">
        <f>IF(customer_segmentation_data[[#This Row],[age]]&lt;30,"Adolescent",IF(customer_segmentation_data[[#This Row],[age]]&lt;50,"Middle Age",IF(customer_segmentation_data[[#This Row],[age]]&gt;49,"Adult","Invalid")))</f>
        <v>Adult</v>
      </c>
      <c r="K419" t="str">
        <f>IF(customer_segmentation_data[[#This Row],[income]]&gt;89000,"High Income",IF(customer_segmentation_data[[#This Row],[income]]&gt;59000,"Middle Income",IF(customer_segmentation_data[[#This Row],[income]]&lt;60000,"Low Income","Invalid")))</f>
        <v>High Income</v>
      </c>
      <c r="L419" t="str">
        <f>IF(customer_segmentation_data[[#This Row],[spending_score]]&gt;69,"High Spending",IF(customer_segmentation_data[[#This Row],[spending_score]]&gt;39,"Medium Spending",IF(customer_segmentation_data[[#This Row],[spending_score]]&lt;40,"Low Spending","Invalid")))</f>
        <v>Medium Spending</v>
      </c>
      <c r="M419" t="str">
        <f>IF(customer_segmentation_data[[#This Row],[purchase_frequency]]&lt;16,"Low Frequency",IF(customer_segmentation_data[[#This Row],[purchase_frequency]]&lt;36,"Medium Frequency",IF(customer_segmentation_data[[#This Row],[purchase_frequency]]&lt;51,"High Frequency","Invalid")))</f>
        <v>Medium Frequency</v>
      </c>
      <c r="N419" s="3">
        <f>customer_segmentation_data[[#This Row],[last_purchase_amount]]*customer_segmentation_data[[#This Row],[purchase_frequency]]*customer_segmentation_data[[#This Row],[membership_years]]</f>
        <v>203638.99999999997</v>
      </c>
    </row>
    <row r="420" spans="1:14" x14ac:dyDescent="0.35">
      <c r="A420">
        <v>419</v>
      </c>
      <c r="B420">
        <v>64</v>
      </c>
      <c r="C420" s="1" t="s">
        <v>13</v>
      </c>
      <c r="D420" s="2">
        <v>71594</v>
      </c>
      <c r="E420">
        <v>40</v>
      </c>
      <c r="F420">
        <v>4</v>
      </c>
      <c r="G420">
        <v>42</v>
      </c>
      <c r="H420" s="1" t="s">
        <v>12</v>
      </c>
      <c r="I420" s="3">
        <v>487.73</v>
      </c>
      <c r="J420" s="3" t="str">
        <f>IF(customer_segmentation_data[[#This Row],[age]]&lt;30,"Adolescent",IF(customer_segmentation_data[[#This Row],[age]]&lt;50,"Middle Age",IF(customer_segmentation_data[[#This Row],[age]]&gt;49,"Adult","Invalid")))</f>
        <v>Adult</v>
      </c>
      <c r="K420" t="str">
        <f>IF(customer_segmentation_data[[#This Row],[income]]&gt;89000,"High Income",IF(customer_segmentation_data[[#This Row],[income]]&gt;59000,"Middle Income",IF(customer_segmentation_data[[#This Row],[income]]&lt;60000,"Low Income","Invalid")))</f>
        <v>Middle Income</v>
      </c>
      <c r="L420" t="str">
        <f>IF(customer_segmentation_data[[#This Row],[spending_score]]&gt;69,"High Spending",IF(customer_segmentation_data[[#This Row],[spending_score]]&gt;39,"Medium Spending",IF(customer_segmentation_data[[#This Row],[spending_score]]&lt;40,"Low Spending","Invalid")))</f>
        <v>Medium Spending</v>
      </c>
      <c r="M420" t="str">
        <f>IF(customer_segmentation_data[[#This Row],[purchase_frequency]]&lt;16,"Low Frequency",IF(customer_segmentation_data[[#This Row],[purchase_frequency]]&lt;36,"Medium Frequency",IF(customer_segmentation_data[[#This Row],[purchase_frequency]]&lt;51,"High Frequency","Invalid")))</f>
        <v>High Frequency</v>
      </c>
      <c r="N420" s="3">
        <f>customer_segmentation_data[[#This Row],[last_purchase_amount]]*customer_segmentation_data[[#This Row],[purchase_frequency]]*customer_segmentation_data[[#This Row],[membership_years]]</f>
        <v>81938.64</v>
      </c>
    </row>
    <row r="421" spans="1:14" x14ac:dyDescent="0.35">
      <c r="A421">
        <v>420</v>
      </c>
      <c r="B421">
        <v>46</v>
      </c>
      <c r="C421" s="1" t="s">
        <v>16</v>
      </c>
      <c r="D421" s="2">
        <v>60671</v>
      </c>
      <c r="E421">
        <v>57</v>
      </c>
      <c r="F421">
        <v>5</v>
      </c>
      <c r="G421">
        <v>48</v>
      </c>
      <c r="H421" s="1" t="s">
        <v>14</v>
      </c>
      <c r="I421" s="3">
        <v>817.69</v>
      </c>
      <c r="J421" s="3" t="str">
        <f>IF(customer_segmentation_data[[#This Row],[age]]&lt;30,"Adolescent",IF(customer_segmentation_data[[#This Row],[age]]&lt;50,"Middle Age",IF(customer_segmentation_data[[#This Row],[age]]&gt;49,"Adult","Invalid")))</f>
        <v>Middle Age</v>
      </c>
      <c r="K421" t="str">
        <f>IF(customer_segmentation_data[[#This Row],[income]]&gt;89000,"High Income",IF(customer_segmentation_data[[#This Row],[income]]&gt;59000,"Middle Income",IF(customer_segmentation_data[[#This Row],[income]]&lt;60000,"Low Income","Invalid")))</f>
        <v>Middle Income</v>
      </c>
      <c r="L421" t="str">
        <f>IF(customer_segmentation_data[[#This Row],[spending_score]]&gt;69,"High Spending",IF(customer_segmentation_data[[#This Row],[spending_score]]&gt;39,"Medium Spending",IF(customer_segmentation_data[[#This Row],[spending_score]]&lt;40,"Low Spending","Invalid")))</f>
        <v>Medium Spending</v>
      </c>
      <c r="M421" t="str">
        <f>IF(customer_segmentation_data[[#This Row],[purchase_frequency]]&lt;16,"Low Frequency",IF(customer_segmentation_data[[#This Row],[purchase_frequency]]&lt;36,"Medium Frequency",IF(customer_segmentation_data[[#This Row],[purchase_frequency]]&lt;51,"High Frequency","Invalid")))</f>
        <v>High Frequency</v>
      </c>
      <c r="N421" s="3">
        <f>customer_segmentation_data[[#This Row],[last_purchase_amount]]*customer_segmentation_data[[#This Row],[purchase_frequency]]*customer_segmentation_data[[#This Row],[membership_years]]</f>
        <v>196245.6</v>
      </c>
    </row>
    <row r="422" spans="1:14" x14ac:dyDescent="0.35">
      <c r="A422">
        <v>421</v>
      </c>
      <c r="B422">
        <v>46</v>
      </c>
      <c r="C422" s="1" t="s">
        <v>9</v>
      </c>
      <c r="D422" s="2">
        <v>90871</v>
      </c>
      <c r="E422">
        <v>56</v>
      </c>
      <c r="F422">
        <v>4</v>
      </c>
      <c r="G422">
        <v>39</v>
      </c>
      <c r="H422" s="1" t="s">
        <v>12</v>
      </c>
      <c r="I422" s="3">
        <v>592.97</v>
      </c>
      <c r="J422" s="3" t="str">
        <f>IF(customer_segmentation_data[[#This Row],[age]]&lt;30,"Adolescent",IF(customer_segmentation_data[[#This Row],[age]]&lt;50,"Middle Age",IF(customer_segmentation_data[[#This Row],[age]]&gt;49,"Adult","Invalid")))</f>
        <v>Middle Age</v>
      </c>
      <c r="K422" t="str">
        <f>IF(customer_segmentation_data[[#This Row],[income]]&gt;89000,"High Income",IF(customer_segmentation_data[[#This Row],[income]]&gt;59000,"Middle Income",IF(customer_segmentation_data[[#This Row],[income]]&lt;60000,"Low Income","Invalid")))</f>
        <v>High Income</v>
      </c>
      <c r="L422" t="str">
        <f>IF(customer_segmentation_data[[#This Row],[spending_score]]&gt;69,"High Spending",IF(customer_segmentation_data[[#This Row],[spending_score]]&gt;39,"Medium Spending",IF(customer_segmentation_data[[#This Row],[spending_score]]&lt;40,"Low Spending","Invalid")))</f>
        <v>Medium Spending</v>
      </c>
      <c r="M422" t="str">
        <f>IF(customer_segmentation_data[[#This Row],[purchase_frequency]]&lt;16,"Low Frequency",IF(customer_segmentation_data[[#This Row],[purchase_frequency]]&lt;36,"Medium Frequency",IF(customer_segmentation_data[[#This Row],[purchase_frequency]]&lt;51,"High Frequency","Invalid")))</f>
        <v>High Frequency</v>
      </c>
      <c r="N422" s="3">
        <f>customer_segmentation_data[[#This Row],[last_purchase_amount]]*customer_segmentation_data[[#This Row],[purchase_frequency]]*customer_segmentation_data[[#This Row],[membership_years]]</f>
        <v>92503.32</v>
      </c>
    </row>
    <row r="423" spans="1:14" x14ac:dyDescent="0.35">
      <c r="A423">
        <v>422</v>
      </c>
      <c r="B423">
        <v>56</v>
      </c>
      <c r="C423" s="1" t="s">
        <v>13</v>
      </c>
      <c r="D423" s="2">
        <v>36843</v>
      </c>
      <c r="E423">
        <v>46</v>
      </c>
      <c r="F423">
        <v>7</v>
      </c>
      <c r="G423">
        <v>12</v>
      </c>
      <c r="H423" s="1" t="s">
        <v>14</v>
      </c>
      <c r="I423" s="3">
        <v>22.15</v>
      </c>
      <c r="J423" s="3" t="str">
        <f>IF(customer_segmentation_data[[#This Row],[age]]&lt;30,"Adolescent",IF(customer_segmentation_data[[#This Row],[age]]&lt;50,"Middle Age",IF(customer_segmentation_data[[#This Row],[age]]&gt;49,"Adult","Invalid")))</f>
        <v>Adult</v>
      </c>
      <c r="K423" t="str">
        <f>IF(customer_segmentation_data[[#This Row],[income]]&gt;89000,"High Income",IF(customer_segmentation_data[[#This Row],[income]]&gt;59000,"Middle Income",IF(customer_segmentation_data[[#This Row],[income]]&lt;60000,"Low Income","Invalid")))</f>
        <v>Low Income</v>
      </c>
      <c r="L423" t="str">
        <f>IF(customer_segmentation_data[[#This Row],[spending_score]]&gt;69,"High Spending",IF(customer_segmentation_data[[#This Row],[spending_score]]&gt;39,"Medium Spending",IF(customer_segmentation_data[[#This Row],[spending_score]]&lt;40,"Low Spending","Invalid")))</f>
        <v>Medium Spending</v>
      </c>
      <c r="M423" t="str">
        <f>IF(customer_segmentation_data[[#This Row],[purchase_frequency]]&lt;16,"Low Frequency",IF(customer_segmentation_data[[#This Row],[purchase_frequency]]&lt;36,"Medium Frequency",IF(customer_segmentation_data[[#This Row],[purchase_frequency]]&lt;51,"High Frequency","Invalid")))</f>
        <v>Low Frequency</v>
      </c>
      <c r="N423" s="3">
        <f>customer_segmentation_data[[#This Row],[last_purchase_amount]]*customer_segmentation_data[[#This Row],[purchase_frequency]]*customer_segmentation_data[[#This Row],[membership_years]]</f>
        <v>1860.5999999999997</v>
      </c>
    </row>
    <row r="424" spans="1:14" x14ac:dyDescent="0.35">
      <c r="A424">
        <v>423</v>
      </c>
      <c r="B424">
        <v>62</v>
      </c>
      <c r="C424" s="1" t="s">
        <v>9</v>
      </c>
      <c r="D424" s="2">
        <v>96260</v>
      </c>
      <c r="E424">
        <v>30</v>
      </c>
      <c r="F424">
        <v>6</v>
      </c>
      <c r="G424">
        <v>45</v>
      </c>
      <c r="H424" s="1" t="s">
        <v>15</v>
      </c>
      <c r="I424" s="3">
        <v>159.13</v>
      </c>
      <c r="J424" s="3" t="str">
        <f>IF(customer_segmentation_data[[#This Row],[age]]&lt;30,"Adolescent",IF(customer_segmentation_data[[#This Row],[age]]&lt;50,"Middle Age",IF(customer_segmentation_data[[#This Row],[age]]&gt;49,"Adult","Invalid")))</f>
        <v>Adult</v>
      </c>
      <c r="K424" t="str">
        <f>IF(customer_segmentation_data[[#This Row],[income]]&gt;89000,"High Income",IF(customer_segmentation_data[[#This Row],[income]]&gt;59000,"Middle Income",IF(customer_segmentation_data[[#This Row],[income]]&lt;60000,"Low Income","Invalid")))</f>
        <v>High Income</v>
      </c>
      <c r="L424" t="str">
        <f>IF(customer_segmentation_data[[#This Row],[spending_score]]&gt;69,"High Spending",IF(customer_segmentation_data[[#This Row],[spending_score]]&gt;39,"Medium Spending",IF(customer_segmentation_data[[#This Row],[spending_score]]&lt;40,"Low Spending","Invalid")))</f>
        <v>Low Spending</v>
      </c>
      <c r="M424" t="str">
        <f>IF(customer_segmentation_data[[#This Row],[purchase_frequency]]&lt;16,"Low Frequency",IF(customer_segmentation_data[[#This Row],[purchase_frequency]]&lt;36,"Medium Frequency",IF(customer_segmentation_data[[#This Row],[purchase_frequency]]&lt;51,"High Frequency","Invalid")))</f>
        <v>High Frequency</v>
      </c>
      <c r="N424" s="3">
        <f>customer_segmentation_data[[#This Row],[last_purchase_amount]]*customer_segmentation_data[[#This Row],[purchase_frequency]]*customer_segmentation_data[[#This Row],[membership_years]]</f>
        <v>42965.1</v>
      </c>
    </row>
    <row r="425" spans="1:14" x14ac:dyDescent="0.35">
      <c r="A425">
        <v>424</v>
      </c>
      <c r="B425">
        <v>56</v>
      </c>
      <c r="C425" s="1" t="s">
        <v>16</v>
      </c>
      <c r="D425" s="2">
        <v>134502</v>
      </c>
      <c r="E425">
        <v>46</v>
      </c>
      <c r="F425">
        <v>5</v>
      </c>
      <c r="G425">
        <v>5</v>
      </c>
      <c r="H425" s="1" t="s">
        <v>10</v>
      </c>
      <c r="I425" s="3">
        <v>394.49</v>
      </c>
      <c r="J425" s="3" t="str">
        <f>IF(customer_segmentation_data[[#This Row],[age]]&lt;30,"Adolescent",IF(customer_segmentation_data[[#This Row],[age]]&lt;50,"Middle Age",IF(customer_segmentation_data[[#This Row],[age]]&gt;49,"Adult","Invalid")))</f>
        <v>Adult</v>
      </c>
      <c r="K425" t="str">
        <f>IF(customer_segmentation_data[[#This Row],[income]]&gt;89000,"High Income",IF(customer_segmentation_data[[#This Row],[income]]&gt;59000,"Middle Income",IF(customer_segmentation_data[[#This Row],[income]]&lt;60000,"Low Income","Invalid")))</f>
        <v>High Income</v>
      </c>
      <c r="L425" t="str">
        <f>IF(customer_segmentation_data[[#This Row],[spending_score]]&gt;69,"High Spending",IF(customer_segmentation_data[[#This Row],[spending_score]]&gt;39,"Medium Spending",IF(customer_segmentation_data[[#This Row],[spending_score]]&lt;40,"Low Spending","Invalid")))</f>
        <v>Medium Spending</v>
      </c>
      <c r="M425" t="str">
        <f>IF(customer_segmentation_data[[#This Row],[purchase_frequency]]&lt;16,"Low Frequency",IF(customer_segmentation_data[[#This Row],[purchase_frequency]]&lt;36,"Medium Frequency",IF(customer_segmentation_data[[#This Row],[purchase_frequency]]&lt;51,"High Frequency","Invalid")))</f>
        <v>Low Frequency</v>
      </c>
      <c r="N425" s="3">
        <f>customer_segmentation_data[[#This Row],[last_purchase_amount]]*customer_segmentation_data[[#This Row],[purchase_frequency]]*customer_segmentation_data[[#This Row],[membership_years]]</f>
        <v>9862.25</v>
      </c>
    </row>
    <row r="426" spans="1:14" x14ac:dyDescent="0.35">
      <c r="A426">
        <v>425</v>
      </c>
      <c r="B426">
        <v>41</v>
      </c>
      <c r="C426" s="1" t="s">
        <v>16</v>
      </c>
      <c r="D426" s="2">
        <v>67039</v>
      </c>
      <c r="E426">
        <v>100</v>
      </c>
      <c r="F426">
        <v>1</v>
      </c>
      <c r="G426">
        <v>36</v>
      </c>
      <c r="H426" s="1" t="s">
        <v>15</v>
      </c>
      <c r="I426" s="3">
        <v>178.68</v>
      </c>
      <c r="J426" s="3" t="str">
        <f>IF(customer_segmentation_data[[#This Row],[age]]&lt;30,"Adolescent",IF(customer_segmentation_data[[#This Row],[age]]&lt;50,"Middle Age",IF(customer_segmentation_data[[#This Row],[age]]&gt;49,"Adult","Invalid")))</f>
        <v>Middle Age</v>
      </c>
      <c r="K426" t="str">
        <f>IF(customer_segmentation_data[[#This Row],[income]]&gt;89000,"High Income",IF(customer_segmentation_data[[#This Row],[income]]&gt;59000,"Middle Income",IF(customer_segmentation_data[[#This Row],[income]]&lt;60000,"Low Income","Invalid")))</f>
        <v>Middle Income</v>
      </c>
      <c r="L426" t="str">
        <f>IF(customer_segmentation_data[[#This Row],[spending_score]]&gt;69,"High Spending",IF(customer_segmentation_data[[#This Row],[spending_score]]&gt;39,"Medium Spending",IF(customer_segmentation_data[[#This Row],[spending_score]]&lt;40,"Low Spending","Invalid")))</f>
        <v>High Spending</v>
      </c>
      <c r="M426" t="str">
        <f>IF(customer_segmentation_data[[#This Row],[purchase_frequency]]&lt;16,"Low Frequency",IF(customer_segmentation_data[[#This Row],[purchase_frequency]]&lt;36,"Medium Frequency",IF(customer_segmentation_data[[#This Row],[purchase_frequency]]&lt;51,"High Frequency","Invalid")))</f>
        <v>High Frequency</v>
      </c>
      <c r="N426" s="3">
        <f>customer_segmentation_data[[#This Row],[last_purchase_amount]]*customer_segmentation_data[[#This Row],[purchase_frequency]]*customer_segmentation_data[[#This Row],[membership_years]]</f>
        <v>6432.4800000000005</v>
      </c>
    </row>
    <row r="427" spans="1:14" x14ac:dyDescent="0.35">
      <c r="A427">
        <v>426</v>
      </c>
      <c r="B427">
        <v>40</v>
      </c>
      <c r="C427" s="1" t="s">
        <v>13</v>
      </c>
      <c r="D427" s="2">
        <v>142251</v>
      </c>
      <c r="E427">
        <v>90</v>
      </c>
      <c r="F427">
        <v>10</v>
      </c>
      <c r="G427">
        <v>14</v>
      </c>
      <c r="H427" s="1" t="s">
        <v>15</v>
      </c>
      <c r="I427" s="3">
        <v>866.52</v>
      </c>
      <c r="J427" s="3" t="str">
        <f>IF(customer_segmentation_data[[#This Row],[age]]&lt;30,"Adolescent",IF(customer_segmentation_data[[#This Row],[age]]&lt;50,"Middle Age",IF(customer_segmentation_data[[#This Row],[age]]&gt;49,"Adult","Invalid")))</f>
        <v>Middle Age</v>
      </c>
      <c r="K427" t="str">
        <f>IF(customer_segmentation_data[[#This Row],[income]]&gt;89000,"High Income",IF(customer_segmentation_data[[#This Row],[income]]&gt;59000,"Middle Income",IF(customer_segmentation_data[[#This Row],[income]]&lt;60000,"Low Income","Invalid")))</f>
        <v>High Income</v>
      </c>
      <c r="L427" t="str">
        <f>IF(customer_segmentation_data[[#This Row],[spending_score]]&gt;69,"High Spending",IF(customer_segmentation_data[[#This Row],[spending_score]]&gt;39,"Medium Spending",IF(customer_segmentation_data[[#This Row],[spending_score]]&lt;40,"Low Spending","Invalid")))</f>
        <v>High Spending</v>
      </c>
      <c r="M427" t="str">
        <f>IF(customer_segmentation_data[[#This Row],[purchase_frequency]]&lt;16,"Low Frequency",IF(customer_segmentation_data[[#This Row],[purchase_frequency]]&lt;36,"Medium Frequency",IF(customer_segmentation_data[[#This Row],[purchase_frequency]]&lt;51,"High Frequency","Invalid")))</f>
        <v>Low Frequency</v>
      </c>
      <c r="N427" s="3">
        <f>customer_segmentation_data[[#This Row],[last_purchase_amount]]*customer_segmentation_data[[#This Row],[purchase_frequency]]*customer_segmentation_data[[#This Row],[membership_years]]</f>
        <v>121312.79999999999</v>
      </c>
    </row>
    <row r="428" spans="1:14" x14ac:dyDescent="0.35">
      <c r="A428">
        <v>427</v>
      </c>
      <c r="B428">
        <v>47</v>
      </c>
      <c r="C428" s="1" t="s">
        <v>9</v>
      </c>
      <c r="D428" s="2">
        <v>49336</v>
      </c>
      <c r="E428">
        <v>11</v>
      </c>
      <c r="F428">
        <v>10</v>
      </c>
      <c r="G428">
        <v>11</v>
      </c>
      <c r="H428" s="1" t="s">
        <v>11</v>
      </c>
      <c r="I428" s="3">
        <v>877.17</v>
      </c>
      <c r="J428" s="3" t="str">
        <f>IF(customer_segmentation_data[[#This Row],[age]]&lt;30,"Adolescent",IF(customer_segmentation_data[[#This Row],[age]]&lt;50,"Middle Age",IF(customer_segmentation_data[[#This Row],[age]]&gt;49,"Adult","Invalid")))</f>
        <v>Middle Age</v>
      </c>
      <c r="K428" t="str">
        <f>IF(customer_segmentation_data[[#This Row],[income]]&gt;89000,"High Income",IF(customer_segmentation_data[[#This Row],[income]]&gt;59000,"Middle Income",IF(customer_segmentation_data[[#This Row],[income]]&lt;60000,"Low Income","Invalid")))</f>
        <v>Low Income</v>
      </c>
      <c r="L428" t="str">
        <f>IF(customer_segmentation_data[[#This Row],[spending_score]]&gt;69,"High Spending",IF(customer_segmentation_data[[#This Row],[spending_score]]&gt;39,"Medium Spending",IF(customer_segmentation_data[[#This Row],[spending_score]]&lt;40,"Low Spending","Invalid")))</f>
        <v>Low Spending</v>
      </c>
      <c r="M428" t="str">
        <f>IF(customer_segmentation_data[[#This Row],[purchase_frequency]]&lt;16,"Low Frequency",IF(customer_segmentation_data[[#This Row],[purchase_frequency]]&lt;36,"Medium Frequency",IF(customer_segmentation_data[[#This Row],[purchase_frequency]]&lt;51,"High Frequency","Invalid")))</f>
        <v>Low Frequency</v>
      </c>
      <c r="N428" s="3">
        <f>customer_segmentation_data[[#This Row],[last_purchase_amount]]*customer_segmentation_data[[#This Row],[purchase_frequency]]*customer_segmentation_data[[#This Row],[membership_years]]</f>
        <v>96488.699999999983</v>
      </c>
    </row>
    <row r="429" spans="1:14" x14ac:dyDescent="0.35">
      <c r="A429">
        <v>428</v>
      </c>
      <c r="B429">
        <v>54</v>
      </c>
      <c r="C429" s="1" t="s">
        <v>13</v>
      </c>
      <c r="D429" s="2">
        <v>90780</v>
      </c>
      <c r="E429">
        <v>24</v>
      </c>
      <c r="F429">
        <v>3</v>
      </c>
      <c r="G429">
        <v>46</v>
      </c>
      <c r="H429" s="1" t="s">
        <v>10</v>
      </c>
      <c r="I429" s="3">
        <v>824.65</v>
      </c>
      <c r="J429" s="3" t="str">
        <f>IF(customer_segmentation_data[[#This Row],[age]]&lt;30,"Adolescent",IF(customer_segmentation_data[[#This Row],[age]]&lt;50,"Middle Age",IF(customer_segmentation_data[[#This Row],[age]]&gt;49,"Adult","Invalid")))</f>
        <v>Adult</v>
      </c>
      <c r="K429" t="str">
        <f>IF(customer_segmentation_data[[#This Row],[income]]&gt;89000,"High Income",IF(customer_segmentation_data[[#This Row],[income]]&gt;59000,"Middle Income",IF(customer_segmentation_data[[#This Row],[income]]&lt;60000,"Low Income","Invalid")))</f>
        <v>High Income</v>
      </c>
      <c r="L429" t="str">
        <f>IF(customer_segmentation_data[[#This Row],[spending_score]]&gt;69,"High Spending",IF(customer_segmentation_data[[#This Row],[spending_score]]&gt;39,"Medium Spending",IF(customer_segmentation_data[[#This Row],[spending_score]]&lt;40,"Low Spending","Invalid")))</f>
        <v>Low Spending</v>
      </c>
      <c r="M429" t="str">
        <f>IF(customer_segmentation_data[[#This Row],[purchase_frequency]]&lt;16,"Low Frequency",IF(customer_segmentation_data[[#This Row],[purchase_frequency]]&lt;36,"Medium Frequency",IF(customer_segmentation_data[[#This Row],[purchase_frequency]]&lt;51,"High Frequency","Invalid")))</f>
        <v>High Frequency</v>
      </c>
      <c r="N429" s="3">
        <f>customer_segmentation_data[[#This Row],[last_purchase_amount]]*customer_segmentation_data[[#This Row],[purchase_frequency]]*customer_segmentation_data[[#This Row],[membership_years]]</f>
        <v>113801.70000000001</v>
      </c>
    </row>
    <row r="430" spans="1:14" x14ac:dyDescent="0.35">
      <c r="A430">
        <v>429</v>
      </c>
      <c r="B430">
        <v>20</v>
      </c>
      <c r="C430" s="1" t="s">
        <v>16</v>
      </c>
      <c r="D430" s="2">
        <v>49308</v>
      </c>
      <c r="E430">
        <v>29</v>
      </c>
      <c r="F430">
        <v>6</v>
      </c>
      <c r="G430">
        <v>19</v>
      </c>
      <c r="H430" s="1" t="s">
        <v>15</v>
      </c>
      <c r="I430" s="3">
        <v>351.64</v>
      </c>
      <c r="J430" s="3" t="str">
        <f>IF(customer_segmentation_data[[#This Row],[age]]&lt;30,"Adolescent",IF(customer_segmentation_data[[#This Row],[age]]&lt;50,"Middle Age",IF(customer_segmentation_data[[#This Row],[age]]&gt;49,"Adult","Invalid")))</f>
        <v>Adolescent</v>
      </c>
      <c r="K430" t="str">
        <f>IF(customer_segmentation_data[[#This Row],[income]]&gt;89000,"High Income",IF(customer_segmentation_data[[#This Row],[income]]&gt;59000,"Middle Income",IF(customer_segmentation_data[[#This Row],[income]]&lt;60000,"Low Income","Invalid")))</f>
        <v>Low Income</v>
      </c>
      <c r="L430" t="str">
        <f>IF(customer_segmentation_data[[#This Row],[spending_score]]&gt;69,"High Spending",IF(customer_segmentation_data[[#This Row],[spending_score]]&gt;39,"Medium Spending",IF(customer_segmentation_data[[#This Row],[spending_score]]&lt;40,"Low Spending","Invalid")))</f>
        <v>Low Spending</v>
      </c>
      <c r="M430" t="str">
        <f>IF(customer_segmentation_data[[#This Row],[purchase_frequency]]&lt;16,"Low Frequency",IF(customer_segmentation_data[[#This Row],[purchase_frequency]]&lt;36,"Medium Frequency",IF(customer_segmentation_data[[#This Row],[purchase_frequency]]&lt;51,"High Frequency","Invalid")))</f>
        <v>Medium Frequency</v>
      </c>
      <c r="N430" s="3">
        <f>customer_segmentation_data[[#This Row],[last_purchase_amount]]*customer_segmentation_data[[#This Row],[purchase_frequency]]*customer_segmentation_data[[#This Row],[membership_years]]</f>
        <v>40086.959999999999</v>
      </c>
    </row>
    <row r="431" spans="1:14" x14ac:dyDescent="0.35">
      <c r="A431">
        <v>430</v>
      </c>
      <c r="B431">
        <v>64</v>
      </c>
      <c r="C431" s="1" t="s">
        <v>13</v>
      </c>
      <c r="D431" s="2">
        <v>124369</v>
      </c>
      <c r="E431">
        <v>74</v>
      </c>
      <c r="F431">
        <v>2</v>
      </c>
      <c r="G431">
        <v>3</v>
      </c>
      <c r="H431" s="1" t="s">
        <v>14</v>
      </c>
      <c r="I431" s="3">
        <v>275.39999999999998</v>
      </c>
      <c r="J431" s="3" t="str">
        <f>IF(customer_segmentation_data[[#This Row],[age]]&lt;30,"Adolescent",IF(customer_segmentation_data[[#This Row],[age]]&lt;50,"Middle Age",IF(customer_segmentation_data[[#This Row],[age]]&gt;49,"Adult","Invalid")))</f>
        <v>Adult</v>
      </c>
      <c r="K431" t="str">
        <f>IF(customer_segmentation_data[[#This Row],[income]]&gt;89000,"High Income",IF(customer_segmentation_data[[#This Row],[income]]&gt;59000,"Middle Income",IF(customer_segmentation_data[[#This Row],[income]]&lt;60000,"Low Income","Invalid")))</f>
        <v>High Income</v>
      </c>
      <c r="L431" t="str">
        <f>IF(customer_segmentation_data[[#This Row],[spending_score]]&gt;69,"High Spending",IF(customer_segmentation_data[[#This Row],[spending_score]]&gt;39,"Medium Spending",IF(customer_segmentation_data[[#This Row],[spending_score]]&lt;40,"Low Spending","Invalid")))</f>
        <v>High Spending</v>
      </c>
      <c r="M431" t="str">
        <f>IF(customer_segmentation_data[[#This Row],[purchase_frequency]]&lt;16,"Low Frequency",IF(customer_segmentation_data[[#This Row],[purchase_frequency]]&lt;36,"Medium Frequency",IF(customer_segmentation_data[[#This Row],[purchase_frequency]]&lt;51,"High Frequency","Invalid")))</f>
        <v>Low Frequency</v>
      </c>
      <c r="N431" s="3">
        <f>customer_segmentation_data[[#This Row],[last_purchase_amount]]*customer_segmentation_data[[#This Row],[purchase_frequency]]*customer_segmentation_data[[#This Row],[membership_years]]</f>
        <v>1652.3999999999999</v>
      </c>
    </row>
    <row r="432" spans="1:14" x14ac:dyDescent="0.35">
      <c r="A432">
        <v>431</v>
      </c>
      <c r="B432">
        <v>40</v>
      </c>
      <c r="C432" s="1" t="s">
        <v>16</v>
      </c>
      <c r="D432" s="2">
        <v>99618</v>
      </c>
      <c r="E432">
        <v>80</v>
      </c>
      <c r="F432">
        <v>4</v>
      </c>
      <c r="G432">
        <v>22</v>
      </c>
      <c r="H432" s="1" t="s">
        <v>10</v>
      </c>
      <c r="I432" s="3">
        <v>15.04</v>
      </c>
      <c r="J432" s="3" t="str">
        <f>IF(customer_segmentation_data[[#This Row],[age]]&lt;30,"Adolescent",IF(customer_segmentation_data[[#This Row],[age]]&lt;50,"Middle Age",IF(customer_segmentation_data[[#This Row],[age]]&gt;49,"Adult","Invalid")))</f>
        <v>Middle Age</v>
      </c>
      <c r="K432" t="str">
        <f>IF(customer_segmentation_data[[#This Row],[income]]&gt;89000,"High Income",IF(customer_segmentation_data[[#This Row],[income]]&gt;59000,"Middle Income",IF(customer_segmentation_data[[#This Row],[income]]&lt;60000,"Low Income","Invalid")))</f>
        <v>High Income</v>
      </c>
      <c r="L432" t="str">
        <f>IF(customer_segmentation_data[[#This Row],[spending_score]]&gt;69,"High Spending",IF(customer_segmentation_data[[#This Row],[spending_score]]&gt;39,"Medium Spending",IF(customer_segmentation_data[[#This Row],[spending_score]]&lt;40,"Low Spending","Invalid")))</f>
        <v>High Spending</v>
      </c>
      <c r="M432" t="str">
        <f>IF(customer_segmentation_data[[#This Row],[purchase_frequency]]&lt;16,"Low Frequency",IF(customer_segmentation_data[[#This Row],[purchase_frequency]]&lt;36,"Medium Frequency",IF(customer_segmentation_data[[#This Row],[purchase_frequency]]&lt;51,"High Frequency","Invalid")))</f>
        <v>Medium Frequency</v>
      </c>
      <c r="N432" s="3">
        <f>customer_segmentation_data[[#This Row],[last_purchase_amount]]*customer_segmentation_data[[#This Row],[purchase_frequency]]*customer_segmentation_data[[#This Row],[membership_years]]</f>
        <v>1323.52</v>
      </c>
    </row>
    <row r="433" spans="1:14" x14ac:dyDescent="0.35">
      <c r="A433">
        <v>432</v>
      </c>
      <c r="B433">
        <v>29</v>
      </c>
      <c r="C433" s="1" t="s">
        <v>9</v>
      </c>
      <c r="D433" s="2">
        <v>133291</v>
      </c>
      <c r="E433">
        <v>52</v>
      </c>
      <c r="F433">
        <v>4</v>
      </c>
      <c r="G433">
        <v>42</v>
      </c>
      <c r="H433" s="1" t="s">
        <v>12</v>
      </c>
      <c r="I433" s="3">
        <v>916.28</v>
      </c>
      <c r="J433" s="3" t="str">
        <f>IF(customer_segmentation_data[[#This Row],[age]]&lt;30,"Adolescent",IF(customer_segmentation_data[[#This Row],[age]]&lt;50,"Middle Age",IF(customer_segmentation_data[[#This Row],[age]]&gt;49,"Adult","Invalid")))</f>
        <v>Adolescent</v>
      </c>
      <c r="K433" t="str">
        <f>IF(customer_segmentation_data[[#This Row],[income]]&gt;89000,"High Income",IF(customer_segmentation_data[[#This Row],[income]]&gt;59000,"Middle Income",IF(customer_segmentation_data[[#This Row],[income]]&lt;60000,"Low Income","Invalid")))</f>
        <v>High Income</v>
      </c>
      <c r="L433" t="str">
        <f>IF(customer_segmentation_data[[#This Row],[spending_score]]&gt;69,"High Spending",IF(customer_segmentation_data[[#This Row],[spending_score]]&gt;39,"Medium Spending",IF(customer_segmentation_data[[#This Row],[spending_score]]&lt;40,"Low Spending","Invalid")))</f>
        <v>Medium Spending</v>
      </c>
      <c r="M433" t="str">
        <f>IF(customer_segmentation_data[[#This Row],[purchase_frequency]]&lt;16,"Low Frequency",IF(customer_segmentation_data[[#This Row],[purchase_frequency]]&lt;36,"Medium Frequency",IF(customer_segmentation_data[[#This Row],[purchase_frequency]]&lt;51,"High Frequency","Invalid")))</f>
        <v>High Frequency</v>
      </c>
      <c r="N433" s="3">
        <f>customer_segmentation_data[[#This Row],[last_purchase_amount]]*customer_segmentation_data[[#This Row],[purchase_frequency]]*customer_segmentation_data[[#This Row],[membership_years]]</f>
        <v>153935.04000000001</v>
      </c>
    </row>
    <row r="434" spans="1:14" x14ac:dyDescent="0.35">
      <c r="A434">
        <v>433</v>
      </c>
      <c r="B434">
        <v>44</v>
      </c>
      <c r="C434" s="1" t="s">
        <v>9</v>
      </c>
      <c r="D434" s="2">
        <v>100832</v>
      </c>
      <c r="E434">
        <v>90</v>
      </c>
      <c r="F434">
        <v>8</v>
      </c>
      <c r="G434">
        <v>39</v>
      </c>
      <c r="H434" s="1" t="s">
        <v>15</v>
      </c>
      <c r="I434" s="3">
        <v>769</v>
      </c>
      <c r="J434" s="3" t="str">
        <f>IF(customer_segmentation_data[[#This Row],[age]]&lt;30,"Adolescent",IF(customer_segmentation_data[[#This Row],[age]]&lt;50,"Middle Age",IF(customer_segmentation_data[[#This Row],[age]]&gt;49,"Adult","Invalid")))</f>
        <v>Middle Age</v>
      </c>
      <c r="K434" t="str">
        <f>IF(customer_segmentation_data[[#This Row],[income]]&gt;89000,"High Income",IF(customer_segmentation_data[[#This Row],[income]]&gt;59000,"Middle Income",IF(customer_segmentation_data[[#This Row],[income]]&lt;60000,"Low Income","Invalid")))</f>
        <v>High Income</v>
      </c>
      <c r="L434" t="str">
        <f>IF(customer_segmentation_data[[#This Row],[spending_score]]&gt;69,"High Spending",IF(customer_segmentation_data[[#This Row],[spending_score]]&gt;39,"Medium Spending",IF(customer_segmentation_data[[#This Row],[spending_score]]&lt;40,"Low Spending","Invalid")))</f>
        <v>High Spending</v>
      </c>
      <c r="M434" t="str">
        <f>IF(customer_segmentation_data[[#This Row],[purchase_frequency]]&lt;16,"Low Frequency",IF(customer_segmentation_data[[#This Row],[purchase_frequency]]&lt;36,"Medium Frequency",IF(customer_segmentation_data[[#This Row],[purchase_frequency]]&lt;51,"High Frequency","Invalid")))</f>
        <v>High Frequency</v>
      </c>
      <c r="N434" s="3">
        <f>customer_segmentation_data[[#This Row],[last_purchase_amount]]*customer_segmentation_data[[#This Row],[purchase_frequency]]*customer_segmentation_data[[#This Row],[membership_years]]</f>
        <v>239928</v>
      </c>
    </row>
    <row r="435" spans="1:14" x14ac:dyDescent="0.35">
      <c r="A435">
        <v>434</v>
      </c>
      <c r="B435">
        <v>57</v>
      </c>
      <c r="C435" s="1" t="s">
        <v>16</v>
      </c>
      <c r="D435" s="2">
        <v>60668</v>
      </c>
      <c r="E435">
        <v>66</v>
      </c>
      <c r="F435">
        <v>6</v>
      </c>
      <c r="G435">
        <v>28</v>
      </c>
      <c r="H435" s="1" t="s">
        <v>15</v>
      </c>
      <c r="I435" s="3">
        <v>984.6</v>
      </c>
      <c r="J435" s="3" t="str">
        <f>IF(customer_segmentation_data[[#This Row],[age]]&lt;30,"Adolescent",IF(customer_segmentation_data[[#This Row],[age]]&lt;50,"Middle Age",IF(customer_segmentation_data[[#This Row],[age]]&gt;49,"Adult","Invalid")))</f>
        <v>Adult</v>
      </c>
      <c r="K435" t="str">
        <f>IF(customer_segmentation_data[[#This Row],[income]]&gt;89000,"High Income",IF(customer_segmentation_data[[#This Row],[income]]&gt;59000,"Middle Income",IF(customer_segmentation_data[[#This Row],[income]]&lt;60000,"Low Income","Invalid")))</f>
        <v>Middle Income</v>
      </c>
      <c r="L435" t="str">
        <f>IF(customer_segmentation_data[[#This Row],[spending_score]]&gt;69,"High Spending",IF(customer_segmentation_data[[#This Row],[spending_score]]&gt;39,"Medium Spending",IF(customer_segmentation_data[[#This Row],[spending_score]]&lt;40,"Low Spending","Invalid")))</f>
        <v>Medium Spending</v>
      </c>
      <c r="M435" t="str">
        <f>IF(customer_segmentation_data[[#This Row],[purchase_frequency]]&lt;16,"Low Frequency",IF(customer_segmentation_data[[#This Row],[purchase_frequency]]&lt;36,"Medium Frequency",IF(customer_segmentation_data[[#This Row],[purchase_frequency]]&lt;51,"High Frequency","Invalid")))</f>
        <v>Medium Frequency</v>
      </c>
      <c r="N435" s="3">
        <f>customer_segmentation_data[[#This Row],[last_purchase_amount]]*customer_segmentation_data[[#This Row],[purchase_frequency]]*customer_segmentation_data[[#This Row],[membership_years]]</f>
        <v>165412.79999999999</v>
      </c>
    </row>
    <row r="436" spans="1:14" x14ac:dyDescent="0.35">
      <c r="A436">
        <v>435</v>
      </c>
      <c r="B436">
        <v>32</v>
      </c>
      <c r="C436" s="1" t="s">
        <v>9</v>
      </c>
      <c r="D436" s="2">
        <v>69782</v>
      </c>
      <c r="E436">
        <v>76</v>
      </c>
      <c r="F436">
        <v>1</v>
      </c>
      <c r="G436">
        <v>9</v>
      </c>
      <c r="H436" s="1" t="s">
        <v>14</v>
      </c>
      <c r="I436" s="3">
        <v>803.28</v>
      </c>
      <c r="J436" s="3" t="str">
        <f>IF(customer_segmentation_data[[#This Row],[age]]&lt;30,"Adolescent",IF(customer_segmentation_data[[#This Row],[age]]&lt;50,"Middle Age",IF(customer_segmentation_data[[#This Row],[age]]&gt;49,"Adult","Invalid")))</f>
        <v>Middle Age</v>
      </c>
      <c r="K436" t="str">
        <f>IF(customer_segmentation_data[[#This Row],[income]]&gt;89000,"High Income",IF(customer_segmentation_data[[#This Row],[income]]&gt;59000,"Middle Income",IF(customer_segmentation_data[[#This Row],[income]]&lt;60000,"Low Income","Invalid")))</f>
        <v>Middle Income</v>
      </c>
      <c r="L436" t="str">
        <f>IF(customer_segmentation_data[[#This Row],[spending_score]]&gt;69,"High Spending",IF(customer_segmentation_data[[#This Row],[spending_score]]&gt;39,"Medium Spending",IF(customer_segmentation_data[[#This Row],[spending_score]]&lt;40,"Low Spending","Invalid")))</f>
        <v>High Spending</v>
      </c>
      <c r="M436" t="str">
        <f>IF(customer_segmentation_data[[#This Row],[purchase_frequency]]&lt;16,"Low Frequency",IF(customer_segmentation_data[[#This Row],[purchase_frequency]]&lt;36,"Medium Frequency",IF(customer_segmentation_data[[#This Row],[purchase_frequency]]&lt;51,"High Frequency","Invalid")))</f>
        <v>Low Frequency</v>
      </c>
      <c r="N436" s="3">
        <f>customer_segmentation_data[[#This Row],[last_purchase_amount]]*customer_segmentation_data[[#This Row],[purchase_frequency]]*customer_segmentation_data[[#This Row],[membership_years]]</f>
        <v>7229.5199999999995</v>
      </c>
    </row>
    <row r="437" spans="1:14" x14ac:dyDescent="0.35">
      <c r="A437">
        <v>436</v>
      </c>
      <c r="B437">
        <v>52</v>
      </c>
      <c r="C437" s="1" t="s">
        <v>13</v>
      </c>
      <c r="D437" s="2">
        <v>136827</v>
      </c>
      <c r="E437">
        <v>87</v>
      </c>
      <c r="F437">
        <v>5</v>
      </c>
      <c r="G437">
        <v>20</v>
      </c>
      <c r="H437" s="1" t="s">
        <v>11</v>
      </c>
      <c r="I437" s="3">
        <v>322.29000000000002</v>
      </c>
      <c r="J437" s="3" t="str">
        <f>IF(customer_segmentation_data[[#This Row],[age]]&lt;30,"Adolescent",IF(customer_segmentation_data[[#This Row],[age]]&lt;50,"Middle Age",IF(customer_segmentation_data[[#This Row],[age]]&gt;49,"Adult","Invalid")))</f>
        <v>Adult</v>
      </c>
      <c r="K437" t="str">
        <f>IF(customer_segmentation_data[[#This Row],[income]]&gt;89000,"High Income",IF(customer_segmentation_data[[#This Row],[income]]&gt;59000,"Middle Income",IF(customer_segmentation_data[[#This Row],[income]]&lt;60000,"Low Income","Invalid")))</f>
        <v>High Income</v>
      </c>
      <c r="L437" t="str">
        <f>IF(customer_segmentation_data[[#This Row],[spending_score]]&gt;69,"High Spending",IF(customer_segmentation_data[[#This Row],[spending_score]]&gt;39,"Medium Spending",IF(customer_segmentation_data[[#This Row],[spending_score]]&lt;40,"Low Spending","Invalid")))</f>
        <v>High Spending</v>
      </c>
      <c r="M437" t="str">
        <f>IF(customer_segmentation_data[[#This Row],[purchase_frequency]]&lt;16,"Low Frequency",IF(customer_segmentation_data[[#This Row],[purchase_frequency]]&lt;36,"Medium Frequency",IF(customer_segmentation_data[[#This Row],[purchase_frequency]]&lt;51,"High Frequency","Invalid")))</f>
        <v>Medium Frequency</v>
      </c>
      <c r="N437" s="3">
        <f>customer_segmentation_data[[#This Row],[last_purchase_amount]]*customer_segmentation_data[[#This Row],[purchase_frequency]]*customer_segmentation_data[[#This Row],[membership_years]]</f>
        <v>32229</v>
      </c>
    </row>
    <row r="438" spans="1:14" x14ac:dyDescent="0.35">
      <c r="A438">
        <v>437</v>
      </c>
      <c r="B438">
        <v>48</v>
      </c>
      <c r="C438" s="1" t="s">
        <v>13</v>
      </c>
      <c r="D438" s="2">
        <v>51565</v>
      </c>
      <c r="E438">
        <v>44</v>
      </c>
      <c r="F438">
        <v>5</v>
      </c>
      <c r="G438">
        <v>20</v>
      </c>
      <c r="H438" s="1" t="s">
        <v>10</v>
      </c>
      <c r="I438" s="3">
        <v>552.48</v>
      </c>
      <c r="J438" s="3" t="str">
        <f>IF(customer_segmentation_data[[#This Row],[age]]&lt;30,"Adolescent",IF(customer_segmentation_data[[#This Row],[age]]&lt;50,"Middle Age",IF(customer_segmentation_data[[#This Row],[age]]&gt;49,"Adult","Invalid")))</f>
        <v>Middle Age</v>
      </c>
      <c r="K438" t="str">
        <f>IF(customer_segmentation_data[[#This Row],[income]]&gt;89000,"High Income",IF(customer_segmentation_data[[#This Row],[income]]&gt;59000,"Middle Income",IF(customer_segmentation_data[[#This Row],[income]]&lt;60000,"Low Income","Invalid")))</f>
        <v>Low Income</v>
      </c>
      <c r="L438" t="str">
        <f>IF(customer_segmentation_data[[#This Row],[spending_score]]&gt;69,"High Spending",IF(customer_segmentation_data[[#This Row],[spending_score]]&gt;39,"Medium Spending",IF(customer_segmentation_data[[#This Row],[spending_score]]&lt;40,"Low Spending","Invalid")))</f>
        <v>Medium Spending</v>
      </c>
      <c r="M438" t="str">
        <f>IF(customer_segmentation_data[[#This Row],[purchase_frequency]]&lt;16,"Low Frequency",IF(customer_segmentation_data[[#This Row],[purchase_frequency]]&lt;36,"Medium Frequency",IF(customer_segmentation_data[[#This Row],[purchase_frequency]]&lt;51,"High Frequency","Invalid")))</f>
        <v>Medium Frequency</v>
      </c>
      <c r="N438" s="3">
        <f>customer_segmentation_data[[#This Row],[last_purchase_amount]]*customer_segmentation_data[[#This Row],[purchase_frequency]]*customer_segmentation_data[[#This Row],[membership_years]]</f>
        <v>55248</v>
      </c>
    </row>
    <row r="439" spans="1:14" x14ac:dyDescent="0.35">
      <c r="A439">
        <v>438</v>
      </c>
      <c r="B439">
        <v>47</v>
      </c>
      <c r="C439" s="1" t="s">
        <v>9</v>
      </c>
      <c r="D439" s="2">
        <v>95033</v>
      </c>
      <c r="E439">
        <v>25</v>
      </c>
      <c r="F439">
        <v>3</v>
      </c>
      <c r="G439">
        <v>35</v>
      </c>
      <c r="H439" s="1" t="s">
        <v>15</v>
      </c>
      <c r="I439" s="3">
        <v>273.38</v>
      </c>
      <c r="J439" s="3" t="str">
        <f>IF(customer_segmentation_data[[#This Row],[age]]&lt;30,"Adolescent",IF(customer_segmentation_data[[#This Row],[age]]&lt;50,"Middle Age",IF(customer_segmentation_data[[#This Row],[age]]&gt;49,"Adult","Invalid")))</f>
        <v>Middle Age</v>
      </c>
      <c r="K439" t="str">
        <f>IF(customer_segmentation_data[[#This Row],[income]]&gt;89000,"High Income",IF(customer_segmentation_data[[#This Row],[income]]&gt;59000,"Middle Income",IF(customer_segmentation_data[[#This Row],[income]]&lt;60000,"Low Income","Invalid")))</f>
        <v>High Income</v>
      </c>
      <c r="L439" t="str">
        <f>IF(customer_segmentation_data[[#This Row],[spending_score]]&gt;69,"High Spending",IF(customer_segmentation_data[[#This Row],[spending_score]]&gt;39,"Medium Spending",IF(customer_segmentation_data[[#This Row],[spending_score]]&lt;40,"Low Spending","Invalid")))</f>
        <v>Low Spending</v>
      </c>
      <c r="M439" t="str">
        <f>IF(customer_segmentation_data[[#This Row],[purchase_frequency]]&lt;16,"Low Frequency",IF(customer_segmentation_data[[#This Row],[purchase_frequency]]&lt;36,"Medium Frequency",IF(customer_segmentation_data[[#This Row],[purchase_frequency]]&lt;51,"High Frequency","Invalid")))</f>
        <v>Medium Frequency</v>
      </c>
      <c r="N439" s="3">
        <f>customer_segmentation_data[[#This Row],[last_purchase_amount]]*customer_segmentation_data[[#This Row],[purchase_frequency]]*customer_segmentation_data[[#This Row],[membership_years]]</f>
        <v>28704.899999999998</v>
      </c>
    </row>
    <row r="440" spans="1:14" x14ac:dyDescent="0.35">
      <c r="A440">
        <v>439</v>
      </c>
      <c r="B440">
        <v>63</v>
      </c>
      <c r="C440" s="1" t="s">
        <v>9</v>
      </c>
      <c r="D440" s="2">
        <v>118402</v>
      </c>
      <c r="E440">
        <v>74</v>
      </c>
      <c r="F440">
        <v>3</v>
      </c>
      <c r="G440">
        <v>12</v>
      </c>
      <c r="H440" s="1" t="s">
        <v>11</v>
      </c>
      <c r="I440" s="3">
        <v>828.04</v>
      </c>
      <c r="J440" s="3" t="str">
        <f>IF(customer_segmentation_data[[#This Row],[age]]&lt;30,"Adolescent",IF(customer_segmentation_data[[#This Row],[age]]&lt;50,"Middle Age",IF(customer_segmentation_data[[#This Row],[age]]&gt;49,"Adult","Invalid")))</f>
        <v>Adult</v>
      </c>
      <c r="K440" t="str">
        <f>IF(customer_segmentation_data[[#This Row],[income]]&gt;89000,"High Income",IF(customer_segmentation_data[[#This Row],[income]]&gt;59000,"Middle Income",IF(customer_segmentation_data[[#This Row],[income]]&lt;60000,"Low Income","Invalid")))</f>
        <v>High Income</v>
      </c>
      <c r="L440" t="str">
        <f>IF(customer_segmentation_data[[#This Row],[spending_score]]&gt;69,"High Spending",IF(customer_segmentation_data[[#This Row],[spending_score]]&gt;39,"Medium Spending",IF(customer_segmentation_data[[#This Row],[spending_score]]&lt;40,"Low Spending","Invalid")))</f>
        <v>High Spending</v>
      </c>
      <c r="M440" t="str">
        <f>IF(customer_segmentation_data[[#This Row],[purchase_frequency]]&lt;16,"Low Frequency",IF(customer_segmentation_data[[#This Row],[purchase_frequency]]&lt;36,"Medium Frequency",IF(customer_segmentation_data[[#This Row],[purchase_frequency]]&lt;51,"High Frequency","Invalid")))</f>
        <v>Low Frequency</v>
      </c>
      <c r="N440" s="3">
        <f>customer_segmentation_data[[#This Row],[last_purchase_amount]]*customer_segmentation_data[[#This Row],[purchase_frequency]]*customer_segmentation_data[[#This Row],[membership_years]]</f>
        <v>29809.439999999999</v>
      </c>
    </row>
    <row r="441" spans="1:14" x14ac:dyDescent="0.35">
      <c r="A441">
        <v>440</v>
      </c>
      <c r="B441">
        <v>23</v>
      </c>
      <c r="C441" s="1" t="s">
        <v>9</v>
      </c>
      <c r="D441" s="2">
        <v>130546</v>
      </c>
      <c r="E441">
        <v>71</v>
      </c>
      <c r="F441">
        <v>9</v>
      </c>
      <c r="G441">
        <v>36</v>
      </c>
      <c r="H441" s="1" t="s">
        <v>11</v>
      </c>
      <c r="I441" s="3">
        <v>799.33</v>
      </c>
      <c r="J441" s="3" t="str">
        <f>IF(customer_segmentation_data[[#This Row],[age]]&lt;30,"Adolescent",IF(customer_segmentation_data[[#This Row],[age]]&lt;50,"Middle Age",IF(customer_segmentation_data[[#This Row],[age]]&gt;49,"Adult","Invalid")))</f>
        <v>Adolescent</v>
      </c>
      <c r="K441" t="str">
        <f>IF(customer_segmentation_data[[#This Row],[income]]&gt;89000,"High Income",IF(customer_segmentation_data[[#This Row],[income]]&gt;59000,"Middle Income",IF(customer_segmentation_data[[#This Row],[income]]&lt;60000,"Low Income","Invalid")))</f>
        <v>High Income</v>
      </c>
      <c r="L441" t="str">
        <f>IF(customer_segmentation_data[[#This Row],[spending_score]]&gt;69,"High Spending",IF(customer_segmentation_data[[#This Row],[spending_score]]&gt;39,"Medium Spending",IF(customer_segmentation_data[[#This Row],[spending_score]]&lt;40,"Low Spending","Invalid")))</f>
        <v>High Spending</v>
      </c>
      <c r="M441" t="str">
        <f>IF(customer_segmentation_data[[#This Row],[purchase_frequency]]&lt;16,"Low Frequency",IF(customer_segmentation_data[[#This Row],[purchase_frequency]]&lt;36,"Medium Frequency",IF(customer_segmentation_data[[#This Row],[purchase_frequency]]&lt;51,"High Frequency","Invalid")))</f>
        <v>High Frequency</v>
      </c>
      <c r="N441" s="3">
        <f>customer_segmentation_data[[#This Row],[last_purchase_amount]]*customer_segmentation_data[[#This Row],[purchase_frequency]]*customer_segmentation_data[[#This Row],[membership_years]]</f>
        <v>258982.92</v>
      </c>
    </row>
    <row r="442" spans="1:14" x14ac:dyDescent="0.35">
      <c r="A442">
        <v>441</v>
      </c>
      <c r="B442">
        <v>46</v>
      </c>
      <c r="C442" s="1" t="s">
        <v>16</v>
      </c>
      <c r="D442" s="2">
        <v>68970</v>
      </c>
      <c r="E442">
        <v>50</v>
      </c>
      <c r="F442">
        <v>9</v>
      </c>
      <c r="G442">
        <v>46</v>
      </c>
      <c r="H442" s="1" t="s">
        <v>12</v>
      </c>
      <c r="I442" s="3">
        <v>392.35</v>
      </c>
      <c r="J442" s="3" t="str">
        <f>IF(customer_segmentation_data[[#This Row],[age]]&lt;30,"Adolescent",IF(customer_segmentation_data[[#This Row],[age]]&lt;50,"Middle Age",IF(customer_segmentation_data[[#This Row],[age]]&gt;49,"Adult","Invalid")))</f>
        <v>Middle Age</v>
      </c>
      <c r="K442" t="str">
        <f>IF(customer_segmentation_data[[#This Row],[income]]&gt;89000,"High Income",IF(customer_segmentation_data[[#This Row],[income]]&gt;59000,"Middle Income",IF(customer_segmentation_data[[#This Row],[income]]&lt;60000,"Low Income","Invalid")))</f>
        <v>Middle Income</v>
      </c>
      <c r="L442" t="str">
        <f>IF(customer_segmentation_data[[#This Row],[spending_score]]&gt;69,"High Spending",IF(customer_segmentation_data[[#This Row],[spending_score]]&gt;39,"Medium Spending",IF(customer_segmentation_data[[#This Row],[spending_score]]&lt;40,"Low Spending","Invalid")))</f>
        <v>Medium Spending</v>
      </c>
      <c r="M442" t="str">
        <f>IF(customer_segmentation_data[[#This Row],[purchase_frequency]]&lt;16,"Low Frequency",IF(customer_segmentation_data[[#This Row],[purchase_frequency]]&lt;36,"Medium Frequency",IF(customer_segmentation_data[[#This Row],[purchase_frequency]]&lt;51,"High Frequency","Invalid")))</f>
        <v>High Frequency</v>
      </c>
      <c r="N442" s="3">
        <f>customer_segmentation_data[[#This Row],[last_purchase_amount]]*customer_segmentation_data[[#This Row],[purchase_frequency]]*customer_segmentation_data[[#This Row],[membership_years]]</f>
        <v>162432.90000000002</v>
      </c>
    </row>
    <row r="443" spans="1:14" x14ac:dyDescent="0.35">
      <c r="A443">
        <v>442</v>
      </c>
      <c r="B443">
        <v>26</v>
      </c>
      <c r="C443" s="1" t="s">
        <v>9</v>
      </c>
      <c r="D443" s="2">
        <v>84460</v>
      </c>
      <c r="E443">
        <v>45</v>
      </c>
      <c r="F443">
        <v>1</v>
      </c>
      <c r="G443">
        <v>33</v>
      </c>
      <c r="H443" s="1" t="s">
        <v>12</v>
      </c>
      <c r="I443" s="3">
        <v>219.67</v>
      </c>
      <c r="J443" s="3" t="str">
        <f>IF(customer_segmentation_data[[#This Row],[age]]&lt;30,"Adolescent",IF(customer_segmentation_data[[#This Row],[age]]&lt;50,"Middle Age",IF(customer_segmentation_data[[#This Row],[age]]&gt;49,"Adult","Invalid")))</f>
        <v>Adolescent</v>
      </c>
      <c r="K443" t="str">
        <f>IF(customer_segmentation_data[[#This Row],[income]]&gt;89000,"High Income",IF(customer_segmentation_data[[#This Row],[income]]&gt;59000,"Middle Income",IF(customer_segmentation_data[[#This Row],[income]]&lt;60000,"Low Income","Invalid")))</f>
        <v>Middle Income</v>
      </c>
      <c r="L443" t="str">
        <f>IF(customer_segmentation_data[[#This Row],[spending_score]]&gt;69,"High Spending",IF(customer_segmentation_data[[#This Row],[spending_score]]&gt;39,"Medium Spending",IF(customer_segmentation_data[[#This Row],[spending_score]]&lt;40,"Low Spending","Invalid")))</f>
        <v>Medium Spending</v>
      </c>
      <c r="M443" t="str">
        <f>IF(customer_segmentation_data[[#This Row],[purchase_frequency]]&lt;16,"Low Frequency",IF(customer_segmentation_data[[#This Row],[purchase_frequency]]&lt;36,"Medium Frequency",IF(customer_segmentation_data[[#This Row],[purchase_frequency]]&lt;51,"High Frequency","Invalid")))</f>
        <v>Medium Frequency</v>
      </c>
      <c r="N443" s="3">
        <f>customer_segmentation_data[[#This Row],[last_purchase_amount]]*customer_segmentation_data[[#This Row],[purchase_frequency]]*customer_segmentation_data[[#This Row],[membership_years]]</f>
        <v>7249.11</v>
      </c>
    </row>
    <row r="444" spans="1:14" x14ac:dyDescent="0.35">
      <c r="A444">
        <v>443</v>
      </c>
      <c r="B444">
        <v>47</v>
      </c>
      <c r="C444" s="1" t="s">
        <v>13</v>
      </c>
      <c r="D444" s="2">
        <v>138199</v>
      </c>
      <c r="E444">
        <v>79</v>
      </c>
      <c r="F444">
        <v>10</v>
      </c>
      <c r="G444">
        <v>43</v>
      </c>
      <c r="H444" s="1" t="s">
        <v>15</v>
      </c>
      <c r="I444" s="3">
        <v>171.38</v>
      </c>
      <c r="J444" s="3" t="str">
        <f>IF(customer_segmentation_data[[#This Row],[age]]&lt;30,"Adolescent",IF(customer_segmentation_data[[#This Row],[age]]&lt;50,"Middle Age",IF(customer_segmentation_data[[#This Row],[age]]&gt;49,"Adult","Invalid")))</f>
        <v>Middle Age</v>
      </c>
      <c r="K444" t="str">
        <f>IF(customer_segmentation_data[[#This Row],[income]]&gt;89000,"High Income",IF(customer_segmentation_data[[#This Row],[income]]&gt;59000,"Middle Income",IF(customer_segmentation_data[[#This Row],[income]]&lt;60000,"Low Income","Invalid")))</f>
        <v>High Income</v>
      </c>
      <c r="L444" t="str">
        <f>IF(customer_segmentation_data[[#This Row],[spending_score]]&gt;69,"High Spending",IF(customer_segmentation_data[[#This Row],[spending_score]]&gt;39,"Medium Spending",IF(customer_segmentation_data[[#This Row],[spending_score]]&lt;40,"Low Spending","Invalid")))</f>
        <v>High Spending</v>
      </c>
      <c r="M444" t="str">
        <f>IF(customer_segmentation_data[[#This Row],[purchase_frequency]]&lt;16,"Low Frequency",IF(customer_segmentation_data[[#This Row],[purchase_frequency]]&lt;36,"Medium Frequency",IF(customer_segmentation_data[[#This Row],[purchase_frequency]]&lt;51,"High Frequency","Invalid")))</f>
        <v>High Frequency</v>
      </c>
      <c r="N444" s="3">
        <f>customer_segmentation_data[[#This Row],[last_purchase_amount]]*customer_segmentation_data[[#This Row],[purchase_frequency]]*customer_segmentation_data[[#This Row],[membership_years]]</f>
        <v>73693.399999999994</v>
      </c>
    </row>
    <row r="445" spans="1:14" x14ac:dyDescent="0.35">
      <c r="A445">
        <v>444</v>
      </c>
      <c r="B445">
        <v>62</v>
      </c>
      <c r="C445" s="1" t="s">
        <v>13</v>
      </c>
      <c r="D445" s="2">
        <v>59481</v>
      </c>
      <c r="E445">
        <v>30</v>
      </c>
      <c r="F445">
        <v>4</v>
      </c>
      <c r="G445">
        <v>35</v>
      </c>
      <c r="H445" s="1" t="s">
        <v>12</v>
      </c>
      <c r="I445" s="3">
        <v>121</v>
      </c>
      <c r="J445" s="3" t="str">
        <f>IF(customer_segmentation_data[[#This Row],[age]]&lt;30,"Adolescent",IF(customer_segmentation_data[[#This Row],[age]]&lt;50,"Middle Age",IF(customer_segmentation_data[[#This Row],[age]]&gt;49,"Adult","Invalid")))</f>
        <v>Adult</v>
      </c>
      <c r="K445" t="str">
        <f>IF(customer_segmentation_data[[#This Row],[income]]&gt;89000,"High Income",IF(customer_segmentation_data[[#This Row],[income]]&gt;59000,"Middle Income",IF(customer_segmentation_data[[#This Row],[income]]&lt;60000,"Low Income","Invalid")))</f>
        <v>Middle Income</v>
      </c>
      <c r="L445" t="str">
        <f>IF(customer_segmentation_data[[#This Row],[spending_score]]&gt;69,"High Spending",IF(customer_segmentation_data[[#This Row],[spending_score]]&gt;39,"Medium Spending",IF(customer_segmentation_data[[#This Row],[spending_score]]&lt;40,"Low Spending","Invalid")))</f>
        <v>Low Spending</v>
      </c>
      <c r="M445" t="str">
        <f>IF(customer_segmentation_data[[#This Row],[purchase_frequency]]&lt;16,"Low Frequency",IF(customer_segmentation_data[[#This Row],[purchase_frequency]]&lt;36,"Medium Frequency",IF(customer_segmentation_data[[#This Row],[purchase_frequency]]&lt;51,"High Frequency","Invalid")))</f>
        <v>Medium Frequency</v>
      </c>
      <c r="N445" s="3">
        <f>customer_segmentation_data[[#This Row],[last_purchase_amount]]*customer_segmentation_data[[#This Row],[purchase_frequency]]*customer_segmentation_data[[#This Row],[membership_years]]</f>
        <v>16940</v>
      </c>
    </row>
    <row r="446" spans="1:14" x14ac:dyDescent="0.35">
      <c r="A446">
        <v>445</v>
      </c>
      <c r="B446">
        <v>62</v>
      </c>
      <c r="C446" s="1" t="s">
        <v>9</v>
      </c>
      <c r="D446" s="2">
        <v>75974</v>
      </c>
      <c r="E446">
        <v>68</v>
      </c>
      <c r="F446">
        <v>4</v>
      </c>
      <c r="G446">
        <v>46</v>
      </c>
      <c r="H446" s="1" t="s">
        <v>10</v>
      </c>
      <c r="I446" s="3">
        <v>180.09</v>
      </c>
      <c r="J446" s="3" t="str">
        <f>IF(customer_segmentation_data[[#This Row],[age]]&lt;30,"Adolescent",IF(customer_segmentation_data[[#This Row],[age]]&lt;50,"Middle Age",IF(customer_segmentation_data[[#This Row],[age]]&gt;49,"Adult","Invalid")))</f>
        <v>Adult</v>
      </c>
      <c r="K446" t="str">
        <f>IF(customer_segmentation_data[[#This Row],[income]]&gt;89000,"High Income",IF(customer_segmentation_data[[#This Row],[income]]&gt;59000,"Middle Income",IF(customer_segmentation_data[[#This Row],[income]]&lt;60000,"Low Income","Invalid")))</f>
        <v>Middle Income</v>
      </c>
      <c r="L446" t="str">
        <f>IF(customer_segmentation_data[[#This Row],[spending_score]]&gt;69,"High Spending",IF(customer_segmentation_data[[#This Row],[spending_score]]&gt;39,"Medium Spending",IF(customer_segmentation_data[[#This Row],[spending_score]]&lt;40,"Low Spending","Invalid")))</f>
        <v>Medium Spending</v>
      </c>
      <c r="M446" t="str">
        <f>IF(customer_segmentation_data[[#This Row],[purchase_frequency]]&lt;16,"Low Frequency",IF(customer_segmentation_data[[#This Row],[purchase_frequency]]&lt;36,"Medium Frequency",IF(customer_segmentation_data[[#This Row],[purchase_frequency]]&lt;51,"High Frequency","Invalid")))</f>
        <v>High Frequency</v>
      </c>
      <c r="N446" s="3">
        <f>customer_segmentation_data[[#This Row],[last_purchase_amount]]*customer_segmentation_data[[#This Row],[purchase_frequency]]*customer_segmentation_data[[#This Row],[membership_years]]</f>
        <v>33136.559999999998</v>
      </c>
    </row>
    <row r="447" spans="1:14" x14ac:dyDescent="0.35">
      <c r="A447">
        <v>446</v>
      </c>
      <c r="B447">
        <v>53</v>
      </c>
      <c r="C447" s="1" t="s">
        <v>16</v>
      </c>
      <c r="D447" s="2">
        <v>56570</v>
      </c>
      <c r="E447">
        <v>29</v>
      </c>
      <c r="F447">
        <v>7</v>
      </c>
      <c r="G447">
        <v>37</v>
      </c>
      <c r="H447" s="1" t="s">
        <v>15</v>
      </c>
      <c r="I447" s="3">
        <v>432.65</v>
      </c>
      <c r="J447" s="3" t="str">
        <f>IF(customer_segmentation_data[[#This Row],[age]]&lt;30,"Adolescent",IF(customer_segmentation_data[[#This Row],[age]]&lt;50,"Middle Age",IF(customer_segmentation_data[[#This Row],[age]]&gt;49,"Adult","Invalid")))</f>
        <v>Adult</v>
      </c>
      <c r="K447" t="str">
        <f>IF(customer_segmentation_data[[#This Row],[income]]&gt;89000,"High Income",IF(customer_segmentation_data[[#This Row],[income]]&gt;59000,"Middle Income",IF(customer_segmentation_data[[#This Row],[income]]&lt;60000,"Low Income","Invalid")))</f>
        <v>Low Income</v>
      </c>
      <c r="L447" t="str">
        <f>IF(customer_segmentation_data[[#This Row],[spending_score]]&gt;69,"High Spending",IF(customer_segmentation_data[[#This Row],[spending_score]]&gt;39,"Medium Spending",IF(customer_segmentation_data[[#This Row],[spending_score]]&lt;40,"Low Spending","Invalid")))</f>
        <v>Low Spending</v>
      </c>
      <c r="M447" t="str">
        <f>IF(customer_segmentation_data[[#This Row],[purchase_frequency]]&lt;16,"Low Frequency",IF(customer_segmentation_data[[#This Row],[purchase_frequency]]&lt;36,"Medium Frequency",IF(customer_segmentation_data[[#This Row],[purchase_frequency]]&lt;51,"High Frequency","Invalid")))</f>
        <v>High Frequency</v>
      </c>
      <c r="N447" s="3">
        <f>customer_segmentation_data[[#This Row],[last_purchase_amount]]*customer_segmentation_data[[#This Row],[purchase_frequency]]*customer_segmentation_data[[#This Row],[membership_years]]</f>
        <v>112056.34999999999</v>
      </c>
    </row>
    <row r="448" spans="1:14" x14ac:dyDescent="0.35">
      <c r="A448">
        <v>447</v>
      </c>
      <c r="B448">
        <v>27</v>
      </c>
      <c r="C448" s="1" t="s">
        <v>13</v>
      </c>
      <c r="D448" s="2">
        <v>68689</v>
      </c>
      <c r="E448">
        <v>83</v>
      </c>
      <c r="F448">
        <v>8</v>
      </c>
      <c r="G448">
        <v>33</v>
      </c>
      <c r="H448" s="1" t="s">
        <v>10</v>
      </c>
      <c r="I448" s="3">
        <v>782.58</v>
      </c>
      <c r="J448" s="3" t="str">
        <f>IF(customer_segmentation_data[[#This Row],[age]]&lt;30,"Adolescent",IF(customer_segmentation_data[[#This Row],[age]]&lt;50,"Middle Age",IF(customer_segmentation_data[[#This Row],[age]]&gt;49,"Adult","Invalid")))</f>
        <v>Adolescent</v>
      </c>
      <c r="K448" t="str">
        <f>IF(customer_segmentation_data[[#This Row],[income]]&gt;89000,"High Income",IF(customer_segmentation_data[[#This Row],[income]]&gt;59000,"Middle Income",IF(customer_segmentation_data[[#This Row],[income]]&lt;60000,"Low Income","Invalid")))</f>
        <v>Middle Income</v>
      </c>
      <c r="L448" t="str">
        <f>IF(customer_segmentation_data[[#This Row],[spending_score]]&gt;69,"High Spending",IF(customer_segmentation_data[[#This Row],[spending_score]]&gt;39,"Medium Spending",IF(customer_segmentation_data[[#This Row],[spending_score]]&lt;40,"Low Spending","Invalid")))</f>
        <v>High Spending</v>
      </c>
      <c r="M448" t="str">
        <f>IF(customer_segmentation_data[[#This Row],[purchase_frequency]]&lt;16,"Low Frequency",IF(customer_segmentation_data[[#This Row],[purchase_frequency]]&lt;36,"Medium Frequency",IF(customer_segmentation_data[[#This Row],[purchase_frequency]]&lt;51,"High Frequency","Invalid")))</f>
        <v>Medium Frequency</v>
      </c>
      <c r="N448" s="3">
        <f>customer_segmentation_data[[#This Row],[last_purchase_amount]]*customer_segmentation_data[[#This Row],[purchase_frequency]]*customer_segmentation_data[[#This Row],[membership_years]]</f>
        <v>206601.12000000002</v>
      </c>
    </row>
    <row r="449" spans="1:14" x14ac:dyDescent="0.35">
      <c r="A449">
        <v>448</v>
      </c>
      <c r="B449">
        <v>31</v>
      </c>
      <c r="C449" s="1" t="s">
        <v>9</v>
      </c>
      <c r="D449" s="2">
        <v>46106</v>
      </c>
      <c r="E449">
        <v>72</v>
      </c>
      <c r="F449">
        <v>7</v>
      </c>
      <c r="G449">
        <v>2</v>
      </c>
      <c r="H449" s="1" t="s">
        <v>11</v>
      </c>
      <c r="I449" s="3">
        <v>59.82</v>
      </c>
      <c r="J449" s="3" t="str">
        <f>IF(customer_segmentation_data[[#This Row],[age]]&lt;30,"Adolescent",IF(customer_segmentation_data[[#This Row],[age]]&lt;50,"Middle Age",IF(customer_segmentation_data[[#This Row],[age]]&gt;49,"Adult","Invalid")))</f>
        <v>Middle Age</v>
      </c>
      <c r="K449" t="str">
        <f>IF(customer_segmentation_data[[#This Row],[income]]&gt;89000,"High Income",IF(customer_segmentation_data[[#This Row],[income]]&gt;59000,"Middle Income",IF(customer_segmentation_data[[#This Row],[income]]&lt;60000,"Low Income","Invalid")))</f>
        <v>Low Income</v>
      </c>
      <c r="L449" t="str">
        <f>IF(customer_segmentation_data[[#This Row],[spending_score]]&gt;69,"High Spending",IF(customer_segmentation_data[[#This Row],[spending_score]]&gt;39,"Medium Spending",IF(customer_segmentation_data[[#This Row],[spending_score]]&lt;40,"Low Spending","Invalid")))</f>
        <v>High Spending</v>
      </c>
      <c r="M449" t="str">
        <f>IF(customer_segmentation_data[[#This Row],[purchase_frequency]]&lt;16,"Low Frequency",IF(customer_segmentation_data[[#This Row],[purchase_frequency]]&lt;36,"Medium Frequency",IF(customer_segmentation_data[[#This Row],[purchase_frequency]]&lt;51,"High Frequency","Invalid")))</f>
        <v>Low Frequency</v>
      </c>
      <c r="N449" s="3">
        <f>customer_segmentation_data[[#This Row],[last_purchase_amount]]*customer_segmentation_data[[#This Row],[purchase_frequency]]*customer_segmentation_data[[#This Row],[membership_years]]</f>
        <v>837.48</v>
      </c>
    </row>
    <row r="450" spans="1:14" x14ac:dyDescent="0.35">
      <c r="A450">
        <v>449</v>
      </c>
      <c r="B450">
        <v>50</v>
      </c>
      <c r="C450" s="1" t="s">
        <v>16</v>
      </c>
      <c r="D450" s="2">
        <v>46524</v>
      </c>
      <c r="E450">
        <v>1</v>
      </c>
      <c r="F450">
        <v>4</v>
      </c>
      <c r="G450">
        <v>7</v>
      </c>
      <c r="H450" s="1" t="s">
        <v>14</v>
      </c>
      <c r="I450" s="3">
        <v>371.62</v>
      </c>
      <c r="J450" s="3" t="str">
        <f>IF(customer_segmentation_data[[#This Row],[age]]&lt;30,"Adolescent",IF(customer_segmentation_data[[#This Row],[age]]&lt;50,"Middle Age",IF(customer_segmentation_data[[#This Row],[age]]&gt;49,"Adult","Invalid")))</f>
        <v>Adult</v>
      </c>
      <c r="K450" t="str">
        <f>IF(customer_segmentation_data[[#This Row],[income]]&gt;89000,"High Income",IF(customer_segmentation_data[[#This Row],[income]]&gt;59000,"Middle Income",IF(customer_segmentation_data[[#This Row],[income]]&lt;60000,"Low Income","Invalid")))</f>
        <v>Low Income</v>
      </c>
      <c r="L450" t="str">
        <f>IF(customer_segmentation_data[[#This Row],[spending_score]]&gt;69,"High Spending",IF(customer_segmentation_data[[#This Row],[spending_score]]&gt;39,"Medium Spending",IF(customer_segmentation_data[[#This Row],[spending_score]]&lt;40,"Low Spending","Invalid")))</f>
        <v>Low Spending</v>
      </c>
      <c r="M450" t="str">
        <f>IF(customer_segmentation_data[[#This Row],[purchase_frequency]]&lt;16,"Low Frequency",IF(customer_segmentation_data[[#This Row],[purchase_frequency]]&lt;36,"Medium Frequency",IF(customer_segmentation_data[[#This Row],[purchase_frequency]]&lt;51,"High Frequency","Invalid")))</f>
        <v>Low Frequency</v>
      </c>
      <c r="N450" s="3">
        <f>customer_segmentation_data[[#This Row],[last_purchase_amount]]*customer_segmentation_data[[#This Row],[purchase_frequency]]*customer_segmentation_data[[#This Row],[membership_years]]</f>
        <v>10405.36</v>
      </c>
    </row>
    <row r="451" spans="1:14" x14ac:dyDescent="0.35">
      <c r="A451">
        <v>450</v>
      </c>
      <c r="B451">
        <v>48</v>
      </c>
      <c r="C451" s="1" t="s">
        <v>16</v>
      </c>
      <c r="D451" s="2">
        <v>60382</v>
      </c>
      <c r="E451">
        <v>13</v>
      </c>
      <c r="F451">
        <v>3</v>
      </c>
      <c r="G451">
        <v>27</v>
      </c>
      <c r="H451" s="1" t="s">
        <v>15</v>
      </c>
      <c r="I451" s="3">
        <v>694.59</v>
      </c>
      <c r="J451" s="3" t="str">
        <f>IF(customer_segmentation_data[[#This Row],[age]]&lt;30,"Adolescent",IF(customer_segmentation_data[[#This Row],[age]]&lt;50,"Middle Age",IF(customer_segmentation_data[[#This Row],[age]]&gt;49,"Adult","Invalid")))</f>
        <v>Middle Age</v>
      </c>
      <c r="K451" t="str">
        <f>IF(customer_segmentation_data[[#This Row],[income]]&gt;89000,"High Income",IF(customer_segmentation_data[[#This Row],[income]]&gt;59000,"Middle Income",IF(customer_segmentation_data[[#This Row],[income]]&lt;60000,"Low Income","Invalid")))</f>
        <v>Middle Income</v>
      </c>
      <c r="L451" t="str">
        <f>IF(customer_segmentation_data[[#This Row],[spending_score]]&gt;69,"High Spending",IF(customer_segmentation_data[[#This Row],[spending_score]]&gt;39,"Medium Spending",IF(customer_segmentation_data[[#This Row],[spending_score]]&lt;40,"Low Spending","Invalid")))</f>
        <v>Low Spending</v>
      </c>
      <c r="M451" t="str">
        <f>IF(customer_segmentation_data[[#This Row],[purchase_frequency]]&lt;16,"Low Frequency",IF(customer_segmentation_data[[#This Row],[purchase_frequency]]&lt;36,"Medium Frequency",IF(customer_segmentation_data[[#This Row],[purchase_frequency]]&lt;51,"High Frequency","Invalid")))</f>
        <v>Medium Frequency</v>
      </c>
      <c r="N451" s="3">
        <f>customer_segmentation_data[[#This Row],[last_purchase_amount]]*customer_segmentation_data[[#This Row],[purchase_frequency]]*customer_segmentation_data[[#This Row],[membership_years]]</f>
        <v>56261.79</v>
      </c>
    </row>
    <row r="452" spans="1:14" x14ac:dyDescent="0.35">
      <c r="A452">
        <v>451</v>
      </c>
      <c r="B452">
        <v>24</v>
      </c>
      <c r="C452" s="1" t="s">
        <v>13</v>
      </c>
      <c r="D452" s="2">
        <v>147555</v>
      </c>
      <c r="E452">
        <v>65</v>
      </c>
      <c r="F452">
        <v>4</v>
      </c>
      <c r="G452">
        <v>28</v>
      </c>
      <c r="H452" s="1" t="s">
        <v>10</v>
      </c>
      <c r="I452" s="3">
        <v>434.84</v>
      </c>
      <c r="J452" s="3" t="str">
        <f>IF(customer_segmentation_data[[#This Row],[age]]&lt;30,"Adolescent",IF(customer_segmentation_data[[#This Row],[age]]&lt;50,"Middle Age",IF(customer_segmentation_data[[#This Row],[age]]&gt;49,"Adult","Invalid")))</f>
        <v>Adolescent</v>
      </c>
      <c r="K452" t="str">
        <f>IF(customer_segmentation_data[[#This Row],[income]]&gt;89000,"High Income",IF(customer_segmentation_data[[#This Row],[income]]&gt;59000,"Middle Income",IF(customer_segmentation_data[[#This Row],[income]]&lt;60000,"Low Income","Invalid")))</f>
        <v>High Income</v>
      </c>
      <c r="L452" t="str">
        <f>IF(customer_segmentation_data[[#This Row],[spending_score]]&gt;69,"High Spending",IF(customer_segmentation_data[[#This Row],[spending_score]]&gt;39,"Medium Spending",IF(customer_segmentation_data[[#This Row],[spending_score]]&lt;40,"Low Spending","Invalid")))</f>
        <v>Medium Spending</v>
      </c>
      <c r="M452" t="str">
        <f>IF(customer_segmentation_data[[#This Row],[purchase_frequency]]&lt;16,"Low Frequency",IF(customer_segmentation_data[[#This Row],[purchase_frequency]]&lt;36,"Medium Frequency",IF(customer_segmentation_data[[#This Row],[purchase_frequency]]&lt;51,"High Frequency","Invalid")))</f>
        <v>Medium Frequency</v>
      </c>
      <c r="N452" s="3">
        <f>customer_segmentation_data[[#This Row],[last_purchase_amount]]*customer_segmentation_data[[#This Row],[purchase_frequency]]*customer_segmentation_data[[#This Row],[membership_years]]</f>
        <v>48702.079999999994</v>
      </c>
    </row>
    <row r="453" spans="1:14" x14ac:dyDescent="0.35">
      <c r="A453">
        <v>452</v>
      </c>
      <c r="B453">
        <v>45</v>
      </c>
      <c r="C453" s="1" t="s">
        <v>9</v>
      </c>
      <c r="D453" s="2">
        <v>93800</v>
      </c>
      <c r="E453">
        <v>33</v>
      </c>
      <c r="F453">
        <v>10</v>
      </c>
      <c r="G453">
        <v>32</v>
      </c>
      <c r="H453" s="1" t="s">
        <v>11</v>
      </c>
      <c r="I453" s="3">
        <v>391.45</v>
      </c>
      <c r="J453" s="3" t="str">
        <f>IF(customer_segmentation_data[[#This Row],[age]]&lt;30,"Adolescent",IF(customer_segmentation_data[[#This Row],[age]]&lt;50,"Middle Age",IF(customer_segmentation_data[[#This Row],[age]]&gt;49,"Adult","Invalid")))</f>
        <v>Middle Age</v>
      </c>
      <c r="K453" t="str">
        <f>IF(customer_segmentation_data[[#This Row],[income]]&gt;89000,"High Income",IF(customer_segmentation_data[[#This Row],[income]]&gt;59000,"Middle Income",IF(customer_segmentation_data[[#This Row],[income]]&lt;60000,"Low Income","Invalid")))</f>
        <v>High Income</v>
      </c>
      <c r="L453" t="str">
        <f>IF(customer_segmentation_data[[#This Row],[spending_score]]&gt;69,"High Spending",IF(customer_segmentation_data[[#This Row],[spending_score]]&gt;39,"Medium Spending",IF(customer_segmentation_data[[#This Row],[spending_score]]&lt;40,"Low Spending","Invalid")))</f>
        <v>Low Spending</v>
      </c>
      <c r="M453" t="str">
        <f>IF(customer_segmentation_data[[#This Row],[purchase_frequency]]&lt;16,"Low Frequency",IF(customer_segmentation_data[[#This Row],[purchase_frequency]]&lt;36,"Medium Frequency",IF(customer_segmentation_data[[#This Row],[purchase_frequency]]&lt;51,"High Frequency","Invalid")))</f>
        <v>Medium Frequency</v>
      </c>
      <c r="N453" s="3">
        <f>customer_segmentation_data[[#This Row],[last_purchase_amount]]*customer_segmentation_data[[#This Row],[purchase_frequency]]*customer_segmentation_data[[#This Row],[membership_years]]</f>
        <v>125264</v>
      </c>
    </row>
    <row r="454" spans="1:14" x14ac:dyDescent="0.35">
      <c r="A454">
        <v>453</v>
      </c>
      <c r="B454">
        <v>30</v>
      </c>
      <c r="C454" s="1" t="s">
        <v>16</v>
      </c>
      <c r="D454" s="2">
        <v>35565</v>
      </c>
      <c r="E454">
        <v>83</v>
      </c>
      <c r="F454">
        <v>8</v>
      </c>
      <c r="G454">
        <v>17</v>
      </c>
      <c r="H454" s="1" t="s">
        <v>15</v>
      </c>
      <c r="I454" s="3">
        <v>238.79</v>
      </c>
      <c r="J454" s="3" t="str">
        <f>IF(customer_segmentation_data[[#This Row],[age]]&lt;30,"Adolescent",IF(customer_segmentation_data[[#This Row],[age]]&lt;50,"Middle Age",IF(customer_segmentation_data[[#This Row],[age]]&gt;49,"Adult","Invalid")))</f>
        <v>Middle Age</v>
      </c>
      <c r="K454" t="str">
        <f>IF(customer_segmentation_data[[#This Row],[income]]&gt;89000,"High Income",IF(customer_segmentation_data[[#This Row],[income]]&gt;59000,"Middle Income",IF(customer_segmentation_data[[#This Row],[income]]&lt;60000,"Low Income","Invalid")))</f>
        <v>Low Income</v>
      </c>
      <c r="L454" t="str">
        <f>IF(customer_segmentation_data[[#This Row],[spending_score]]&gt;69,"High Spending",IF(customer_segmentation_data[[#This Row],[spending_score]]&gt;39,"Medium Spending",IF(customer_segmentation_data[[#This Row],[spending_score]]&lt;40,"Low Spending","Invalid")))</f>
        <v>High Spending</v>
      </c>
      <c r="M454" t="str">
        <f>IF(customer_segmentation_data[[#This Row],[purchase_frequency]]&lt;16,"Low Frequency",IF(customer_segmentation_data[[#This Row],[purchase_frequency]]&lt;36,"Medium Frequency",IF(customer_segmentation_data[[#This Row],[purchase_frequency]]&lt;51,"High Frequency","Invalid")))</f>
        <v>Medium Frequency</v>
      </c>
      <c r="N454" s="3">
        <f>customer_segmentation_data[[#This Row],[last_purchase_amount]]*customer_segmentation_data[[#This Row],[purchase_frequency]]*customer_segmentation_data[[#This Row],[membership_years]]</f>
        <v>32475.439999999999</v>
      </c>
    </row>
    <row r="455" spans="1:14" x14ac:dyDescent="0.35">
      <c r="A455">
        <v>454</v>
      </c>
      <c r="B455">
        <v>27</v>
      </c>
      <c r="C455" s="1" t="s">
        <v>16</v>
      </c>
      <c r="D455" s="2">
        <v>143992</v>
      </c>
      <c r="E455">
        <v>31</v>
      </c>
      <c r="F455">
        <v>2</v>
      </c>
      <c r="G455">
        <v>32</v>
      </c>
      <c r="H455" s="1" t="s">
        <v>14</v>
      </c>
      <c r="I455" s="3">
        <v>994.1</v>
      </c>
      <c r="J455" s="3" t="str">
        <f>IF(customer_segmentation_data[[#This Row],[age]]&lt;30,"Adolescent",IF(customer_segmentation_data[[#This Row],[age]]&lt;50,"Middle Age",IF(customer_segmentation_data[[#This Row],[age]]&gt;49,"Adult","Invalid")))</f>
        <v>Adolescent</v>
      </c>
      <c r="K455" t="str">
        <f>IF(customer_segmentation_data[[#This Row],[income]]&gt;89000,"High Income",IF(customer_segmentation_data[[#This Row],[income]]&gt;59000,"Middle Income",IF(customer_segmentation_data[[#This Row],[income]]&lt;60000,"Low Income","Invalid")))</f>
        <v>High Income</v>
      </c>
      <c r="L455" t="str">
        <f>IF(customer_segmentation_data[[#This Row],[spending_score]]&gt;69,"High Spending",IF(customer_segmentation_data[[#This Row],[spending_score]]&gt;39,"Medium Spending",IF(customer_segmentation_data[[#This Row],[spending_score]]&lt;40,"Low Spending","Invalid")))</f>
        <v>Low Spending</v>
      </c>
      <c r="M455" t="str">
        <f>IF(customer_segmentation_data[[#This Row],[purchase_frequency]]&lt;16,"Low Frequency",IF(customer_segmentation_data[[#This Row],[purchase_frequency]]&lt;36,"Medium Frequency",IF(customer_segmentation_data[[#This Row],[purchase_frequency]]&lt;51,"High Frequency","Invalid")))</f>
        <v>Medium Frequency</v>
      </c>
      <c r="N455" s="3">
        <f>customer_segmentation_data[[#This Row],[last_purchase_amount]]*customer_segmentation_data[[#This Row],[purchase_frequency]]*customer_segmentation_data[[#This Row],[membership_years]]</f>
        <v>63622.400000000001</v>
      </c>
    </row>
    <row r="456" spans="1:14" x14ac:dyDescent="0.35">
      <c r="A456">
        <v>455</v>
      </c>
      <c r="B456">
        <v>28</v>
      </c>
      <c r="C456" s="1" t="s">
        <v>13</v>
      </c>
      <c r="D456" s="2">
        <v>126571</v>
      </c>
      <c r="E456">
        <v>82</v>
      </c>
      <c r="F456">
        <v>10</v>
      </c>
      <c r="G456">
        <v>8</v>
      </c>
      <c r="H456" s="1" t="s">
        <v>15</v>
      </c>
      <c r="I456" s="3">
        <v>26.12</v>
      </c>
      <c r="J456" s="3" t="str">
        <f>IF(customer_segmentation_data[[#This Row],[age]]&lt;30,"Adolescent",IF(customer_segmentation_data[[#This Row],[age]]&lt;50,"Middle Age",IF(customer_segmentation_data[[#This Row],[age]]&gt;49,"Adult","Invalid")))</f>
        <v>Adolescent</v>
      </c>
      <c r="K456" t="str">
        <f>IF(customer_segmentation_data[[#This Row],[income]]&gt;89000,"High Income",IF(customer_segmentation_data[[#This Row],[income]]&gt;59000,"Middle Income",IF(customer_segmentation_data[[#This Row],[income]]&lt;60000,"Low Income","Invalid")))</f>
        <v>High Income</v>
      </c>
      <c r="L456" t="str">
        <f>IF(customer_segmentation_data[[#This Row],[spending_score]]&gt;69,"High Spending",IF(customer_segmentation_data[[#This Row],[spending_score]]&gt;39,"Medium Spending",IF(customer_segmentation_data[[#This Row],[spending_score]]&lt;40,"Low Spending","Invalid")))</f>
        <v>High Spending</v>
      </c>
      <c r="M456" t="str">
        <f>IF(customer_segmentation_data[[#This Row],[purchase_frequency]]&lt;16,"Low Frequency",IF(customer_segmentation_data[[#This Row],[purchase_frequency]]&lt;36,"Medium Frequency",IF(customer_segmentation_data[[#This Row],[purchase_frequency]]&lt;51,"High Frequency","Invalid")))</f>
        <v>Low Frequency</v>
      </c>
      <c r="N456" s="3">
        <f>customer_segmentation_data[[#This Row],[last_purchase_amount]]*customer_segmentation_data[[#This Row],[purchase_frequency]]*customer_segmentation_data[[#This Row],[membership_years]]</f>
        <v>2089.6</v>
      </c>
    </row>
    <row r="457" spans="1:14" x14ac:dyDescent="0.35">
      <c r="A457">
        <v>456</v>
      </c>
      <c r="B457">
        <v>61</v>
      </c>
      <c r="C457" s="1" t="s">
        <v>13</v>
      </c>
      <c r="D457" s="2">
        <v>57851</v>
      </c>
      <c r="E457">
        <v>46</v>
      </c>
      <c r="F457">
        <v>3</v>
      </c>
      <c r="G457">
        <v>5</v>
      </c>
      <c r="H457" s="1" t="s">
        <v>12</v>
      </c>
      <c r="I457" s="3">
        <v>604.29</v>
      </c>
      <c r="J457" s="3" t="str">
        <f>IF(customer_segmentation_data[[#This Row],[age]]&lt;30,"Adolescent",IF(customer_segmentation_data[[#This Row],[age]]&lt;50,"Middle Age",IF(customer_segmentation_data[[#This Row],[age]]&gt;49,"Adult","Invalid")))</f>
        <v>Adult</v>
      </c>
      <c r="K457" t="str">
        <f>IF(customer_segmentation_data[[#This Row],[income]]&gt;89000,"High Income",IF(customer_segmentation_data[[#This Row],[income]]&gt;59000,"Middle Income",IF(customer_segmentation_data[[#This Row],[income]]&lt;60000,"Low Income","Invalid")))</f>
        <v>Low Income</v>
      </c>
      <c r="L457" t="str">
        <f>IF(customer_segmentation_data[[#This Row],[spending_score]]&gt;69,"High Spending",IF(customer_segmentation_data[[#This Row],[spending_score]]&gt;39,"Medium Spending",IF(customer_segmentation_data[[#This Row],[spending_score]]&lt;40,"Low Spending","Invalid")))</f>
        <v>Medium Spending</v>
      </c>
      <c r="M457" t="str">
        <f>IF(customer_segmentation_data[[#This Row],[purchase_frequency]]&lt;16,"Low Frequency",IF(customer_segmentation_data[[#This Row],[purchase_frequency]]&lt;36,"Medium Frequency",IF(customer_segmentation_data[[#This Row],[purchase_frequency]]&lt;51,"High Frequency","Invalid")))</f>
        <v>Low Frequency</v>
      </c>
      <c r="N457" s="3">
        <f>customer_segmentation_data[[#This Row],[last_purchase_amount]]*customer_segmentation_data[[#This Row],[purchase_frequency]]*customer_segmentation_data[[#This Row],[membership_years]]</f>
        <v>9064.3499999999985</v>
      </c>
    </row>
    <row r="458" spans="1:14" x14ac:dyDescent="0.35">
      <c r="A458">
        <v>457</v>
      </c>
      <c r="B458">
        <v>30</v>
      </c>
      <c r="C458" s="1" t="s">
        <v>13</v>
      </c>
      <c r="D458" s="2">
        <v>120083</v>
      </c>
      <c r="E458">
        <v>47</v>
      </c>
      <c r="F458">
        <v>1</v>
      </c>
      <c r="G458">
        <v>49</v>
      </c>
      <c r="H458" s="1" t="s">
        <v>15</v>
      </c>
      <c r="I458" s="3">
        <v>443.12</v>
      </c>
      <c r="J458" s="3" t="str">
        <f>IF(customer_segmentation_data[[#This Row],[age]]&lt;30,"Adolescent",IF(customer_segmentation_data[[#This Row],[age]]&lt;50,"Middle Age",IF(customer_segmentation_data[[#This Row],[age]]&gt;49,"Adult","Invalid")))</f>
        <v>Middle Age</v>
      </c>
      <c r="K458" t="str">
        <f>IF(customer_segmentation_data[[#This Row],[income]]&gt;89000,"High Income",IF(customer_segmentation_data[[#This Row],[income]]&gt;59000,"Middle Income",IF(customer_segmentation_data[[#This Row],[income]]&lt;60000,"Low Income","Invalid")))</f>
        <v>High Income</v>
      </c>
      <c r="L458" t="str">
        <f>IF(customer_segmentation_data[[#This Row],[spending_score]]&gt;69,"High Spending",IF(customer_segmentation_data[[#This Row],[spending_score]]&gt;39,"Medium Spending",IF(customer_segmentation_data[[#This Row],[spending_score]]&lt;40,"Low Spending","Invalid")))</f>
        <v>Medium Spending</v>
      </c>
      <c r="M458" t="str">
        <f>IF(customer_segmentation_data[[#This Row],[purchase_frequency]]&lt;16,"Low Frequency",IF(customer_segmentation_data[[#This Row],[purchase_frequency]]&lt;36,"Medium Frequency",IF(customer_segmentation_data[[#This Row],[purchase_frequency]]&lt;51,"High Frequency","Invalid")))</f>
        <v>High Frequency</v>
      </c>
      <c r="N458" s="3">
        <f>customer_segmentation_data[[#This Row],[last_purchase_amount]]*customer_segmentation_data[[#This Row],[purchase_frequency]]*customer_segmentation_data[[#This Row],[membership_years]]</f>
        <v>21712.880000000001</v>
      </c>
    </row>
    <row r="459" spans="1:14" x14ac:dyDescent="0.35">
      <c r="A459">
        <v>458</v>
      </c>
      <c r="B459">
        <v>62</v>
      </c>
      <c r="C459" s="1" t="s">
        <v>16</v>
      </c>
      <c r="D459" s="2">
        <v>32827</v>
      </c>
      <c r="E459">
        <v>69</v>
      </c>
      <c r="F459">
        <v>8</v>
      </c>
      <c r="G459">
        <v>2</v>
      </c>
      <c r="H459" s="1" t="s">
        <v>10</v>
      </c>
      <c r="I459" s="3">
        <v>468.37</v>
      </c>
      <c r="J459" s="3" t="str">
        <f>IF(customer_segmentation_data[[#This Row],[age]]&lt;30,"Adolescent",IF(customer_segmentation_data[[#This Row],[age]]&lt;50,"Middle Age",IF(customer_segmentation_data[[#This Row],[age]]&gt;49,"Adult","Invalid")))</f>
        <v>Adult</v>
      </c>
      <c r="K459" t="str">
        <f>IF(customer_segmentation_data[[#This Row],[income]]&gt;89000,"High Income",IF(customer_segmentation_data[[#This Row],[income]]&gt;59000,"Middle Income",IF(customer_segmentation_data[[#This Row],[income]]&lt;60000,"Low Income","Invalid")))</f>
        <v>Low Income</v>
      </c>
      <c r="L459" t="str">
        <f>IF(customer_segmentation_data[[#This Row],[spending_score]]&gt;69,"High Spending",IF(customer_segmentation_data[[#This Row],[spending_score]]&gt;39,"Medium Spending",IF(customer_segmentation_data[[#This Row],[spending_score]]&lt;40,"Low Spending","Invalid")))</f>
        <v>Medium Spending</v>
      </c>
      <c r="M459" t="str">
        <f>IF(customer_segmentation_data[[#This Row],[purchase_frequency]]&lt;16,"Low Frequency",IF(customer_segmentation_data[[#This Row],[purchase_frequency]]&lt;36,"Medium Frequency",IF(customer_segmentation_data[[#This Row],[purchase_frequency]]&lt;51,"High Frequency","Invalid")))</f>
        <v>Low Frequency</v>
      </c>
      <c r="N459" s="3">
        <f>customer_segmentation_data[[#This Row],[last_purchase_amount]]*customer_segmentation_data[[#This Row],[purchase_frequency]]*customer_segmentation_data[[#This Row],[membership_years]]</f>
        <v>7493.92</v>
      </c>
    </row>
    <row r="460" spans="1:14" x14ac:dyDescent="0.35">
      <c r="A460">
        <v>459</v>
      </c>
      <c r="B460">
        <v>30</v>
      </c>
      <c r="C460" s="1" t="s">
        <v>13</v>
      </c>
      <c r="D460" s="2">
        <v>100399</v>
      </c>
      <c r="E460">
        <v>96</v>
      </c>
      <c r="F460">
        <v>2</v>
      </c>
      <c r="G460">
        <v>5</v>
      </c>
      <c r="H460" s="1" t="s">
        <v>12</v>
      </c>
      <c r="I460" s="3">
        <v>705.64</v>
      </c>
      <c r="J460" s="3" t="str">
        <f>IF(customer_segmentation_data[[#This Row],[age]]&lt;30,"Adolescent",IF(customer_segmentation_data[[#This Row],[age]]&lt;50,"Middle Age",IF(customer_segmentation_data[[#This Row],[age]]&gt;49,"Adult","Invalid")))</f>
        <v>Middle Age</v>
      </c>
      <c r="K460" t="str">
        <f>IF(customer_segmentation_data[[#This Row],[income]]&gt;89000,"High Income",IF(customer_segmentation_data[[#This Row],[income]]&gt;59000,"Middle Income",IF(customer_segmentation_data[[#This Row],[income]]&lt;60000,"Low Income","Invalid")))</f>
        <v>High Income</v>
      </c>
      <c r="L460" t="str">
        <f>IF(customer_segmentation_data[[#This Row],[spending_score]]&gt;69,"High Spending",IF(customer_segmentation_data[[#This Row],[spending_score]]&gt;39,"Medium Spending",IF(customer_segmentation_data[[#This Row],[spending_score]]&lt;40,"Low Spending","Invalid")))</f>
        <v>High Spending</v>
      </c>
      <c r="M460" t="str">
        <f>IF(customer_segmentation_data[[#This Row],[purchase_frequency]]&lt;16,"Low Frequency",IF(customer_segmentation_data[[#This Row],[purchase_frequency]]&lt;36,"Medium Frequency",IF(customer_segmentation_data[[#This Row],[purchase_frequency]]&lt;51,"High Frequency","Invalid")))</f>
        <v>Low Frequency</v>
      </c>
      <c r="N460" s="3">
        <f>customer_segmentation_data[[#This Row],[last_purchase_amount]]*customer_segmentation_data[[#This Row],[purchase_frequency]]*customer_segmentation_data[[#This Row],[membership_years]]</f>
        <v>7056.4</v>
      </c>
    </row>
    <row r="461" spans="1:14" x14ac:dyDescent="0.35">
      <c r="A461">
        <v>460</v>
      </c>
      <c r="B461">
        <v>55</v>
      </c>
      <c r="C461" s="1" t="s">
        <v>9</v>
      </c>
      <c r="D461" s="2">
        <v>105647</v>
      </c>
      <c r="E461">
        <v>94</v>
      </c>
      <c r="F461">
        <v>1</v>
      </c>
      <c r="G461">
        <v>14</v>
      </c>
      <c r="H461" s="1" t="s">
        <v>11</v>
      </c>
      <c r="I461" s="3">
        <v>737.91</v>
      </c>
      <c r="J461" s="3" t="str">
        <f>IF(customer_segmentation_data[[#This Row],[age]]&lt;30,"Adolescent",IF(customer_segmentation_data[[#This Row],[age]]&lt;50,"Middle Age",IF(customer_segmentation_data[[#This Row],[age]]&gt;49,"Adult","Invalid")))</f>
        <v>Adult</v>
      </c>
      <c r="K461" t="str">
        <f>IF(customer_segmentation_data[[#This Row],[income]]&gt;89000,"High Income",IF(customer_segmentation_data[[#This Row],[income]]&gt;59000,"Middle Income",IF(customer_segmentation_data[[#This Row],[income]]&lt;60000,"Low Income","Invalid")))</f>
        <v>High Income</v>
      </c>
      <c r="L461" t="str">
        <f>IF(customer_segmentation_data[[#This Row],[spending_score]]&gt;69,"High Spending",IF(customer_segmentation_data[[#This Row],[spending_score]]&gt;39,"Medium Spending",IF(customer_segmentation_data[[#This Row],[spending_score]]&lt;40,"Low Spending","Invalid")))</f>
        <v>High Spending</v>
      </c>
      <c r="M461" t="str">
        <f>IF(customer_segmentation_data[[#This Row],[purchase_frequency]]&lt;16,"Low Frequency",IF(customer_segmentation_data[[#This Row],[purchase_frequency]]&lt;36,"Medium Frequency",IF(customer_segmentation_data[[#This Row],[purchase_frequency]]&lt;51,"High Frequency","Invalid")))</f>
        <v>Low Frequency</v>
      </c>
      <c r="N461" s="3">
        <f>customer_segmentation_data[[#This Row],[last_purchase_amount]]*customer_segmentation_data[[#This Row],[purchase_frequency]]*customer_segmentation_data[[#This Row],[membership_years]]</f>
        <v>10330.74</v>
      </c>
    </row>
    <row r="462" spans="1:14" x14ac:dyDescent="0.35">
      <c r="A462">
        <v>461</v>
      </c>
      <c r="B462">
        <v>41</v>
      </c>
      <c r="C462" s="1" t="s">
        <v>16</v>
      </c>
      <c r="D462" s="2">
        <v>141605</v>
      </c>
      <c r="E462">
        <v>100</v>
      </c>
      <c r="F462">
        <v>4</v>
      </c>
      <c r="G462">
        <v>20</v>
      </c>
      <c r="H462" s="1" t="s">
        <v>14</v>
      </c>
      <c r="I462" s="3">
        <v>693.02</v>
      </c>
      <c r="J462" s="3" t="str">
        <f>IF(customer_segmentation_data[[#This Row],[age]]&lt;30,"Adolescent",IF(customer_segmentation_data[[#This Row],[age]]&lt;50,"Middle Age",IF(customer_segmentation_data[[#This Row],[age]]&gt;49,"Adult","Invalid")))</f>
        <v>Middle Age</v>
      </c>
      <c r="K462" t="str">
        <f>IF(customer_segmentation_data[[#This Row],[income]]&gt;89000,"High Income",IF(customer_segmentation_data[[#This Row],[income]]&gt;59000,"Middle Income",IF(customer_segmentation_data[[#This Row],[income]]&lt;60000,"Low Income","Invalid")))</f>
        <v>High Income</v>
      </c>
      <c r="L462" t="str">
        <f>IF(customer_segmentation_data[[#This Row],[spending_score]]&gt;69,"High Spending",IF(customer_segmentation_data[[#This Row],[spending_score]]&gt;39,"Medium Spending",IF(customer_segmentation_data[[#This Row],[spending_score]]&lt;40,"Low Spending","Invalid")))</f>
        <v>High Spending</v>
      </c>
      <c r="M462" t="str">
        <f>IF(customer_segmentation_data[[#This Row],[purchase_frequency]]&lt;16,"Low Frequency",IF(customer_segmentation_data[[#This Row],[purchase_frequency]]&lt;36,"Medium Frequency",IF(customer_segmentation_data[[#This Row],[purchase_frequency]]&lt;51,"High Frequency","Invalid")))</f>
        <v>Medium Frequency</v>
      </c>
      <c r="N462" s="3">
        <f>customer_segmentation_data[[#This Row],[last_purchase_amount]]*customer_segmentation_data[[#This Row],[purchase_frequency]]*customer_segmentation_data[[#This Row],[membership_years]]</f>
        <v>55441.599999999999</v>
      </c>
    </row>
    <row r="463" spans="1:14" x14ac:dyDescent="0.35">
      <c r="A463">
        <v>462</v>
      </c>
      <c r="B463">
        <v>57</v>
      </c>
      <c r="C463" s="1" t="s">
        <v>9</v>
      </c>
      <c r="D463" s="2">
        <v>46563</v>
      </c>
      <c r="E463">
        <v>86</v>
      </c>
      <c r="F463">
        <v>4</v>
      </c>
      <c r="G463">
        <v>24</v>
      </c>
      <c r="H463" s="1" t="s">
        <v>15</v>
      </c>
      <c r="I463" s="3">
        <v>800.46</v>
      </c>
      <c r="J463" s="3" t="str">
        <f>IF(customer_segmentation_data[[#This Row],[age]]&lt;30,"Adolescent",IF(customer_segmentation_data[[#This Row],[age]]&lt;50,"Middle Age",IF(customer_segmentation_data[[#This Row],[age]]&gt;49,"Adult","Invalid")))</f>
        <v>Adult</v>
      </c>
      <c r="K463" t="str">
        <f>IF(customer_segmentation_data[[#This Row],[income]]&gt;89000,"High Income",IF(customer_segmentation_data[[#This Row],[income]]&gt;59000,"Middle Income",IF(customer_segmentation_data[[#This Row],[income]]&lt;60000,"Low Income","Invalid")))</f>
        <v>Low Income</v>
      </c>
      <c r="L463" t="str">
        <f>IF(customer_segmentation_data[[#This Row],[spending_score]]&gt;69,"High Spending",IF(customer_segmentation_data[[#This Row],[spending_score]]&gt;39,"Medium Spending",IF(customer_segmentation_data[[#This Row],[spending_score]]&lt;40,"Low Spending","Invalid")))</f>
        <v>High Spending</v>
      </c>
      <c r="M463" t="str">
        <f>IF(customer_segmentation_data[[#This Row],[purchase_frequency]]&lt;16,"Low Frequency",IF(customer_segmentation_data[[#This Row],[purchase_frequency]]&lt;36,"Medium Frequency",IF(customer_segmentation_data[[#This Row],[purchase_frequency]]&lt;51,"High Frequency","Invalid")))</f>
        <v>Medium Frequency</v>
      </c>
      <c r="N463" s="3">
        <f>customer_segmentation_data[[#This Row],[last_purchase_amount]]*customer_segmentation_data[[#This Row],[purchase_frequency]]*customer_segmentation_data[[#This Row],[membership_years]]</f>
        <v>76844.160000000003</v>
      </c>
    </row>
    <row r="464" spans="1:14" x14ac:dyDescent="0.35">
      <c r="A464">
        <v>463</v>
      </c>
      <c r="B464">
        <v>53</v>
      </c>
      <c r="C464" s="1" t="s">
        <v>16</v>
      </c>
      <c r="D464" s="2">
        <v>37569</v>
      </c>
      <c r="E464">
        <v>18</v>
      </c>
      <c r="F464">
        <v>8</v>
      </c>
      <c r="G464">
        <v>50</v>
      </c>
      <c r="H464" s="1" t="s">
        <v>12</v>
      </c>
      <c r="I464" s="3">
        <v>634.91999999999996</v>
      </c>
      <c r="J464" s="3" t="str">
        <f>IF(customer_segmentation_data[[#This Row],[age]]&lt;30,"Adolescent",IF(customer_segmentation_data[[#This Row],[age]]&lt;50,"Middle Age",IF(customer_segmentation_data[[#This Row],[age]]&gt;49,"Adult","Invalid")))</f>
        <v>Adult</v>
      </c>
      <c r="K464" t="str">
        <f>IF(customer_segmentation_data[[#This Row],[income]]&gt;89000,"High Income",IF(customer_segmentation_data[[#This Row],[income]]&gt;59000,"Middle Income",IF(customer_segmentation_data[[#This Row],[income]]&lt;60000,"Low Income","Invalid")))</f>
        <v>Low Income</v>
      </c>
      <c r="L464" t="str">
        <f>IF(customer_segmentation_data[[#This Row],[spending_score]]&gt;69,"High Spending",IF(customer_segmentation_data[[#This Row],[spending_score]]&gt;39,"Medium Spending",IF(customer_segmentation_data[[#This Row],[spending_score]]&lt;40,"Low Spending","Invalid")))</f>
        <v>Low Spending</v>
      </c>
      <c r="M464" t="str">
        <f>IF(customer_segmentation_data[[#This Row],[purchase_frequency]]&lt;16,"Low Frequency",IF(customer_segmentation_data[[#This Row],[purchase_frequency]]&lt;36,"Medium Frequency",IF(customer_segmentation_data[[#This Row],[purchase_frequency]]&lt;51,"High Frequency","Invalid")))</f>
        <v>High Frequency</v>
      </c>
      <c r="N464" s="3">
        <f>customer_segmentation_data[[#This Row],[last_purchase_amount]]*customer_segmentation_data[[#This Row],[purchase_frequency]]*customer_segmentation_data[[#This Row],[membership_years]]</f>
        <v>253967.99999999997</v>
      </c>
    </row>
    <row r="465" spans="1:14" x14ac:dyDescent="0.35">
      <c r="A465">
        <v>464</v>
      </c>
      <c r="B465">
        <v>65</v>
      </c>
      <c r="C465" s="1" t="s">
        <v>9</v>
      </c>
      <c r="D465" s="2">
        <v>138529</v>
      </c>
      <c r="E465">
        <v>87</v>
      </c>
      <c r="F465">
        <v>10</v>
      </c>
      <c r="G465">
        <v>14</v>
      </c>
      <c r="H465" s="1" t="s">
        <v>11</v>
      </c>
      <c r="I465" s="3">
        <v>461.61</v>
      </c>
      <c r="J465" s="3" t="str">
        <f>IF(customer_segmentation_data[[#This Row],[age]]&lt;30,"Adolescent",IF(customer_segmentation_data[[#This Row],[age]]&lt;50,"Middle Age",IF(customer_segmentation_data[[#This Row],[age]]&gt;49,"Adult","Invalid")))</f>
        <v>Adult</v>
      </c>
      <c r="K465" t="str">
        <f>IF(customer_segmentation_data[[#This Row],[income]]&gt;89000,"High Income",IF(customer_segmentation_data[[#This Row],[income]]&gt;59000,"Middle Income",IF(customer_segmentation_data[[#This Row],[income]]&lt;60000,"Low Income","Invalid")))</f>
        <v>High Income</v>
      </c>
      <c r="L465" t="str">
        <f>IF(customer_segmentation_data[[#This Row],[spending_score]]&gt;69,"High Spending",IF(customer_segmentation_data[[#This Row],[spending_score]]&gt;39,"Medium Spending",IF(customer_segmentation_data[[#This Row],[spending_score]]&lt;40,"Low Spending","Invalid")))</f>
        <v>High Spending</v>
      </c>
      <c r="M465" t="str">
        <f>IF(customer_segmentation_data[[#This Row],[purchase_frequency]]&lt;16,"Low Frequency",IF(customer_segmentation_data[[#This Row],[purchase_frequency]]&lt;36,"Medium Frequency",IF(customer_segmentation_data[[#This Row],[purchase_frequency]]&lt;51,"High Frequency","Invalid")))</f>
        <v>Low Frequency</v>
      </c>
      <c r="N465" s="3">
        <f>customer_segmentation_data[[#This Row],[last_purchase_amount]]*customer_segmentation_data[[#This Row],[purchase_frequency]]*customer_segmentation_data[[#This Row],[membership_years]]</f>
        <v>64625.4</v>
      </c>
    </row>
    <row r="466" spans="1:14" x14ac:dyDescent="0.35">
      <c r="A466">
        <v>465</v>
      </c>
      <c r="B466">
        <v>54</v>
      </c>
      <c r="C466" s="1" t="s">
        <v>9</v>
      </c>
      <c r="D466" s="2">
        <v>40858</v>
      </c>
      <c r="E466">
        <v>48</v>
      </c>
      <c r="F466">
        <v>6</v>
      </c>
      <c r="G466">
        <v>20</v>
      </c>
      <c r="H466" s="1" t="s">
        <v>12</v>
      </c>
      <c r="I466" s="3">
        <v>34.880000000000003</v>
      </c>
      <c r="J466" s="3" t="str">
        <f>IF(customer_segmentation_data[[#This Row],[age]]&lt;30,"Adolescent",IF(customer_segmentation_data[[#This Row],[age]]&lt;50,"Middle Age",IF(customer_segmentation_data[[#This Row],[age]]&gt;49,"Adult","Invalid")))</f>
        <v>Adult</v>
      </c>
      <c r="K466" t="str">
        <f>IF(customer_segmentation_data[[#This Row],[income]]&gt;89000,"High Income",IF(customer_segmentation_data[[#This Row],[income]]&gt;59000,"Middle Income",IF(customer_segmentation_data[[#This Row],[income]]&lt;60000,"Low Income","Invalid")))</f>
        <v>Low Income</v>
      </c>
      <c r="L466" t="str">
        <f>IF(customer_segmentation_data[[#This Row],[spending_score]]&gt;69,"High Spending",IF(customer_segmentation_data[[#This Row],[spending_score]]&gt;39,"Medium Spending",IF(customer_segmentation_data[[#This Row],[spending_score]]&lt;40,"Low Spending","Invalid")))</f>
        <v>Medium Spending</v>
      </c>
      <c r="M466" t="str">
        <f>IF(customer_segmentation_data[[#This Row],[purchase_frequency]]&lt;16,"Low Frequency",IF(customer_segmentation_data[[#This Row],[purchase_frequency]]&lt;36,"Medium Frequency",IF(customer_segmentation_data[[#This Row],[purchase_frequency]]&lt;51,"High Frequency","Invalid")))</f>
        <v>Medium Frequency</v>
      </c>
      <c r="N466" s="3">
        <f>customer_segmentation_data[[#This Row],[last_purchase_amount]]*customer_segmentation_data[[#This Row],[purchase_frequency]]*customer_segmentation_data[[#This Row],[membership_years]]</f>
        <v>4185.6000000000004</v>
      </c>
    </row>
    <row r="467" spans="1:14" x14ac:dyDescent="0.35">
      <c r="A467">
        <v>466</v>
      </c>
      <c r="B467">
        <v>69</v>
      </c>
      <c r="C467" s="1" t="s">
        <v>13</v>
      </c>
      <c r="D467" s="2">
        <v>143640</v>
      </c>
      <c r="E467">
        <v>14</v>
      </c>
      <c r="F467">
        <v>8</v>
      </c>
      <c r="G467">
        <v>2</v>
      </c>
      <c r="H467" s="1" t="s">
        <v>12</v>
      </c>
      <c r="I467" s="3">
        <v>387.39</v>
      </c>
      <c r="J467" s="3" t="str">
        <f>IF(customer_segmentation_data[[#This Row],[age]]&lt;30,"Adolescent",IF(customer_segmentation_data[[#This Row],[age]]&lt;50,"Middle Age",IF(customer_segmentation_data[[#This Row],[age]]&gt;49,"Adult","Invalid")))</f>
        <v>Adult</v>
      </c>
      <c r="K467" t="str">
        <f>IF(customer_segmentation_data[[#This Row],[income]]&gt;89000,"High Income",IF(customer_segmentation_data[[#This Row],[income]]&gt;59000,"Middle Income",IF(customer_segmentation_data[[#This Row],[income]]&lt;60000,"Low Income","Invalid")))</f>
        <v>High Income</v>
      </c>
      <c r="L467" t="str">
        <f>IF(customer_segmentation_data[[#This Row],[spending_score]]&gt;69,"High Spending",IF(customer_segmentation_data[[#This Row],[spending_score]]&gt;39,"Medium Spending",IF(customer_segmentation_data[[#This Row],[spending_score]]&lt;40,"Low Spending","Invalid")))</f>
        <v>Low Spending</v>
      </c>
      <c r="M467" t="str">
        <f>IF(customer_segmentation_data[[#This Row],[purchase_frequency]]&lt;16,"Low Frequency",IF(customer_segmentation_data[[#This Row],[purchase_frequency]]&lt;36,"Medium Frequency",IF(customer_segmentation_data[[#This Row],[purchase_frequency]]&lt;51,"High Frequency","Invalid")))</f>
        <v>Low Frequency</v>
      </c>
      <c r="N467" s="3">
        <f>customer_segmentation_data[[#This Row],[last_purchase_amount]]*customer_segmentation_data[[#This Row],[purchase_frequency]]*customer_segmentation_data[[#This Row],[membership_years]]</f>
        <v>6198.24</v>
      </c>
    </row>
    <row r="468" spans="1:14" x14ac:dyDescent="0.35">
      <c r="A468">
        <v>467</v>
      </c>
      <c r="B468">
        <v>25</v>
      </c>
      <c r="C468" s="1" t="s">
        <v>16</v>
      </c>
      <c r="D468" s="2">
        <v>99668</v>
      </c>
      <c r="E468">
        <v>1</v>
      </c>
      <c r="F468">
        <v>1</v>
      </c>
      <c r="G468">
        <v>50</v>
      </c>
      <c r="H468" s="1" t="s">
        <v>10</v>
      </c>
      <c r="I468" s="3">
        <v>937.86</v>
      </c>
      <c r="J468" s="3" t="str">
        <f>IF(customer_segmentation_data[[#This Row],[age]]&lt;30,"Adolescent",IF(customer_segmentation_data[[#This Row],[age]]&lt;50,"Middle Age",IF(customer_segmentation_data[[#This Row],[age]]&gt;49,"Adult","Invalid")))</f>
        <v>Adolescent</v>
      </c>
      <c r="K468" t="str">
        <f>IF(customer_segmentation_data[[#This Row],[income]]&gt;89000,"High Income",IF(customer_segmentation_data[[#This Row],[income]]&gt;59000,"Middle Income",IF(customer_segmentation_data[[#This Row],[income]]&lt;60000,"Low Income","Invalid")))</f>
        <v>High Income</v>
      </c>
      <c r="L468" t="str">
        <f>IF(customer_segmentation_data[[#This Row],[spending_score]]&gt;69,"High Spending",IF(customer_segmentation_data[[#This Row],[spending_score]]&gt;39,"Medium Spending",IF(customer_segmentation_data[[#This Row],[spending_score]]&lt;40,"Low Spending","Invalid")))</f>
        <v>Low Spending</v>
      </c>
      <c r="M468" t="str">
        <f>IF(customer_segmentation_data[[#This Row],[purchase_frequency]]&lt;16,"Low Frequency",IF(customer_segmentation_data[[#This Row],[purchase_frequency]]&lt;36,"Medium Frequency",IF(customer_segmentation_data[[#This Row],[purchase_frequency]]&lt;51,"High Frequency","Invalid")))</f>
        <v>High Frequency</v>
      </c>
      <c r="N468" s="3">
        <f>customer_segmentation_data[[#This Row],[last_purchase_amount]]*customer_segmentation_data[[#This Row],[purchase_frequency]]*customer_segmentation_data[[#This Row],[membership_years]]</f>
        <v>46893</v>
      </c>
    </row>
    <row r="469" spans="1:14" x14ac:dyDescent="0.35">
      <c r="A469">
        <v>468</v>
      </c>
      <c r="B469">
        <v>54</v>
      </c>
      <c r="C469" s="1" t="s">
        <v>16</v>
      </c>
      <c r="D469" s="2">
        <v>32276</v>
      </c>
      <c r="E469">
        <v>73</v>
      </c>
      <c r="F469">
        <v>2</v>
      </c>
      <c r="G469">
        <v>44</v>
      </c>
      <c r="H469" s="1" t="s">
        <v>12</v>
      </c>
      <c r="I469" s="3">
        <v>554.58000000000004</v>
      </c>
      <c r="J469" s="3" t="str">
        <f>IF(customer_segmentation_data[[#This Row],[age]]&lt;30,"Adolescent",IF(customer_segmentation_data[[#This Row],[age]]&lt;50,"Middle Age",IF(customer_segmentation_data[[#This Row],[age]]&gt;49,"Adult","Invalid")))</f>
        <v>Adult</v>
      </c>
      <c r="K469" t="str">
        <f>IF(customer_segmentation_data[[#This Row],[income]]&gt;89000,"High Income",IF(customer_segmentation_data[[#This Row],[income]]&gt;59000,"Middle Income",IF(customer_segmentation_data[[#This Row],[income]]&lt;60000,"Low Income","Invalid")))</f>
        <v>Low Income</v>
      </c>
      <c r="L469" t="str">
        <f>IF(customer_segmentation_data[[#This Row],[spending_score]]&gt;69,"High Spending",IF(customer_segmentation_data[[#This Row],[spending_score]]&gt;39,"Medium Spending",IF(customer_segmentation_data[[#This Row],[spending_score]]&lt;40,"Low Spending","Invalid")))</f>
        <v>High Spending</v>
      </c>
      <c r="M469" t="str">
        <f>IF(customer_segmentation_data[[#This Row],[purchase_frequency]]&lt;16,"Low Frequency",IF(customer_segmentation_data[[#This Row],[purchase_frequency]]&lt;36,"Medium Frequency",IF(customer_segmentation_data[[#This Row],[purchase_frequency]]&lt;51,"High Frequency","Invalid")))</f>
        <v>High Frequency</v>
      </c>
      <c r="N469" s="3">
        <f>customer_segmentation_data[[#This Row],[last_purchase_amount]]*customer_segmentation_data[[#This Row],[purchase_frequency]]*customer_segmentation_data[[#This Row],[membership_years]]</f>
        <v>48803.040000000001</v>
      </c>
    </row>
    <row r="470" spans="1:14" x14ac:dyDescent="0.35">
      <c r="A470">
        <v>469</v>
      </c>
      <c r="B470">
        <v>32</v>
      </c>
      <c r="C470" s="1" t="s">
        <v>13</v>
      </c>
      <c r="D470" s="2">
        <v>100736</v>
      </c>
      <c r="E470">
        <v>84</v>
      </c>
      <c r="F470">
        <v>10</v>
      </c>
      <c r="G470">
        <v>32</v>
      </c>
      <c r="H470" s="1" t="s">
        <v>10</v>
      </c>
      <c r="I470" s="3">
        <v>863.93</v>
      </c>
      <c r="J470" s="3" t="str">
        <f>IF(customer_segmentation_data[[#This Row],[age]]&lt;30,"Adolescent",IF(customer_segmentation_data[[#This Row],[age]]&lt;50,"Middle Age",IF(customer_segmentation_data[[#This Row],[age]]&gt;49,"Adult","Invalid")))</f>
        <v>Middle Age</v>
      </c>
      <c r="K470" t="str">
        <f>IF(customer_segmentation_data[[#This Row],[income]]&gt;89000,"High Income",IF(customer_segmentation_data[[#This Row],[income]]&gt;59000,"Middle Income",IF(customer_segmentation_data[[#This Row],[income]]&lt;60000,"Low Income","Invalid")))</f>
        <v>High Income</v>
      </c>
      <c r="L470" t="str">
        <f>IF(customer_segmentation_data[[#This Row],[spending_score]]&gt;69,"High Spending",IF(customer_segmentation_data[[#This Row],[spending_score]]&gt;39,"Medium Spending",IF(customer_segmentation_data[[#This Row],[spending_score]]&lt;40,"Low Spending","Invalid")))</f>
        <v>High Spending</v>
      </c>
      <c r="M470" t="str">
        <f>IF(customer_segmentation_data[[#This Row],[purchase_frequency]]&lt;16,"Low Frequency",IF(customer_segmentation_data[[#This Row],[purchase_frequency]]&lt;36,"Medium Frequency",IF(customer_segmentation_data[[#This Row],[purchase_frequency]]&lt;51,"High Frequency","Invalid")))</f>
        <v>Medium Frequency</v>
      </c>
      <c r="N470" s="3">
        <f>customer_segmentation_data[[#This Row],[last_purchase_amount]]*customer_segmentation_data[[#This Row],[purchase_frequency]]*customer_segmentation_data[[#This Row],[membership_years]]</f>
        <v>276457.59999999998</v>
      </c>
    </row>
    <row r="471" spans="1:14" x14ac:dyDescent="0.35">
      <c r="A471">
        <v>470</v>
      </c>
      <c r="B471">
        <v>53</v>
      </c>
      <c r="C471" s="1" t="s">
        <v>13</v>
      </c>
      <c r="D471" s="2">
        <v>139508</v>
      </c>
      <c r="E471">
        <v>92</v>
      </c>
      <c r="F471">
        <v>6</v>
      </c>
      <c r="G471">
        <v>39</v>
      </c>
      <c r="H471" s="1" t="s">
        <v>12</v>
      </c>
      <c r="I471" s="3">
        <v>172.99</v>
      </c>
      <c r="J471" s="3" t="str">
        <f>IF(customer_segmentation_data[[#This Row],[age]]&lt;30,"Adolescent",IF(customer_segmentation_data[[#This Row],[age]]&lt;50,"Middle Age",IF(customer_segmentation_data[[#This Row],[age]]&gt;49,"Adult","Invalid")))</f>
        <v>Adult</v>
      </c>
      <c r="K471" t="str">
        <f>IF(customer_segmentation_data[[#This Row],[income]]&gt;89000,"High Income",IF(customer_segmentation_data[[#This Row],[income]]&gt;59000,"Middle Income",IF(customer_segmentation_data[[#This Row],[income]]&lt;60000,"Low Income","Invalid")))</f>
        <v>High Income</v>
      </c>
      <c r="L471" t="str">
        <f>IF(customer_segmentation_data[[#This Row],[spending_score]]&gt;69,"High Spending",IF(customer_segmentation_data[[#This Row],[spending_score]]&gt;39,"Medium Spending",IF(customer_segmentation_data[[#This Row],[spending_score]]&lt;40,"Low Spending","Invalid")))</f>
        <v>High Spending</v>
      </c>
      <c r="M471" t="str">
        <f>IF(customer_segmentation_data[[#This Row],[purchase_frequency]]&lt;16,"Low Frequency",IF(customer_segmentation_data[[#This Row],[purchase_frequency]]&lt;36,"Medium Frequency",IF(customer_segmentation_data[[#This Row],[purchase_frequency]]&lt;51,"High Frequency","Invalid")))</f>
        <v>High Frequency</v>
      </c>
      <c r="N471" s="3">
        <f>customer_segmentation_data[[#This Row],[last_purchase_amount]]*customer_segmentation_data[[#This Row],[purchase_frequency]]*customer_segmentation_data[[#This Row],[membership_years]]</f>
        <v>40479.660000000003</v>
      </c>
    </row>
    <row r="472" spans="1:14" x14ac:dyDescent="0.35">
      <c r="A472">
        <v>471</v>
      </c>
      <c r="B472">
        <v>32</v>
      </c>
      <c r="C472" s="1" t="s">
        <v>16</v>
      </c>
      <c r="D472" s="2">
        <v>38683</v>
      </c>
      <c r="E472">
        <v>59</v>
      </c>
      <c r="F472">
        <v>10</v>
      </c>
      <c r="G472">
        <v>47</v>
      </c>
      <c r="H472" s="1" t="s">
        <v>10</v>
      </c>
      <c r="I472" s="3">
        <v>846.85</v>
      </c>
      <c r="J472" s="3" t="str">
        <f>IF(customer_segmentation_data[[#This Row],[age]]&lt;30,"Adolescent",IF(customer_segmentation_data[[#This Row],[age]]&lt;50,"Middle Age",IF(customer_segmentation_data[[#This Row],[age]]&gt;49,"Adult","Invalid")))</f>
        <v>Middle Age</v>
      </c>
      <c r="K472" t="str">
        <f>IF(customer_segmentation_data[[#This Row],[income]]&gt;89000,"High Income",IF(customer_segmentation_data[[#This Row],[income]]&gt;59000,"Middle Income",IF(customer_segmentation_data[[#This Row],[income]]&lt;60000,"Low Income","Invalid")))</f>
        <v>Low Income</v>
      </c>
      <c r="L472" t="str">
        <f>IF(customer_segmentation_data[[#This Row],[spending_score]]&gt;69,"High Spending",IF(customer_segmentation_data[[#This Row],[spending_score]]&gt;39,"Medium Spending",IF(customer_segmentation_data[[#This Row],[spending_score]]&lt;40,"Low Spending","Invalid")))</f>
        <v>Medium Spending</v>
      </c>
      <c r="M472" t="str">
        <f>IF(customer_segmentation_data[[#This Row],[purchase_frequency]]&lt;16,"Low Frequency",IF(customer_segmentation_data[[#This Row],[purchase_frequency]]&lt;36,"Medium Frequency",IF(customer_segmentation_data[[#This Row],[purchase_frequency]]&lt;51,"High Frequency","Invalid")))</f>
        <v>High Frequency</v>
      </c>
      <c r="N472" s="3">
        <f>customer_segmentation_data[[#This Row],[last_purchase_amount]]*customer_segmentation_data[[#This Row],[purchase_frequency]]*customer_segmentation_data[[#This Row],[membership_years]]</f>
        <v>398019.50000000006</v>
      </c>
    </row>
    <row r="473" spans="1:14" x14ac:dyDescent="0.35">
      <c r="A473">
        <v>472</v>
      </c>
      <c r="B473">
        <v>35</v>
      </c>
      <c r="C473" s="1" t="s">
        <v>13</v>
      </c>
      <c r="D473" s="2">
        <v>42390</v>
      </c>
      <c r="E473">
        <v>27</v>
      </c>
      <c r="F473">
        <v>3</v>
      </c>
      <c r="G473">
        <v>41</v>
      </c>
      <c r="H473" s="1" t="s">
        <v>15</v>
      </c>
      <c r="I473" s="3">
        <v>781.31</v>
      </c>
      <c r="J473" s="3" t="str">
        <f>IF(customer_segmentation_data[[#This Row],[age]]&lt;30,"Adolescent",IF(customer_segmentation_data[[#This Row],[age]]&lt;50,"Middle Age",IF(customer_segmentation_data[[#This Row],[age]]&gt;49,"Adult","Invalid")))</f>
        <v>Middle Age</v>
      </c>
      <c r="K473" t="str">
        <f>IF(customer_segmentation_data[[#This Row],[income]]&gt;89000,"High Income",IF(customer_segmentation_data[[#This Row],[income]]&gt;59000,"Middle Income",IF(customer_segmentation_data[[#This Row],[income]]&lt;60000,"Low Income","Invalid")))</f>
        <v>Low Income</v>
      </c>
      <c r="L473" t="str">
        <f>IF(customer_segmentation_data[[#This Row],[spending_score]]&gt;69,"High Spending",IF(customer_segmentation_data[[#This Row],[spending_score]]&gt;39,"Medium Spending",IF(customer_segmentation_data[[#This Row],[spending_score]]&lt;40,"Low Spending","Invalid")))</f>
        <v>Low Spending</v>
      </c>
      <c r="M473" t="str">
        <f>IF(customer_segmentation_data[[#This Row],[purchase_frequency]]&lt;16,"Low Frequency",IF(customer_segmentation_data[[#This Row],[purchase_frequency]]&lt;36,"Medium Frequency",IF(customer_segmentation_data[[#This Row],[purchase_frequency]]&lt;51,"High Frequency","Invalid")))</f>
        <v>High Frequency</v>
      </c>
      <c r="N473" s="3">
        <f>customer_segmentation_data[[#This Row],[last_purchase_amount]]*customer_segmentation_data[[#This Row],[purchase_frequency]]*customer_segmentation_data[[#This Row],[membership_years]]</f>
        <v>96101.13</v>
      </c>
    </row>
    <row r="474" spans="1:14" x14ac:dyDescent="0.35">
      <c r="A474">
        <v>473</v>
      </c>
      <c r="B474">
        <v>53</v>
      </c>
      <c r="C474" s="1" t="s">
        <v>9</v>
      </c>
      <c r="D474" s="2">
        <v>104435</v>
      </c>
      <c r="E474">
        <v>42</v>
      </c>
      <c r="F474">
        <v>4</v>
      </c>
      <c r="G474">
        <v>34</v>
      </c>
      <c r="H474" s="1" t="s">
        <v>14</v>
      </c>
      <c r="I474" s="3">
        <v>795.81</v>
      </c>
      <c r="J474" s="3" t="str">
        <f>IF(customer_segmentation_data[[#This Row],[age]]&lt;30,"Adolescent",IF(customer_segmentation_data[[#This Row],[age]]&lt;50,"Middle Age",IF(customer_segmentation_data[[#This Row],[age]]&gt;49,"Adult","Invalid")))</f>
        <v>Adult</v>
      </c>
      <c r="K474" t="str">
        <f>IF(customer_segmentation_data[[#This Row],[income]]&gt;89000,"High Income",IF(customer_segmentation_data[[#This Row],[income]]&gt;59000,"Middle Income",IF(customer_segmentation_data[[#This Row],[income]]&lt;60000,"Low Income","Invalid")))</f>
        <v>High Income</v>
      </c>
      <c r="L474" t="str">
        <f>IF(customer_segmentation_data[[#This Row],[spending_score]]&gt;69,"High Spending",IF(customer_segmentation_data[[#This Row],[spending_score]]&gt;39,"Medium Spending",IF(customer_segmentation_data[[#This Row],[spending_score]]&lt;40,"Low Spending","Invalid")))</f>
        <v>Medium Spending</v>
      </c>
      <c r="M474" t="str">
        <f>IF(customer_segmentation_data[[#This Row],[purchase_frequency]]&lt;16,"Low Frequency",IF(customer_segmentation_data[[#This Row],[purchase_frequency]]&lt;36,"Medium Frequency",IF(customer_segmentation_data[[#This Row],[purchase_frequency]]&lt;51,"High Frequency","Invalid")))</f>
        <v>Medium Frequency</v>
      </c>
      <c r="N474" s="3">
        <f>customer_segmentation_data[[#This Row],[last_purchase_amount]]*customer_segmentation_data[[#This Row],[purchase_frequency]]*customer_segmentation_data[[#This Row],[membership_years]]</f>
        <v>108230.15999999999</v>
      </c>
    </row>
    <row r="475" spans="1:14" x14ac:dyDescent="0.35">
      <c r="A475">
        <v>474</v>
      </c>
      <c r="B475">
        <v>54</v>
      </c>
      <c r="C475" s="1" t="s">
        <v>9</v>
      </c>
      <c r="D475" s="2">
        <v>111261</v>
      </c>
      <c r="E475">
        <v>56</v>
      </c>
      <c r="F475">
        <v>1</v>
      </c>
      <c r="G475">
        <v>44</v>
      </c>
      <c r="H475" s="1" t="s">
        <v>10</v>
      </c>
      <c r="I475" s="3">
        <v>216.09</v>
      </c>
      <c r="J475" s="3" t="str">
        <f>IF(customer_segmentation_data[[#This Row],[age]]&lt;30,"Adolescent",IF(customer_segmentation_data[[#This Row],[age]]&lt;50,"Middle Age",IF(customer_segmentation_data[[#This Row],[age]]&gt;49,"Adult","Invalid")))</f>
        <v>Adult</v>
      </c>
      <c r="K475" t="str">
        <f>IF(customer_segmentation_data[[#This Row],[income]]&gt;89000,"High Income",IF(customer_segmentation_data[[#This Row],[income]]&gt;59000,"Middle Income",IF(customer_segmentation_data[[#This Row],[income]]&lt;60000,"Low Income","Invalid")))</f>
        <v>High Income</v>
      </c>
      <c r="L475" t="str">
        <f>IF(customer_segmentation_data[[#This Row],[spending_score]]&gt;69,"High Spending",IF(customer_segmentation_data[[#This Row],[spending_score]]&gt;39,"Medium Spending",IF(customer_segmentation_data[[#This Row],[spending_score]]&lt;40,"Low Spending","Invalid")))</f>
        <v>Medium Spending</v>
      </c>
      <c r="M475" t="str">
        <f>IF(customer_segmentation_data[[#This Row],[purchase_frequency]]&lt;16,"Low Frequency",IF(customer_segmentation_data[[#This Row],[purchase_frequency]]&lt;36,"Medium Frequency",IF(customer_segmentation_data[[#This Row],[purchase_frequency]]&lt;51,"High Frequency","Invalid")))</f>
        <v>High Frequency</v>
      </c>
      <c r="N475" s="3">
        <f>customer_segmentation_data[[#This Row],[last_purchase_amount]]*customer_segmentation_data[[#This Row],[purchase_frequency]]*customer_segmentation_data[[#This Row],[membership_years]]</f>
        <v>9507.9600000000009</v>
      </c>
    </row>
    <row r="476" spans="1:14" x14ac:dyDescent="0.35">
      <c r="A476">
        <v>475</v>
      </c>
      <c r="B476">
        <v>36</v>
      </c>
      <c r="C476" s="1" t="s">
        <v>13</v>
      </c>
      <c r="D476" s="2">
        <v>112674</v>
      </c>
      <c r="E476">
        <v>12</v>
      </c>
      <c r="F476">
        <v>7</v>
      </c>
      <c r="G476">
        <v>35</v>
      </c>
      <c r="H476" s="1" t="s">
        <v>10</v>
      </c>
      <c r="I476" s="3">
        <v>590.32000000000005</v>
      </c>
      <c r="J476" s="3" t="str">
        <f>IF(customer_segmentation_data[[#This Row],[age]]&lt;30,"Adolescent",IF(customer_segmentation_data[[#This Row],[age]]&lt;50,"Middle Age",IF(customer_segmentation_data[[#This Row],[age]]&gt;49,"Adult","Invalid")))</f>
        <v>Middle Age</v>
      </c>
      <c r="K476" t="str">
        <f>IF(customer_segmentation_data[[#This Row],[income]]&gt;89000,"High Income",IF(customer_segmentation_data[[#This Row],[income]]&gt;59000,"Middle Income",IF(customer_segmentation_data[[#This Row],[income]]&lt;60000,"Low Income","Invalid")))</f>
        <v>High Income</v>
      </c>
      <c r="L476" t="str">
        <f>IF(customer_segmentation_data[[#This Row],[spending_score]]&gt;69,"High Spending",IF(customer_segmentation_data[[#This Row],[spending_score]]&gt;39,"Medium Spending",IF(customer_segmentation_data[[#This Row],[spending_score]]&lt;40,"Low Spending","Invalid")))</f>
        <v>Low Spending</v>
      </c>
      <c r="M476" t="str">
        <f>IF(customer_segmentation_data[[#This Row],[purchase_frequency]]&lt;16,"Low Frequency",IF(customer_segmentation_data[[#This Row],[purchase_frequency]]&lt;36,"Medium Frequency",IF(customer_segmentation_data[[#This Row],[purchase_frequency]]&lt;51,"High Frequency","Invalid")))</f>
        <v>Medium Frequency</v>
      </c>
      <c r="N476" s="3">
        <f>customer_segmentation_data[[#This Row],[last_purchase_amount]]*customer_segmentation_data[[#This Row],[purchase_frequency]]*customer_segmentation_data[[#This Row],[membership_years]]</f>
        <v>144628.4</v>
      </c>
    </row>
    <row r="477" spans="1:14" x14ac:dyDescent="0.35">
      <c r="A477">
        <v>476</v>
      </c>
      <c r="B477">
        <v>38</v>
      </c>
      <c r="C477" s="1" t="s">
        <v>16</v>
      </c>
      <c r="D477" s="2">
        <v>144083</v>
      </c>
      <c r="E477">
        <v>23</v>
      </c>
      <c r="F477">
        <v>1</v>
      </c>
      <c r="G477">
        <v>28</v>
      </c>
      <c r="H477" s="1" t="s">
        <v>10</v>
      </c>
      <c r="I477" s="3">
        <v>158.15</v>
      </c>
      <c r="J477" s="3" t="str">
        <f>IF(customer_segmentation_data[[#This Row],[age]]&lt;30,"Adolescent",IF(customer_segmentation_data[[#This Row],[age]]&lt;50,"Middle Age",IF(customer_segmentation_data[[#This Row],[age]]&gt;49,"Adult","Invalid")))</f>
        <v>Middle Age</v>
      </c>
      <c r="K477" t="str">
        <f>IF(customer_segmentation_data[[#This Row],[income]]&gt;89000,"High Income",IF(customer_segmentation_data[[#This Row],[income]]&gt;59000,"Middle Income",IF(customer_segmentation_data[[#This Row],[income]]&lt;60000,"Low Income","Invalid")))</f>
        <v>High Income</v>
      </c>
      <c r="L477" t="str">
        <f>IF(customer_segmentation_data[[#This Row],[spending_score]]&gt;69,"High Spending",IF(customer_segmentation_data[[#This Row],[spending_score]]&gt;39,"Medium Spending",IF(customer_segmentation_data[[#This Row],[spending_score]]&lt;40,"Low Spending","Invalid")))</f>
        <v>Low Spending</v>
      </c>
      <c r="M477" t="str">
        <f>IF(customer_segmentation_data[[#This Row],[purchase_frequency]]&lt;16,"Low Frequency",IF(customer_segmentation_data[[#This Row],[purchase_frequency]]&lt;36,"Medium Frequency",IF(customer_segmentation_data[[#This Row],[purchase_frequency]]&lt;51,"High Frequency","Invalid")))</f>
        <v>Medium Frequency</v>
      </c>
      <c r="N477" s="3">
        <f>customer_segmentation_data[[#This Row],[last_purchase_amount]]*customer_segmentation_data[[#This Row],[purchase_frequency]]*customer_segmentation_data[[#This Row],[membership_years]]</f>
        <v>4428.2</v>
      </c>
    </row>
    <row r="478" spans="1:14" x14ac:dyDescent="0.35">
      <c r="A478">
        <v>477</v>
      </c>
      <c r="B478">
        <v>42</v>
      </c>
      <c r="C478" s="1" t="s">
        <v>16</v>
      </c>
      <c r="D478" s="2">
        <v>115342</v>
      </c>
      <c r="E478">
        <v>19</v>
      </c>
      <c r="F478">
        <v>4</v>
      </c>
      <c r="G478">
        <v>47</v>
      </c>
      <c r="H478" s="1" t="s">
        <v>11</v>
      </c>
      <c r="I478" s="3">
        <v>13.69</v>
      </c>
      <c r="J478" s="3" t="str">
        <f>IF(customer_segmentation_data[[#This Row],[age]]&lt;30,"Adolescent",IF(customer_segmentation_data[[#This Row],[age]]&lt;50,"Middle Age",IF(customer_segmentation_data[[#This Row],[age]]&gt;49,"Adult","Invalid")))</f>
        <v>Middle Age</v>
      </c>
      <c r="K478" t="str">
        <f>IF(customer_segmentation_data[[#This Row],[income]]&gt;89000,"High Income",IF(customer_segmentation_data[[#This Row],[income]]&gt;59000,"Middle Income",IF(customer_segmentation_data[[#This Row],[income]]&lt;60000,"Low Income","Invalid")))</f>
        <v>High Income</v>
      </c>
      <c r="L478" t="str">
        <f>IF(customer_segmentation_data[[#This Row],[spending_score]]&gt;69,"High Spending",IF(customer_segmentation_data[[#This Row],[spending_score]]&gt;39,"Medium Spending",IF(customer_segmentation_data[[#This Row],[spending_score]]&lt;40,"Low Spending","Invalid")))</f>
        <v>Low Spending</v>
      </c>
      <c r="M478" t="str">
        <f>IF(customer_segmentation_data[[#This Row],[purchase_frequency]]&lt;16,"Low Frequency",IF(customer_segmentation_data[[#This Row],[purchase_frequency]]&lt;36,"Medium Frequency",IF(customer_segmentation_data[[#This Row],[purchase_frequency]]&lt;51,"High Frequency","Invalid")))</f>
        <v>High Frequency</v>
      </c>
      <c r="N478" s="3">
        <f>customer_segmentation_data[[#This Row],[last_purchase_amount]]*customer_segmentation_data[[#This Row],[purchase_frequency]]*customer_segmentation_data[[#This Row],[membership_years]]</f>
        <v>2573.7199999999998</v>
      </c>
    </row>
    <row r="479" spans="1:14" x14ac:dyDescent="0.35">
      <c r="A479">
        <v>478</v>
      </c>
      <c r="B479">
        <v>48</v>
      </c>
      <c r="C479" s="1" t="s">
        <v>13</v>
      </c>
      <c r="D479" s="2">
        <v>143424</v>
      </c>
      <c r="E479">
        <v>24</v>
      </c>
      <c r="F479">
        <v>3</v>
      </c>
      <c r="G479">
        <v>22</v>
      </c>
      <c r="H479" s="1" t="s">
        <v>14</v>
      </c>
      <c r="I479" s="3">
        <v>594.94000000000005</v>
      </c>
      <c r="J479" s="3" t="str">
        <f>IF(customer_segmentation_data[[#This Row],[age]]&lt;30,"Adolescent",IF(customer_segmentation_data[[#This Row],[age]]&lt;50,"Middle Age",IF(customer_segmentation_data[[#This Row],[age]]&gt;49,"Adult","Invalid")))</f>
        <v>Middle Age</v>
      </c>
      <c r="K479" t="str">
        <f>IF(customer_segmentation_data[[#This Row],[income]]&gt;89000,"High Income",IF(customer_segmentation_data[[#This Row],[income]]&gt;59000,"Middle Income",IF(customer_segmentation_data[[#This Row],[income]]&lt;60000,"Low Income","Invalid")))</f>
        <v>High Income</v>
      </c>
      <c r="L479" t="str">
        <f>IF(customer_segmentation_data[[#This Row],[spending_score]]&gt;69,"High Spending",IF(customer_segmentation_data[[#This Row],[spending_score]]&gt;39,"Medium Spending",IF(customer_segmentation_data[[#This Row],[spending_score]]&lt;40,"Low Spending","Invalid")))</f>
        <v>Low Spending</v>
      </c>
      <c r="M479" t="str">
        <f>IF(customer_segmentation_data[[#This Row],[purchase_frequency]]&lt;16,"Low Frequency",IF(customer_segmentation_data[[#This Row],[purchase_frequency]]&lt;36,"Medium Frequency",IF(customer_segmentation_data[[#This Row],[purchase_frequency]]&lt;51,"High Frequency","Invalid")))</f>
        <v>Medium Frequency</v>
      </c>
      <c r="N479" s="3">
        <f>customer_segmentation_data[[#This Row],[last_purchase_amount]]*customer_segmentation_data[[#This Row],[purchase_frequency]]*customer_segmentation_data[[#This Row],[membership_years]]</f>
        <v>39266.04</v>
      </c>
    </row>
    <row r="480" spans="1:14" x14ac:dyDescent="0.35">
      <c r="A480">
        <v>479</v>
      </c>
      <c r="B480">
        <v>58</v>
      </c>
      <c r="C480" s="1" t="s">
        <v>9</v>
      </c>
      <c r="D480" s="2">
        <v>137836</v>
      </c>
      <c r="E480">
        <v>19</v>
      </c>
      <c r="F480">
        <v>9</v>
      </c>
      <c r="G480">
        <v>21</v>
      </c>
      <c r="H480" s="1" t="s">
        <v>15</v>
      </c>
      <c r="I480" s="3">
        <v>172.39</v>
      </c>
      <c r="J480" s="3" t="str">
        <f>IF(customer_segmentation_data[[#This Row],[age]]&lt;30,"Adolescent",IF(customer_segmentation_data[[#This Row],[age]]&lt;50,"Middle Age",IF(customer_segmentation_data[[#This Row],[age]]&gt;49,"Adult","Invalid")))</f>
        <v>Adult</v>
      </c>
      <c r="K480" t="str">
        <f>IF(customer_segmentation_data[[#This Row],[income]]&gt;89000,"High Income",IF(customer_segmentation_data[[#This Row],[income]]&gt;59000,"Middle Income",IF(customer_segmentation_data[[#This Row],[income]]&lt;60000,"Low Income","Invalid")))</f>
        <v>High Income</v>
      </c>
      <c r="L480" t="str">
        <f>IF(customer_segmentation_data[[#This Row],[spending_score]]&gt;69,"High Spending",IF(customer_segmentation_data[[#This Row],[spending_score]]&gt;39,"Medium Spending",IF(customer_segmentation_data[[#This Row],[spending_score]]&lt;40,"Low Spending","Invalid")))</f>
        <v>Low Spending</v>
      </c>
      <c r="M480" t="str">
        <f>IF(customer_segmentation_data[[#This Row],[purchase_frequency]]&lt;16,"Low Frequency",IF(customer_segmentation_data[[#This Row],[purchase_frequency]]&lt;36,"Medium Frequency",IF(customer_segmentation_data[[#This Row],[purchase_frequency]]&lt;51,"High Frequency","Invalid")))</f>
        <v>Medium Frequency</v>
      </c>
      <c r="N480" s="3">
        <f>customer_segmentation_data[[#This Row],[last_purchase_amount]]*customer_segmentation_data[[#This Row],[purchase_frequency]]*customer_segmentation_data[[#This Row],[membership_years]]</f>
        <v>32581.709999999995</v>
      </c>
    </row>
    <row r="481" spans="1:14" x14ac:dyDescent="0.35">
      <c r="A481">
        <v>480</v>
      </c>
      <c r="B481">
        <v>19</v>
      </c>
      <c r="C481" s="1" t="s">
        <v>9</v>
      </c>
      <c r="D481" s="2">
        <v>35529</v>
      </c>
      <c r="E481">
        <v>62</v>
      </c>
      <c r="F481">
        <v>4</v>
      </c>
      <c r="G481">
        <v>24</v>
      </c>
      <c r="H481" s="1" t="s">
        <v>12</v>
      </c>
      <c r="I481" s="3">
        <v>177.69</v>
      </c>
      <c r="J481" s="3" t="str">
        <f>IF(customer_segmentation_data[[#This Row],[age]]&lt;30,"Adolescent",IF(customer_segmentation_data[[#This Row],[age]]&lt;50,"Middle Age",IF(customer_segmentation_data[[#This Row],[age]]&gt;49,"Adult","Invalid")))</f>
        <v>Adolescent</v>
      </c>
      <c r="K481" t="str">
        <f>IF(customer_segmentation_data[[#This Row],[income]]&gt;89000,"High Income",IF(customer_segmentation_data[[#This Row],[income]]&gt;59000,"Middle Income",IF(customer_segmentation_data[[#This Row],[income]]&lt;60000,"Low Income","Invalid")))</f>
        <v>Low Income</v>
      </c>
      <c r="L481" t="str">
        <f>IF(customer_segmentation_data[[#This Row],[spending_score]]&gt;69,"High Spending",IF(customer_segmentation_data[[#This Row],[spending_score]]&gt;39,"Medium Spending",IF(customer_segmentation_data[[#This Row],[spending_score]]&lt;40,"Low Spending","Invalid")))</f>
        <v>Medium Spending</v>
      </c>
      <c r="M481" t="str">
        <f>IF(customer_segmentation_data[[#This Row],[purchase_frequency]]&lt;16,"Low Frequency",IF(customer_segmentation_data[[#This Row],[purchase_frequency]]&lt;36,"Medium Frequency",IF(customer_segmentation_data[[#This Row],[purchase_frequency]]&lt;51,"High Frequency","Invalid")))</f>
        <v>Medium Frequency</v>
      </c>
      <c r="N481" s="3">
        <f>customer_segmentation_data[[#This Row],[last_purchase_amount]]*customer_segmentation_data[[#This Row],[purchase_frequency]]*customer_segmentation_data[[#This Row],[membership_years]]</f>
        <v>17058.239999999998</v>
      </c>
    </row>
    <row r="482" spans="1:14" x14ac:dyDescent="0.35">
      <c r="A482">
        <v>481</v>
      </c>
      <c r="B482">
        <v>54</v>
      </c>
      <c r="C482" s="1" t="s">
        <v>16</v>
      </c>
      <c r="D482" s="2">
        <v>105641</v>
      </c>
      <c r="E482">
        <v>17</v>
      </c>
      <c r="F482">
        <v>9</v>
      </c>
      <c r="G482">
        <v>37</v>
      </c>
      <c r="H482" s="1" t="s">
        <v>11</v>
      </c>
      <c r="I482" s="3">
        <v>173.81</v>
      </c>
      <c r="J482" s="3" t="str">
        <f>IF(customer_segmentation_data[[#This Row],[age]]&lt;30,"Adolescent",IF(customer_segmentation_data[[#This Row],[age]]&lt;50,"Middle Age",IF(customer_segmentation_data[[#This Row],[age]]&gt;49,"Adult","Invalid")))</f>
        <v>Adult</v>
      </c>
      <c r="K482" t="str">
        <f>IF(customer_segmentation_data[[#This Row],[income]]&gt;89000,"High Income",IF(customer_segmentation_data[[#This Row],[income]]&gt;59000,"Middle Income",IF(customer_segmentation_data[[#This Row],[income]]&lt;60000,"Low Income","Invalid")))</f>
        <v>High Income</v>
      </c>
      <c r="L482" t="str">
        <f>IF(customer_segmentation_data[[#This Row],[spending_score]]&gt;69,"High Spending",IF(customer_segmentation_data[[#This Row],[spending_score]]&gt;39,"Medium Spending",IF(customer_segmentation_data[[#This Row],[spending_score]]&lt;40,"Low Spending","Invalid")))</f>
        <v>Low Spending</v>
      </c>
      <c r="M482" t="str">
        <f>IF(customer_segmentation_data[[#This Row],[purchase_frequency]]&lt;16,"Low Frequency",IF(customer_segmentation_data[[#This Row],[purchase_frequency]]&lt;36,"Medium Frequency",IF(customer_segmentation_data[[#This Row],[purchase_frequency]]&lt;51,"High Frequency","Invalid")))</f>
        <v>High Frequency</v>
      </c>
      <c r="N482" s="3">
        <f>customer_segmentation_data[[#This Row],[last_purchase_amount]]*customer_segmentation_data[[#This Row],[purchase_frequency]]*customer_segmentation_data[[#This Row],[membership_years]]</f>
        <v>57878.73</v>
      </c>
    </row>
    <row r="483" spans="1:14" x14ac:dyDescent="0.35">
      <c r="A483">
        <v>482</v>
      </c>
      <c r="B483">
        <v>65</v>
      </c>
      <c r="C483" s="1" t="s">
        <v>13</v>
      </c>
      <c r="D483" s="2">
        <v>120542</v>
      </c>
      <c r="E483">
        <v>52</v>
      </c>
      <c r="F483">
        <v>3</v>
      </c>
      <c r="G483">
        <v>36</v>
      </c>
      <c r="H483" s="1" t="s">
        <v>12</v>
      </c>
      <c r="I483" s="3">
        <v>70.22</v>
      </c>
      <c r="J483" s="3" t="str">
        <f>IF(customer_segmentation_data[[#This Row],[age]]&lt;30,"Adolescent",IF(customer_segmentation_data[[#This Row],[age]]&lt;50,"Middle Age",IF(customer_segmentation_data[[#This Row],[age]]&gt;49,"Adult","Invalid")))</f>
        <v>Adult</v>
      </c>
      <c r="K483" t="str">
        <f>IF(customer_segmentation_data[[#This Row],[income]]&gt;89000,"High Income",IF(customer_segmentation_data[[#This Row],[income]]&gt;59000,"Middle Income",IF(customer_segmentation_data[[#This Row],[income]]&lt;60000,"Low Income","Invalid")))</f>
        <v>High Income</v>
      </c>
      <c r="L483" t="str">
        <f>IF(customer_segmentation_data[[#This Row],[spending_score]]&gt;69,"High Spending",IF(customer_segmentation_data[[#This Row],[spending_score]]&gt;39,"Medium Spending",IF(customer_segmentation_data[[#This Row],[spending_score]]&lt;40,"Low Spending","Invalid")))</f>
        <v>Medium Spending</v>
      </c>
      <c r="M483" t="str">
        <f>IF(customer_segmentation_data[[#This Row],[purchase_frequency]]&lt;16,"Low Frequency",IF(customer_segmentation_data[[#This Row],[purchase_frequency]]&lt;36,"Medium Frequency",IF(customer_segmentation_data[[#This Row],[purchase_frequency]]&lt;51,"High Frequency","Invalid")))</f>
        <v>High Frequency</v>
      </c>
      <c r="N483" s="3">
        <f>customer_segmentation_data[[#This Row],[last_purchase_amount]]*customer_segmentation_data[[#This Row],[purchase_frequency]]*customer_segmentation_data[[#This Row],[membership_years]]</f>
        <v>7583.76</v>
      </c>
    </row>
    <row r="484" spans="1:14" x14ac:dyDescent="0.35">
      <c r="A484">
        <v>483</v>
      </c>
      <c r="B484">
        <v>44</v>
      </c>
      <c r="C484" s="1" t="s">
        <v>9</v>
      </c>
      <c r="D484" s="2">
        <v>43069</v>
      </c>
      <c r="E484">
        <v>55</v>
      </c>
      <c r="F484">
        <v>6</v>
      </c>
      <c r="G484">
        <v>33</v>
      </c>
      <c r="H484" s="1" t="s">
        <v>10</v>
      </c>
      <c r="I484" s="3">
        <v>501.34</v>
      </c>
      <c r="J484" s="3" t="str">
        <f>IF(customer_segmentation_data[[#This Row],[age]]&lt;30,"Adolescent",IF(customer_segmentation_data[[#This Row],[age]]&lt;50,"Middle Age",IF(customer_segmentation_data[[#This Row],[age]]&gt;49,"Adult","Invalid")))</f>
        <v>Middle Age</v>
      </c>
      <c r="K484" t="str">
        <f>IF(customer_segmentation_data[[#This Row],[income]]&gt;89000,"High Income",IF(customer_segmentation_data[[#This Row],[income]]&gt;59000,"Middle Income",IF(customer_segmentation_data[[#This Row],[income]]&lt;60000,"Low Income","Invalid")))</f>
        <v>Low Income</v>
      </c>
      <c r="L484" t="str">
        <f>IF(customer_segmentation_data[[#This Row],[spending_score]]&gt;69,"High Spending",IF(customer_segmentation_data[[#This Row],[spending_score]]&gt;39,"Medium Spending",IF(customer_segmentation_data[[#This Row],[spending_score]]&lt;40,"Low Spending","Invalid")))</f>
        <v>Medium Spending</v>
      </c>
      <c r="M484" t="str">
        <f>IF(customer_segmentation_data[[#This Row],[purchase_frequency]]&lt;16,"Low Frequency",IF(customer_segmentation_data[[#This Row],[purchase_frequency]]&lt;36,"Medium Frequency",IF(customer_segmentation_data[[#This Row],[purchase_frequency]]&lt;51,"High Frequency","Invalid")))</f>
        <v>Medium Frequency</v>
      </c>
      <c r="N484" s="3">
        <f>customer_segmentation_data[[#This Row],[last_purchase_amount]]*customer_segmentation_data[[#This Row],[purchase_frequency]]*customer_segmentation_data[[#This Row],[membership_years]]</f>
        <v>99265.319999999978</v>
      </c>
    </row>
    <row r="485" spans="1:14" x14ac:dyDescent="0.35">
      <c r="A485">
        <v>484</v>
      </c>
      <c r="B485">
        <v>40</v>
      </c>
      <c r="C485" s="1" t="s">
        <v>16</v>
      </c>
      <c r="D485" s="2">
        <v>61052</v>
      </c>
      <c r="E485">
        <v>44</v>
      </c>
      <c r="F485">
        <v>4</v>
      </c>
      <c r="G485">
        <v>17</v>
      </c>
      <c r="H485" s="1" t="s">
        <v>10</v>
      </c>
      <c r="I485" s="3">
        <v>135.19</v>
      </c>
      <c r="J485" s="3" t="str">
        <f>IF(customer_segmentation_data[[#This Row],[age]]&lt;30,"Adolescent",IF(customer_segmentation_data[[#This Row],[age]]&lt;50,"Middle Age",IF(customer_segmentation_data[[#This Row],[age]]&gt;49,"Adult","Invalid")))</f>
        <v>Middle Age</v>
      </c>
      <c r="K485" t="str">
        <f>IF(customer_segmentation_data[[#This Row],[income]]&gt;89000,"High Income",IF(customer_segmentation_data[[#This Row],[income]]&gt;59000,"Middle Income",IF(customer_segmentation_data[[#This Row],[income]]&lt;60000,"Low Income","Invalid")))</f>
        <v>Middle Income</v>
      </c>
      <c r="L485" t="str">
        <f>IF(customer_segmentation_data[[#This Row],[spending_score]]&gt;69,"High Spending",IF(customer_segmentation_data[[#This Row],[spending_score]]&gt;39,"Medium Spending",IF(customer_segmentation_data[[#This Row],[spending_score]]&lt;40,"Low Spending","Invalid")))</f>
        <v>Medium Spending</v>
      </c>
      <c r="M485" t="str">
        <f>IF(customer_segmentation_data[[#This Row],[purchase_frequency]]&lt;16,"Low Frequency",IF(customer_segmentation_data[[#This Row],[purchase_frequency]]&lt;36,"Medium Frequency",IF(customer_segmentation_data[[#This Row],[purchase_frequency]]&lt;51,"High Frequency","Invalid")))</f>
        <v>Medium Frequency</v>
      </c>
      <c r="N485" s="3">
        <f>customer_segmentation_data[[#This Row],[last_purchase_amount]]*customer_segmentation_data[[#This Row],[purchase_frequency]]*customer_segmentation_data[[#This Row],[membership_years]]</f>
        <v>9192.92</v>
      </c>
    </row>
    <row r="486" spans="1:14" x14ac:dyDescent="0.35">
      <c r="A486">
        <v>485</v>
      </c>
      <c r="B486">
        <v>65</v>
      </c>
      <c r="C486" s="1" t="s">
        <v>16</v>
      </c>
      <c r="D486" s="2">
        <v>39113</v>
      </c>
      <c r="E486">
        <v>85</v>
      </c>
      <c r="F486">
        <v>9</v>
      </c>
      <c r="G486">
        <v>42</v>
      </c>
      <c r="H486" s="1" t="s">
        <v>14</v>
      </c>
      <c r="I486" s="3">
        <v>964.87</v>
      </c>
      <c r="J486" s="3" t="str">
        <f>IF(customer_segmentation_data[[#This Row],[age]]&lt;30,"Adolescent",IF(customer_segmentation_data[[#This Row],[age]]&lt;50,"Middle Age",IF(customer_segmentation_data[[#This Row],[age]]&gt;49,"Adult","Invalid")))</f>
        <v>Adult</v>
      </c>
      <c r="K486" t="str">
        <f>IF(customer_segmentation_data[[#This Row],[income]]&gt;89000,"High Income",IF(customer_segmentation_data[[#This Row],[income]]&gt;59000,"Middle Income",IF(customer_segmentation_data[[#This Row],[income]]&lt;60000,"Low Income","Invalid")))</f>
        <v>Low Income</v>
      </c>
      <c r="L486" t="str">
        <f>IF(customer_segmentation_data[[#This Row],[spending_score]]&gt;69,"High Spending",IF(customer_segmentation_data[[#This Row],[spending_score]]&gt;39,"Medium Spending",IF(customer_segmentation_data[[#This Row],[spending_score]]&lt;40,"Low Spending","Invalid")))</f>
        <v>High Spending</v>
      </c>
      <c r="M486" t="str">
        <f>IF(customer_segmentation_data[[#This Row],[purchase_frequency]]&lt;16,"Low Frequency",IF(customer_segmentation_data[[#This Row],[purchase_frequency]]&lt;36,"Medium Frequency",IF(customer_segmentation_data[[#This Row],[purchase_frequency]]&lt;51,"High Frequency","Invalid")))</f>
        <v>High Frequency</v>
      </c>
      <c r="N486" s="3">
        <f>customer_segmentation_data[[#This Row],[last_purchase_amount]]*customer_segmentation_data[[#This Row],[purchase_frequency]]*customer_segmentation_data[[#This Row],[membership_years]]</f>
        <v>364720.86</v>
      </c>
    </row>
    <row r="487" spans="1:14" x14ac:dyDescent="0.35">
      <c r="A487">
        <v>486</v>
      </c>
      <c r="B487">
        <v>66</v>
      </c>
      <c r="C487" s="1" t="s">
        <v>13</v>
      </c>
      <c r="D487" s="2">
        <v>91672</v>
      </c>
      <c r="E487">
        <v>71</v>
      </c>
      <c r="F487">
        <v>5</v>
      </c>
      <c r="G487">
        <v>9</v>
      </c>
      <c r="H487" s="1" t="s">
        <v>12</v>
      </c>
      <c r="I487" s="3">
        <v>10.4</v>
      </c>
      <c r="J487" s="3" t="str">
        <f>IF(customer_segmentation_data[[#This Row],[age]]&lt;30,"Adolescent",IF(customer_segmentation_data[[#This Row],[age]]&lt;50,"Middle Age",IF(customer_segmentation_data[[#This Row],[age]]&gt;49,"Adult","Invalid")))</f>
        <v>Adult</v>
      </c>
      <c r="K487" t="str">
        <f>IF(customer_segmentation_data[[#This Row],[income]]&gt;89000,"High Income",IF(customer_segmentation_data[[#This Row],[income]]&gt;59000,"Middle Income",IF(customer_segmentation_data[[#This Row],[income]]&lt;60000,"Low Income","Invalid")))</f>
        <v>High Income</v>
      </c>
      <c r="L487" t="str">
        <f>IF(customer_segmentation_data[[#This Row],[spending_score]]&gt;69,"High Spending",IF(customer_segmentation_data[[#This Row],[spending_score]]&gt;39,"Medium Spending",IF(customer_segmentation_data[[#This Row],[spending_score]]&lt;40,"Low Spending","Invalid")))</f>
        <v>High Spending</v>
      </c>
      <c r="M487" t="str">
        <f>IF(customer_segmentation_data[[#This Row],[purchase_frequency]]&lt;16,"Low Frequency",IF(customer_segmentation_data[[#This Row],[purchase_frequency]]&lt;36,"Medium Frequency",IF(customer_segmentation_data[[#This Row],[purchase_frequency]]&lt;51,"High Frequency","Invalid")))</f>
        <v>Low Frequency</v>
      </c>
      <c r="N487" s="3">
        <f>customer_segmentation_data[[#This Row],[last_purchase_amount]]*customer_segmentation_data[[#This Row],[purchase_frequency]]*customer_segmentation_data[[#This Row],[membership_years]]</f>
        <v>468.00000000000006</v>
      </c>
    </row>
    <row r="488" spans="1:14" x14ac:dyDescent="0.35">
      <c r="A488">
        <v>487</v>
      </c>
      <c r="B488">
        <v>22</v>
      </c>
      <c r="C488" s="1" t="s">
        <v>9</v>
      </c>
      <c r="D488" s="2">
        <v>104781</v>
      </c>
      <c r="E488">
        <v>64</v>
      </c>
      <c r="F488">
        <v>8</v>
      </c>
      <c r="G488">
        <v>38</v>
      </c>
      <c r="H488" s="1" t="s">
        <v>14</v>
      </c>
      <c r="I488" s="3">
        <v>151.47999999999999</v>
      </c>
      <c r="J488" s="3" t="str">
        <f>IF(customer_segmentation_data[[#This Row],[age]]&lt;30,"Adolescent",IF(customer_segmentation_data[[#This Row],[age]]&lt;50,"Middle Age",IF(customer_segmentation_data[[#This Row],[age]]&gt;49,"Adult","Invalid")))</f>
        <v>Adolescent</v>
      </c>
      <c r="K488" t="str">
        <f>IF(customer_segmentation_data[[#This Row],[income]]&gt;89000,"High Income",IF(customer_segmentation_data[[#This Row],[income]]&gt;59000,"Middle Income",IF(customer_segmentation_data[[#This Row],[income]]&lt;60000,"Low Income","Invalid")))</f>
        <v>High Income</v>
      </c>
      <c r="L488" t="str">
        <f>IF(customer_segmentation_data[[#This Row],[spending_score]]&gt;69,"High Spending",IF(customer_segmentation_data[[#This Row],[spending_score]]&gt;39,"Medium Spending",IF(customer_segmentation_data[[#This Row],[spending_score]]&lt;40,"Low Spending","Invalid")))</f>
        <v>Medium Spending</v>
      </c>
      <c r="M488" t="str">
        <f>IF(customer_segmentation_data[[#This Row],[purchase_frequency]]&lt;16,"Low Frequency",IF(customer_segmentation_data[[#This Row],[purchase_frequency]]&lt;36,"Medium Frequency",IF(customer_segmentation_data[[#This Row],[purchase_frequency]]&lt;51,"High Frequency","Invalid")))</f>
        <v>High Frequency</v>
      </c>
      <c r="N488" s="3">
        <f>customer_segmentation_data[[#This Row],[last_purchase_amount]]*customer_segmentation_data[[#This Row],[purchase_frequency]]*customer_segmentation_data[[#This Row],[membership_years]]</f>
        <v>46049.919999999998</v>
      </c>
    </row>
    <row r="489" spans="1:14" x14ac:dyDescent="0.35">
      <c r="A489">
        <v>488</v>
      </c>
      <c r="B489">
        <v>47</v>
      </c>
      <c r="C489" s="1" t="s">
        <v>13</v>
      </c>
      <c r="D489" s="2">
        <v>124597</v>
      </c>
      <c r="E489">
        <v>67</v>
      </c>
      <c r="F489">
        <v>9</v>
      </c>
      <c r="G489">
        <v>8</v>
      </c>
      <c r="H489" s="1" t="s">
        <v>12</v>
      </c>
      <c r="I489" s="3">
        <v>885.33</v>
      </c>
      <c r="J489" s="3" t="str">
        <f>IF(customer_segmentation_data[[#This Row],[age]]&lt;30,"Adolescent",IF(customer_segmentation_data[[#This Row],[age]]&lt;50,"Middle Age",IF(customer_segmentation_data[[#This Row],[age]]&gt;49,"Adult","Invalid")))</f>
        <v>Middle Age</v>
      </c>
      <c r="K489" t="str">
        <f>IF(customer_segmentation_data[[#This Row],[income]]&gt;89000,"High Income",IF(customer_segmentation_data[[#This Row],[income]]&gt;59000,"Middle Income",IF(customer_segmentation_data[[#This Row],[income]]&lt;60000,"Low Income","Invalid")))</f>
        <v>High Income</v>
      </c>
      <c r="L489" t="str">
        <f>IF(customer_segmentation_data[[#This Row],[spending_score]]&gt;69,"High Spending",IF(customer_segmentation_data[[#This Row],[spending_score]]&gt;39,"Medium Spending",IF(customer_segmentation_data[[#This Row],[spending_score]]&lt;40,"Low Spending","Invalid")))</f>
        <v>Medium Spending</v>
      </c>
      <c r="M489" t="str">
        <f>IF(customer_segmentation_data[[#This Row],[purchase_frequency]]&lt;16,"Low Frequency",IF(customer_segmentation_data[[#This Row],[purchase_frequency]]&lt;36,"Medium Frequency",IF(customer_segmentation_data[[#This Row],[purchase_frequency]]&lt;51,"High Frequency","Invalid")))</f>
        <v>Low Frequency</v>
      </c>
      <c r="N489" s="3">
        <f>customer_segmentation_data[[#This Row],[last_purchase_amount]]*customer_segmentation_data[[#This Row],[purchase_frequency]]*customer_segmentation_data[[#This Row],[membership_years]]</f>
        <v>63743.76</v>
      </c>
    </row>
    <row r="490" spans="1:14" x14ac:dyDescent="0.35">
      <c r="A490">
        <v>489</v>
      </c>
      <c r="B490">
        <v>26</v>
      </c>
      <c r="C490" s="1" t="s">
        <v>9</v>
      </c>
      <c r="D490" s="2">
        <v>96845</v>
      </c>
      <c r="E490">
        <v>19</v>
      </c>
      <c r="F490">
        <v>1</v>
      </c>
      <c r="G490">
        <v>5</v>
      </c>
      <c r="H490" s="1" t="s">
        <v>14</v>
      </c>
      <c r="I490" s="3">
        <v>154.88999999999999</v>
      </c>
      <c r="J490" s="3" t="str">
        <f>IF(customer_segmentation_data[[#This Row],[age]]&lt;30,"Adolescent",IF(customer_segmentation_data[[#This Row],[age]]&lt;50,"Middle Age",IF(customer_segmentation_data[[#This Row],[age]]&gt;49,"Adult","Invalid")))</f>
        <v>Adolescent</v>
      </c>
      <c r="K490" t="str">
        <f>IF(customer_segmentation_data[[#This Row],[income]]&gt;89000,"High Income",IF(customer_segmentation_data[[#This Row],[income]]&gt;59000,"Middle Income",IF(customer_segmentation_data[[#This Row],[income]]&lt;60000,"Low Income","Invalid")))</f>
        <v>High Income</v>
      </c>
      <c r="L490" t="str">
        <f>IF(customer_segmentation_data[[#This Row],[spending_score]]&gt;69,"High Spending",IF(customer_segmentation_data[[#This Row],[spending_score]]&gt;39,"Medium Spending",IF(customer_segmentation_data[[#This Row],[spending_score]]&lt;40,"Low Spending","Invalid")))</f>
        <v>Low Spending</v>
      </c>
      <c r="M490" t="str">
        <f>IF(customer_segmentation_data[[#This Row],[purchase_frequency]]&lt;16,"Low Frequency",IF(customer_segmentation_data[[#This Row],[purchase_frequency]]&lt;36,"Medium Frequency",IF(customer_segmentation_data[[#This Row],[purchase_frequency]]&lt;51,"High Frequency","Invalid")))</f>
        <v>Low Frequency</v>
      </c>
      <c r="N490" s="3">
        <f>customer_segmentation_data[[#This Row],[last_purchase_amount]]*customer_segmentation_data[[#This Row],[purchase_frequency]]*customer_segmentation_data[[#This Row],[membership_years]]</f>
        <v>774.44999999999993</v>
      </c>
    </row>
    <row r="491" spans="1:14" x14ac:dyDescent="0.35">
      <c r="A491">
        <v>490</v>
      </c>
      <c r="B491">
        <v>19</v>
      </c>
      <c r="C491" s="1" t="s">
        <v>9</v>
      </c>
      <c r="D491" s="2">
        <v>113254</v>
      </c>
      <c r="E491">
        <v>38</v>
      </c>
      <c r="F491">
        <v>5</v>
      </c>
      <c r="G491">
        <v>35</v>
      </c>
      <c r="H491" s="1" t="s">
        <v>12</v>
      </c>
      <c r="I491" s="3">
        <v>633.5</v>
      </c>
      <c r="J491" s="3" t="str">
        <f>IF(customer_segmentation_data[[#This Row],[age]]&lt;30,"Adolescent",IF(customer_segmentation_data[[#This Row],[age]]&lt;50,"Middle Age",IF(customer_segmentation_data[[#This Row],[age]]&gt;49,"Adult","Invalid")))</f>
        <v>Adolescent</v>
      </c>
      <c r="K491" t="str">
        <f>IF(customer_segmentation_data[[#This Row],[income]]&gt;89000,"High Income",IF(customer_segmentation_data[[#This Row],[income]]&gt;59000,"Middle Income",IF(customer_segmentation_data[[#This Row],[income]]&lt;60000,"Low Income","Invalid")))</f>
        <v>High Income</v>
      </c>
      <c r="L491" t="str">
        <f>IF(customer_segmentation_data[[#This Row],[spending_score]]&gt;69,"High Spending",IF(customer_segmentation_data[[#This Row],[spending_score]]&gt;39,"Medium Spending",IF(customer_segmentation_data[[#This Row],[spending_score]]&lt;40,"Low Spending","Invalid")))</f>
        <v>Low Spending</v>
      </c>
      <c r="M491" t="str">
        <f>IF(customer_segmentation_data[[#This Row],[purchase_frequency]]&lt;16,"Low Frequency",IF(customer_segmentation_data[[#This Row],[purchase_frequency]]&lt;36,"Medium Frequency",IF(customer_segmentation_data[[#This Row],[purchase_frequency]]&lt;51,"High Frequency","Invalid")))</f>
        <v>Medium Frequency</v>
      </c>
      <c r="N491" s="3">
        <f>customer_segmentation_data[[#This Row],[last_purchase_amount]]*customer_segmentation_data[[#This Row],[purchase_frequency]]*customer_segmentation_data[[#This Row],[membership_years]]</f>
        <v>110862.5</v>
      </c>
    </row>
    <row r="492" spans="1:14" x14ac:dyDescent="0.35">
      <c r="A492">
        <v>491</v>
      </c>
      <c r="B492">
        <v>22</v>
      </c>
      <c r="C492" s="1" t="s">
        <v>9</v>
      </c>
      <c r="D492" s="2">
        <v>46900</v>
      </c>
      <c r="E492">
        <v>70</v>
      </c>
      <c r="F492">
        <v>1</v>
      </c>
      <c r="G492">
        <v>24</v>
      </c>
      <c r="H492" s="1" t="s">
        <v>10</v>
      </c>
      <c r="I492" s="3">
        <v>325.45999999999998</v>
      </c>
      <c r="J492" s="3" t="str">
        <f>IF(customer_segmentation_data[[#This Row],[age]]&lt;30,"Adolescent",IF(customer_segmentation_data[[#This Row],[age]]&lt;50,"Middle Age",IF(customer_segmentation_data[[#This Row],[age]]&gt;49,"Adult","Invalid")))</f>
        <v>Adolescent</v>
      </c>
      <c r="K492" t="str">
        <f>IF(customer_segmentation_data[[#This Row],[income]]&gt;89000,"High Income",IF(customer_segmentation_data[[#This Row],[income]]&gt;59000,"Middle Income",IF(customer_segmentation_data[[#This Row],[income]]&lt;60000,"Low Income","Invalid")))</f>
        <v>Low Income</v>
      </c>
      <c r="L492" t="str">
        <f>IF(customer_segmentation_data[[#This Row],[spending_score]]&gt;69,"High Spending",IF(customer_segmentation_data[[#This Row],[spending_score]]&gt;39,"Medium Spending",IF(customer_segmentation_data[[#This Row],[spending_score]]&lt;40,"Low Spending","Invalid")))</f>
        <v>High Spending</v>
      </c>
      <c r="M492" t="str">
        <f>IF(customer_segmentation_data[[#This Row],[purchase_frequency]]&lt;16,"Low Frequency",IF(customer_segmentation_data[[#This Row],[purchase_frequency]]&lt;36,"Medium Frequency",IF(customer_segmentation_data[[#This Row],[purchase_frequency]]&lt;51,"High Frequency","Invalid")))</f>
        <v>Medium Frequency</v>
      </c>
      <c r="N492" s="3">
        <f>customer_segmentation_data[[#This Row],[last_purchase_amount]]*customer_segmentation_data[[#This Row],[purchase_frequency]]*customer_segmentation_data[[#This Row],[membership_years]]</f>
        <v>7811.0399999999991</v>
      </c>
    </row>
    <row r="493" spans="1:14" x14ac:dyDescent="0.35">
      <c r="A493">
        <v>492</v>
      </c>
      <c r="B493">
        <v>39</v>
      </c>
      <c r="C493" s="1" t="s">
        <v>16</v>
      </c>
      <c r="D493" s="2">
        <v>84725</v>
      </c>
      <c r="E493">
        <v>100</v>
      </c>
      <c r="F493">
        <v>8</v>
      </c>
      <c r="G493">
        <v>49</v>
      </c>
      <c r="H493" s="1" t="s">
        <v>11</v>
      </c>
      <c r="I493" s="3">
        <v>906.07</v>
      </c>
      <c r="J493" s="3" t="str">
        <f>IF(customer_segmentation_data[[#This Row],[age]]&lt;30,"Adolescent",IF(customer_segmentation_data[[#This Row],[age]]&lt;50,"Middle Age",IF(customer_segmentation_data[[#This Row],[age]]&gt;49,"Adult","Invalid")))</f>
        <v>Middle Age</v>
      </c>
      <c r="K493" t="str">
        <f>IF(customer_segmentation_data[[#This Row],[income]]&gt;89000,"High Income",IF(customer_segmentation_data[[#This Row],[income]]&gt;59000,"Middle Income",IF(customer_segmentation_data[[#This Row],[income]]&lt;60000,"Low Income","Invalid")))</f>
        <v>Middle Income</v>
      </c>
      <c r="L493" t="str">
        <f>IF(customer_segmentation_data[[#This Row],[spending_score]]&gt;69,"High Spending",IF(customer_segmentation_data[[#This Row],[spending_score]]&gt;39,"Medium Spending",IF(customer_segmentation_data[[#This Row],[spending_score]]&lt;40,"Low Spending","Invalid")))</f>
        <v>High Spending</v>
      </c>
      <c r="M493" t="str">
        <f>IF(customer_segmentation_data[[#This Row],[purchase_frequency]]&lt;16,"Low Frequency",IF(customer_segmentation_data[[#This Row],[purchase_frequency]]&lt;36,"Medium Frequency",IF(customer_segmentation_data[[#This Row],[purchase_frequency]]&lt;51,"High Frequency","Invalid")))</f>
        <v>High Frequency</v>
      </c>
      <c r="N493" s="3">
        <f>customer_segmentation_data[[#This Row],[last_purchase_amount]]*customer_segmentation_data[[#This Row],[purchase_frequency]]*customer_segmentation_data[[#This Row],[membership_years]]</f>
        <v>355179.44</v>
      </c>
    </row>
    <row r="494" spans="1:14" x14ac:dyDescent="0.35">
      <c r="A494">
        <v>493</v>
      </c>
      <c r="B494">
        <v>51</v>
      </c>
      <c r="C494" s="1" t="s">
        <v>9</v>
      </c>
      <c r="D494" s="2">
        <v>120616</v>
      </c>
      <c r="E494">
        <v>71</v>
      </c>
      <c r="F494">
        <v>1</v>
      </c>
      <c r="G494">
        <v>16</v>
      </c>
      <c r="H494" s="1" t="s">
        <v>12</v>
      </c>
      <c r="I494" s="3">
        <v>542.03</v>
      </c>
      <c r="J494" s="3" t="str">
        <f>IF(customer_segmentation_data[[#This Row],[age]]&lt;30,"Adolescent",IF(customer_segmentation_data[[#This Row],[age]]&lt;50,"Middle Age",IF(customer_segmentation_data[[#This Row],[age]]&gt;49,"Adult","Invalid")))</f>
        <v>Adult</v>
      </c>
      <c r="K494" t="str">
        <f>IF(customer_segmentation_data[[#This Row],[income]]&gt;89000,"High Income",IF(customer_segmentation_data[[#This Row],[income]]&gt;59000,"Middle Income",IF(customer_segmentation_data[[#This Row],[income]]&lt;60000,"Low Income","Invalid")))</f>
        <v>High Income</v>
      </c>
      <c r="L494" t="str">
        <f>IF(customer_segmentation_data[[#This Row],[spending_score]]&gt;69,"High Spending",IF(customer_segmentation_data[[#This Row],[spending_score]]&gt;39,"Medium Spending",IF(customer_segmentation_data[[#This Row],[spending_score]]&lt;40,"Low Spending","Invalid")))</f>
        <v>High Spending</v>
      </c>
      <c r="M494" t="str">
        <f>IF(customer_segmentation_data[[#This Row],[purchase_frequency]]&lt;16,"Low Frequency",IF(customer_segmentation_data[[#This Row],[purchase_frequency]]&lt;36,"Medium Frequency",IF(customer_segmentation_data[[#This Row],[purchase_frequency]]&lt;51,"High Frequency","Invalid")))</f>
        <v>Medium Frequency</v>
      </c>
      <c r="N494" s="3">
        <f>customer_segmentation_data[[#This Row],[last_purchase_amount]]*customer_segmentation_data[[#This Row],[purchase_frequency]]*customer_segmentation_data[[#This Row],[membership_years]]</f>
        <v>8672.48</v>
      </c>
    </row>
    <row r="495" spans="1:14" x14ac:dyDescent="0.35">
      <c r="A495">
        <v>494</v>
      </c>
      <c r="B495">
        <v>35</v>
      </c>
      <c r="C495" s="1" t="s">
        <v>16</v>
      </c>
      <c r="D495" s="2">
        <v>141134</v>
      </c>
      <c r="E495">
        <v>24</v>
      </c>
      <c r="F495">
        <v>4</v>
      </c>
      <c r="G495">
        <v>48</v>
      </c>
      <c r="H495" s="1" t="s">
        <v>11</v>
      </c>
      <c r="I495" s="3">
        <v>649.61</v>
      </c>
      <c r="J495" s="3" t="str">
        <f>IF(customer_segmentation_data[[#This Row],[age]]&lt;30,"Adolescent",IF(customer_segmentation_data[[#This Row],[age]]&lt;50,"Middle Age",IF(customer_segmentation_data[[#This Row],[age]]&gt;49,"Adult","Invalid")))</f>
        <v>Middle Age</v>
      </c>
      <c r="K495" t="str">
        <f>IF(customer_segmentation_data[[#This Row],[income]]&gt;89000,"High Income",IF(customer_segmentation_data[[#This Row],[income]]&gt;59000,"Middle Income",IF(customer_segmentation_data[[#This Row],[income]]&lt;60000,"Low Income","Invalid")))</f>
        <v>High Income</v>
      </c>
      <c r="L495" t="str">
        <f>IF(customer_segmentation_data[[#This Row],[spending_score]]&gt;69,"High Spending",IF(customer_segmentation_data[[#This Row],[spending_score]]&gt;39,"Medium Spending",IF(customer_segmentation_data[[#This Row],[spending_score]]&lt;40,"Low Spending","Invalid")))</f>
        <v>Low Spending</v>
      </c>
      <c r="M495" t="str">
        <f>IF(customer_segmentation_data[[#This Row],[purchase_frequency]]&lt;16,"Low Frequency",IF(customer_segmentation_data[[#This Row],[purchase_frequency]]&lt;36,"Medium Frequency",IF(customer_segmentation_data[[#This Row],[purchase_frequency]]&lt;51,"High Frequency","Invalid")))</f>
        <v>High Frequency</v>
      </c>
      <c r="N495" s="3">
        <f>customer_segmentation_data[[#This Row],[last_purchase_amount]]*customer_segmentation_data[[#This Row],[purchase_frequency]]*customer_segmentation_data[[#This Row],[membership_years]]</f>
        <v>124725.12</v>
      </c>
    </row>
    <row r="496" spans="1:14" x14ac:dyDescent="0.35">
      <c r="A496">
        <v>495</v>
      </c>
      <c r="B496">
        <v>59</v>
      </c>
      <c r="C496" s="1" t="s">
        <v>16</v>
      </c>
      <c r="D496" s="2">
        <v>140809</v>
      </c>
      <c r="E496">
        <v>45</v>
      </c>
      <c r="F496">
        <v>5</v>
      </c>
      <c r="G496">
        <v>45</v>
      </c>
      <c r="H496" s="1" t="s">
        <v>11</v>
      </c>
      <c r="I496" s="3">
        <v>917.5</v>
      </c>
      <c r="J496" s="3" t="str">
        <f>IF(customer_segmentation_data[[#This Row],[age]]&lt;30,"Adolescent",IF(customer_segmentation_data[[#This Row],[age]]&lt;50,"Middle Age",IF(customer_segmentation_data[[#This Row],[age]]&gt;49,"Adult","Invalid")))</f>
        <v>Adult</v>
      </c>
      <c r="K496" t="str">
        <f>IF(customer_segmentation_data[[#This Row],[income]]&gt;89000,"High Income",IF(customer_segmentation_data[[#This Row],[income]]&gt;59000,"Middle Income",IF(customer_segmentation_data[[#This Row],[income]]&lt;60000,"Low Income","Invalid")))</f>
        <v>High Income</v>
      </c>
      <c r="L496" t="str">
        <f>IF(customer_segmentation_data[[#This Row],[spending_score]]&gt;69,"High Spending",IF(customer_segmentation_data[[#This Row],[spending_score]]&gt;39,"Medium Spending",IF(customer_segmentation_data[[#This Row],[spending_score]]&lt;40,"Low Spending","Invalid")))</f>
        <v>Medium Spending</v>
      </c>
      <c r="M496" t="str">
        <f>IF(customer_segmentation_data[[#This Row],[purchase_frequency]]&lt;16,"Low Frequency",IF(customer_segmentation_data[[#This Row],[purchase_frequency]]&lt;36,"Medium Frequency",IF(customer_segmentation_data[[#This Row],[purchase_frequency]]&lt;51,"High Frequency","Invalid")))</f>
        <v>High Frequency</v>
      </c>
      <c r="N496" s="3">
        <f>customer_segmentation_data[[#This Row],[last_purchase_amount]]*customer_segmentation_data[[#This Row],[purchase_frequency]]*customer_segmentation_data[[#This Row],[membership_years]]</f>
        <v>206437.5</v>
      </c>
    </row>
    <row r="497" spans="1:14" x14ac:dyDescent="0.35">
      <c r="A497">
        <v>496</v>
      </c>
      <c r="B497">
        <v>33</v>
      </c>
      <c r="C497" s="1" t="s">
        <v>9</v>
      </c>
      <c r="D497" s="2">
        <v>65486</v>
      </c>
      <c r="E497">
        <v>76</v>
      </c>
      <c r="F497">
        <v>2</v>
      </c>
      <c r="G497">
        <v>11</v>
      </c>
      <c r="H497" s="1" t="s">
        <v>11</v>
      </c>
      <c r="I497" s="3">
        <v>302.05</v>
      </c>
      <c r="J497" s="3" t="str">
        <f>IF(customer_segmentation_data[[#This Row],[age]]&lt;30,"Adolescent",IF(customer_segmentation_data[[#This Row],[age]]&lt;50,"Middle Age",IF(customer_segmentation_data[[#This Row],[age]]&gt;49,"Adult","Invalid")))</f>
        <v>Middle Age</v>
      </c>
      <c r="K497" t="str">
        <f>IF(customer_segmentation_data[[#This Row],[income]]&gt;89000,"High Income",IF(customer_segmentation_data[[#This Row],[income]]&gt;59000,"Middle Income",IF(customer_segmentation_data[[#This Row],[income]]&lt;60000,"Low Income","Invalid")))</f>
        <v>Middle Income</v>
      </c>
      <c r="L497" t="str">
        <f>IF(customer_segmentation_data[[#This Row],[spending_score]]&gt;69,"High Spending",IF(customer_segmentation_data[[#This Row],[spending_score]]&gt;39,"Medium Spending",IF(customer_segmentation_data[[#This Row],[spending_score]]&lt;40,"Low Spending","Invalid")))</f>
        <v>High Spending</v>
      </c>
      <c r="M497" t="str">
        <f>IF(customer_segmentation_data[[#This Row],[purchase_frequency]]&lt;16,"Low Frequency",IF(customer_segmentation_data[[#This Row],[purchase_frequency]]&lt;36,"Medium Frequency",IF(customer_segmentation_data[[#This Row],[purchase_frequency]]&lt;51,"High Frequency","Invalid")))</f>
        <v>Low Frequency</v>
      </c>
      <c r="N497" s="3">
        <f>customer_segmentation_data[[#This Row],[last_purchase_amount]]*customer_segmentation_data[[#This Row],[purchase_frequency]]*customer_segmentation_data[[#This Row],[membership_years]]</f>
        <v>6645.1</v>
      </c>
    </row>
    <row r="498" spans="1:14" x14ac:dyDescent="0.35">
      <c r="A498">
        <v>497</v>
      </c>
      <c r="B498">
        <v>56</v>
      </c>
      <c r="C498" s="1" t="s">
        <v>16</v>
      </c>
      <c r="D498" s="2">
        <v>145254</v>
      </c>
      <c r="E498">
        <v>48</v>
      </c>
      <c r="F498">
        <v>6</v>
      </c>
      <c r="G498">
        <v>43</v>
      </c>
      <c r="H498" s="1" t="s">
        <v>11</v>
      </c>
      <c r="I498" s="3">
        <v>422.32</v>
      </c>
      <c r="J498" s="3" t="str">
        <f>IF(customer_segmentation_data[[#This Row],[age]]&lt;30,"Adolescent",IF(customer_segmentation_data[[#This Row],[age]]&lt;50,"Middle Age",IF(customer_segmentation_data[[#This Row],[age]]&gt;49,"Adult","Invalid")))</f>
        <v>Adult</v>
      </c>
      <c r="K498" t="str">
        <f>IF(customer_segmentation_data[[#This Row],[income]]&gt;89000,"High Income",IF(customer_segmentation_data[[#This Row],[income]]&gt;59000,"Middle Income",IF(customer_segmentation_data[[#This Row],[income]]&lt;60000,"Low Income","Invalid")))</f>
        <v>High Income</v>
      </c>
      <c r="L498" t="str">
        <f>IF(customer_segmentation_data[[#This Row],[spending_score]]&gt;69,"High Spending",IF(customer_segmentation_data[[#This Row],[spending_score]]&gt;39,"Medium Spending",IF(customer_segmentation_data[[#This Row],[spending_score]]&lt;40,"Low Spending","Invalid")))</f>
        <v>Medium Spending</v>
      </c>
      <c r="M498" t="str">
        <f>IF(customer_segmentation_data[[#This Row],[purchase_frequency]]&lt;16,"Low Frequency",IF(customer_segmentation_data[[#This Row],[purchase_frequency]]&lt;36,"Medium Frequency",IF(customer_segmentation_data[[#This Row],[purchase_frequency]]&lt;51,"High Frequency","Invalid")))</f>
        <v>High Frequency</v>
      </c>
      <c r="N498" s="3">
        <f>customer_segmentation_data[[#This Row],[last_purchase_amount]]*customer_segmentation_data[[#This Row],[purchase_frequency]]*customer_segmentation_data[[#This Row],[membership_years]]</f>
        <v>108958.56</v>
      </c>
    </row>
    <row r="499" spans="1:14" x14ac:dyDescent="0.35">
      <c r="A499">
        <v>498</v>
      </c>
      <c r="B499">
        <v>54</v>
      </c>
      <c r="C499" s="1" t="s">
        <v>9</v>
      </c>
      <c r="D499" s="2">
        <v>43308</v>
      </c>
      <c r="E499">
        <v>56</v>
      </c>
      <c r="F499">
        <v>5</v>
      </c>
      <c r="G499">
        <v>50</v>
      </c>
      <c r="H499" s="1" t="s">
        <v>15</v>
      </c>
      <c r="I499" s="3">
        <v>667.92</v>
      </c>
      <c r="J499" s="3" t="str">
        <f>IF(customer_segmentation_data[[#This Row],[age]]&lt;30,"Adolescent",IF(customer_segmentation_data[[#This Row],[age]]&lt;50,"Middle Age",IF(customer_segmentation_data[[#This Row],[age]]&gt;49,"Adult","Invalid")))</f>
        <v>Adult</v>
      </c>
      <c r="K499" t="str">
        <f>IF(customer_segmentation_data[[#This Row],[income]]&gt;89000,"High Income",IF(customer_segmentation_data[[#This Row],[income]]&gt;59000,"Middle Income",IF(customer_segmentation_data[[#This Row],[income]]&lt;60000,"Low Income","Invalid")))</f>
        <v>Low Income</v>
      </c>
      <c r="L499" t="str">
        <f>IF(customer_segmentation_data[[#This Row],[spending_score]]&gt;69,"High Spending",IF(customer_segmentation_data[[#This Row],[spending_score]]&gt;39,"Medium Spending",IF(customer_segmentation_data[[#This Row],[spending_score]]&lt;40,"Low Spending","Invalid")))</f>
        <v>Medium Spending</v>
      </c>
      <c r="M499" t="str">
        <f>IF(customer_segmentation_data[[#This Row],[purchase_frequency]]&lt;16,"Low Frequency",IF(customer_segmentation_data[[#This Row],[purchase_frequency]]&lt;36,"Medium Frequency",IF(customer_segmentation_data[[#This Row],[purchase_frequency]]&lt;51,"High Frequency","Invalid")))</f>
        <v>High Frequency</v>
      </c>
      <c r="N499" s="3">
        <f>customer_segmentation_data[[#This Row],[last_purchase_amount]]*customer_segmentation_data[[#This Row],[purchase_frequency]]*customer_segmentation_data[[#This Row],[membership_years]]</f>
        <v>166980</v>
      </c>
    </row>
    <row r="500" spans="1:14" x14ac:dyDescent="0.35">
      <c r="A500">
        <v>499</v>
      </c>
      <c r="B500">
        <v>25</v>
      </c>
      <c r="C500" s="1" t="s">
        <v>16</v>
      </c>
      <c r="D500" s="2">
        <v>33065</v>
      </c>
      <c r="E500">
        <v>61</v>
      </c>
      <c r="F500">
        <v>7</v>
      </c>
      <c r="G500">
        <v>40</v>
      </c>
      <c r="H500" s="1" t="s">
        <v>10</v>
      </c>
      <c r="I500" s="3">
        <v>317.98</v>
      </c>
      <c r="J500" s="3" t="str">
        <f>IF(customer_segmentation_data[[#This Row],[age]]&lt;30,"Adolescent",IF(customer_segmentation_data[[#This Row],[age]]&lt;50,"Middle Age",IF(customer_segmentation_data[[#This Row],[age]]&gt;49,"Adult","Invalid")))</f>
        <v>Adolescent</v>
      </c>
      <c r="K500" t="str">
        <f>IF(customer_segmentation_data[[#This Row],[income]]&gt;89000,"High Income",IF(customer_segmentation_data[[#This Row],[income]]&gt;59000,"Middle Income",IF(customer_segmentation_data[[#This Row],[income]]&lt;60000,"Low Income","Invalid")))</f>
        <v>Low Income</v>
      </c>
      <c r="L500" t="str">
        <f>IF(customer_segmentation_data[[#This Row],[spending_score]]&gt;69,"High Spending",IF(customer_segmentation_data[[#This Row],[spending_score]]&gt;39,"Medium Spending",IF(customer_segmentation_data[[#This Row],[spending_score]]&lt;40,"Low Spending","Invalid")))</f>
        <v>Medium Spending</v>
      </c>
      <c r="M500" t="str">
        <f>IF(customer_segmentation_data[[#This Row],[purchase_frequency]]&lt;16,"Low Frequency",IF(customer_segmentation_data[[#This Row],[purchase_frequency]]&lt;36,"Medium Frequency",IF(customer_segmentation_data[[#This Row],[purchase_frequency]]&lt;51,"High Frequency","Invalid")))</f>
        <v>High Frequency</v>
      </c>
      <c r="N500" s="3">
        <f>customer_segmentation_data[[#This Row],[last_purchase_amount]]*customer_segmentation_data[[#This Row],[purchase_frequency]]*customer_segmentation_data[[#This Row],[membership_years]]</f>
        <v>89034.400000000009</v>
      </c>
    </row>
    <row r="501" spans="1:14" x14ac:dyDescent="0.35">
      <c r="A501">
        <v>500</v>
      </c>
      <c r="B501">
        <v>47</v>
      </c>
      <c r="C501" s="1" t="s">
        <v>16</v>
      </c>
      <c r="D501" s="2">
        <v>69168</v>
      </c>
      <c r="E501">
        <v>16</v>
      </c>
      <c r="F501">
        <v>7</v>
      </c>
      <c r="G501">
        <v>42</v>
      </c>
      <c r="H501" s="1" t="s">
        <v>12</v>
      </c>
      <c r="I501" s="3">
        <v>638.96</v>
      </c>
      <c r="J501" s="3" t="str">
        <f>IF(customer_segmentation_data[[#This Row],[age]]&lt;30,"Adolescent",IF(customer_segmentation_data[[#This Row],[age]]&lt;50,"Middle Age",IF(customer_segmentation_data[[#This Row],[age]]&gt;49,"Adult","Invalid")))</f>
        <v>Middle Age</v>
      </c>
      <c r="K501" t="str">
        <f>IF(customer_segmentation_data[[#This Row],[income]]&gt;89000,"High Income",IF(customer_segmentation_data[[#This Row],[income]]&gt;59000,"Middle Income",IF(customer_segmentation_data[[#This Row],[income]]&lt;60000,"Low Income","Invalid")))</f>
        <v>Middle Income</v>
      </c>
      <c r="L501" t="str">
        <f>IF(customer_segmentation_data[[#This Row],[spending_score]]&gt;69,"High Spending",IF(customer_segmentation_data[[#This Row],[spending_score]]&gt;39,"Medium Spending",IF(customer_segmentation_data[[#This Row],[spending_score]]&lt;40,"Low Spending","Invalid")))</f>
        <v>Low Spending</v>
      </c>
      <c r="M501" t="str">
        <f>IF(customer_segmentation_data[[#This Row],[purchase_frequency]]&lt;16,"Low Frequency",IF(customer_segmentation_data[[#This Row],[purchase_frequency]]&lt;36,"Medium Frequency",IF(customer_segmentation_data[[#This Row],[purchase_frequency]]&lt;51,"High Frequency","Invalid")))</f>
        <v>High Frequency</v>
      </c>
      <c r="N501" s="3">
        <f>customer_segmentation_data[[#This Row],[last_purchase_amount]]*customer_segmentation_data[[#This Row],[purchase_frequency]]*customer_segmentation_data[[#This Row],[membership_years]]</f>
        <v>187854.24</v>
      </c>
    </row>
    <row r="502" spans="1:14" x14ac:dyDescent="0.35">
      <c r="A502">
        <v>501</v>
      </c>
      <c r="B502">
        <v>42</v>
      </c>
      <c r="C502" s="1" t="s">
        <v>16</v>
      </c>
      <c r="D502" s="2">
        <v>129999</v>
      </c>
      <c r="E502">
        <v>73</v>
      </c>
      <c r="F502">
        <v>5</v>
      </c>
      <c r="G502">
        <v>2</v>
      </c>
      <c r="H502" s="1" t="s">
        <v>12</v>
      </c>
      <c r="I502" s="3">
        <v>942.97</v>
      </c>
      <c r="J502" s="3" t="str">
        <f>IF(customer_segmentation_data[[#This Row],[age]]&lt;30,"Adolescent",IF(customer_segmentation_data[[#This Row],[age]]&lt;50,"Middle Age",IF(customer_segmentation_data[[#This Row],[age]]&gt;49,"Adult","Invalid")))</f>
        <v>Middle Age</v>
      </c>
      <c r="K502" t="str">
        <f>IF(customer_segmentation_data[[#This Row],[income]]&gt;89000,"High Income",IF(customer_segmentation_data[[#This Row],[income]]&gt;59000,"Middle Income",IF(customer_segmentation_data[[#This Row],[income]]&lt;60000,"Low Income","Invalid")))</f>
        <v>High Income</v>
      </c>
      <c r="L502" t="str">
        <f>IF(customer_segmentation_data[[#This Row],[spending_score]]&gt;69,"High Spending",IF(customer_segmentation_data[[#This Row],[spending_score]]&gt;39,"Medium Spending",IF(customer_segmentation_data[[#This Row],[spending_score]]&lt;40,"Low Spending","Invalid")))</f>
        <v>High Spending</v>
      </c>
      <c r="M502" t="str">
        <f>IF(customer_segmentation_data[[#This Row],[purchase_frequency]]&lt;16,"Low Frequency",IF(customer_segmentation_data[[#This Row],[purchase_frequency]]&lt;36,"Medium Frequency",IF(customer_segmentation_data[[#This Row],[purchase_frequency]]&lt;51,"High Frequency","Invalid")))</f>
        <v>Low Frequency</v>
      </c>
      <c r="N502" s="3">
        <f>customer_segmentation_data[[#This Row],[last_purchase_amount]]*customer_segmentation_data[[#This Row],[purchase_frequency]]*customer_segmentation_data[[#This Row],[membership_years]]</f>
        <v>9429.7000000000007</v>
      </c>
    </row>
    <row r="503" spans="1:14" x14ac:dyDescent="0.35">
      <c r="A503">
        <v>502</v>
      </c>
      <c r="B503">
        <v>61</v>
      </c>
      <c r="C503" s="1" t="s">
        <v>9</v>
      </c>
      <c r="D503" s="2">
        <v>41730</v>
      </c>
      <c r="E503">
        <v>2</v>
      </c>
      <c r="F503">
        <v>9</v>
      </c>
      <c r="G503">
        <v>20</v>
      </c>
      <c r="H503" s="1" t="s">
        <v>15</v>
      </c>
      <c r="I503" s="3">
        <v>177.64</v>
      </c>
      <c r="J503" s="3" t="str">
        <f>IF(customer_segmentation_data[[#This Row],[age]]&lt;30,"Adolescent",IF(customer_segmentation_data[[#This Row],[age]]&lt;50,"Middle Age",IF(customer_segmentation_data[[#This Row],[age]]&gt;49,"Adult","Invalid")))</f>
        <v>Adult</v>
      </c>
      <c r="K503" t="str">
        <f>IF(customer_segmentation_data[[#This Row],[income]]&gt;89000,"High Income",IF(customer_segmentation_data[[#This Row],[income]]&gt;59000,"Middle Income",IF(customer_segmentation_data[[#This Row],[income]]&lt;60000,"Low Income","Invalid")))</f>
        <v>Low Income</v>
      </c>
      <c r="L503" t="str">
        <f>IF(customer_segmentation_data[[#This Row],[spending_score]]&gt;69,"High Spending",IF(customer_segmentation_data[[#This Row],[spending_score]]&gt;39,"Medium Spending",IF(customer_segmentation_data[[#This Row],[spending_score]]&lt;40,"Low Spending","Invalid")))</f>
        <v>Low Spending</v>
      </c>
      <c r="M503" t="str">
        <f>IF(customer_segmentation_data[[#This Row],[purchase_frequency]]&lt;16,"Low Frequency",IF(customer_segmentation_data[[#This Row],[purchase_frequency]]&lt;36,"Medium Frequency",IF(customer_segmentation_data[[#This Row],[purchase_frequency]]&lt;51,"High Frequency","Invalid")))</f>
        <v>Medium Frequency</v>
      </c>
      <c r="N503" s="3">
        <f>customer_segmentation_data[[#This Row],[last_purchase_amount]]*customer_segmentation_data[[#This Row],[purchase_frequency]]*customer_segmentation_data[[#This Row],[membership_years]]</f>
        <v>31975.199999999997</v>
      </c>
    </row>
    <row r="504" spans="1:14" x14ac:dyDescent="0.35">
      <c r="A504">
        <v>503</v>
      </c>
      <c r="B504">
        <v>22</v>
      </c>
      <c r="C504" s="1" t="s">
        <v>16</v>
      </c>
      <c r="D504" s="2">
        <v>75626</v>
      </c>
      <c r="E504">
        <v>52</v>
      </c>
      <c r="F504">
        <v>7</v>
      </c>
      <c r="G504">
        <v>34</v>
      </c>
      <c r="H504" s="1" t="s">
        <v>15</v>
      </c>
      <c r="I504" s="3">
        <v>154.66999999999999</v>
      </c>
      <c r="J504" s="3" t="str">
        <f>IF(customer_segmentation_data[[#This Row],[age]]&lt;30,"Adolescent",IF(customer_segmentation_data[[#This Row],[age]]&lt;50,"Middle Age",IF(customer_segmentation_data[[#This Row],[age]]&gt;49,"Adult","Invalid")))</f>
        <v>Adolescent</v>
      </c>
      <c r="K504" t="str">
        <f>IF(customer_segmentation_data[[#This Row],[income]]&gt;89000,"High Income",IF(customer_segmentation_data[[#This Row],[income]]&gt;59000,"Middle Income",IF(customer_segmentation_data[[#This Row],[income]]&lt;60000,"Low Income","Invalid")))</f>
        <v>Middle Income</v>
      </c>
      <c r="L504" t="str">
        <f>IF(customer_segmentation_data[[#This Row],[spending_score]]&gt;69,"High Spending",IF(customer_segmentation_data[[#This Row],[spending_score]]&gt;39,"Medium Spending",IF(customer_segmentation_data[[#This Row],[spending_score]]&lt;40,"Low Spending","Invalid")))</f>
        <v>Medium Spending</v>
      </c>
      <c r="M504" t="str">
        <f>IF(customer_segmentation_data[[#This Row],[purchase_frequency]]&lt;16,"Low Frequency",IF(customer_segmentation_data[[#This Row],[purchase_frequency]]&lt;36,"Medium Frequency",IF(customer_segmentation_data[[#This Row],[purchase_frequency]]&lt;51,"High Frequency","Invalid")))</f>
        <v>Medium Frequency</v>
      </c>
      <c r="N504" s="3">
        <f>customer_segmentation_data[[#This Row],[last_purchase_amount]]*customer_segmentation_data[[#This Row],[purchase_frequency]]*customer_segmentation_data[[#This Row],[membership_years]]</f>
        <v>36811.46</v>
      </c>
    </row>
    <row r="505" spans="1:14" x14ac:dyDescent="0.35">
      <c r="A505">
        <v>504</v>
      </c>
      <c r="B505">
        <v>18</v>
      </c>
      <c r="C505" s="1" t="s">
        <v>13</v>
      </c>
      <c r="D505" s="2">
        <v>142641</v>
      </c>
      <c r="E505">
        <v>40</v>
      </c>
      <c r="F505">
        <v>7</v>
      </c>
      <c r="G505">
        <v>31</v>
      </c>
      <c r="H505" s="1" t="s">
        <v>15</v>
      </c>
      <c r="I505" s="3">
        <v>240.64</v>
      </c>
      <c r="J505" s="3" t="str">
        <f>IF(customer_segmentation_data[[#This Row],[age]]&lt;30,"Adolescent",IF(customer_segmentation_data[[#This Row],[age]]&lt;50,"Middle Age",IF(customer_segmentation_data[[#This Row],[age]]&gt;49,"Adult","Invalid")))</f>
        <v>Adolescent</v>
      </c>
      <c r="K505" t="str">
        <f>IF(customer_segmentation_data[[#This Row],[income]]&gt;89000,"High Income",IF(customer_segmentation_data[[#This Row],[income]]&gt;59000,"Middle Income",IF(customer_segmentation_data[[#This Row],[income]]&lt;60000,"Low Income","Invalid")))</f>
        <v>High Income</v>
      </c>
      <c r="L505" t="str">
        <f>IF(customer_segmentation_data[[#This Row],[spending_score]]&gt;69,"High Spending",IF(customer_segmentation_data[[#This Row],[spending_score]]&gt;39,"Medium Spending",IF(customer_segmentation_data[[#This Row],[spending_score]]&lt;40,"Low Spending","Invalid")))</f>
        <v>Medium Spending</v>
      </c>
      <c r="M505" t="str">
        <f>IF(customer_segmentation_data[[#This Row],[purchase_frequency]]&lt;16,"Low Frequency",IF(customer_segmentation_data[[#This Row],[purchase_frequency]]&lt;36,"Medium Frequency",IF(customer_segmentation_data[[#This Row],[purchase_frequency]]&lt;51,"High Frequency","Invalid")))</f>
        <v>Medium Frequency</v>
      </c>
      <c r="N505" s="3">
        <f>customer_segmentation_data[[#This Row],[last_purchase_amount]]*customer_segmentation_data[[#This Row],[purchase_frequency]]*customer_segmentation_data[[#This Row],[membership_years]]</f>
        <v>52218.879999999997</v>
      </c>
    </row>
    <row r="506" spans="1:14" x14ac:dyDescent="0.35">
      <c r="A506">
        <v>505</v>
      </c>
      <c r="B506">
        <v>22</v>
      </c>
      <c r="C506" s="1" t="s">
        <v>16</v>
      </c>
      <c r="D506" s="2">
        <v>53863</v>
      </c>
      <c r="E506">
        <v>96</v>
      </c>
      <c r="F506">
        <v>10</v>
      </c>
      <c r="G506">
        <v>41</v>
      </c>
      <c r="H506" s="1" t="s">
        <v>15</v>
      </c>
      <c r="I506" s="3">
        <v>491.64</v>
      </c>
      <c r="J506" s="3" t="str">
        <f>IF(customer_segmentation_data[[#This Row],[age]]&lt;30,"Adolescent",IF(customer_segmentation_data[[#This Row],[age]]&lt;50,"Middle Age",IF(customer_segmentation_data[[#This Row],[age]]&gt;49,"Adult","Invalid")))</f>
        <v>Adolescent</v>
      </c>
      <c r="K506" t="str">
        <f>IF(customer_segmentation_data[[#This Row],[income]]&gt;89000,"High Income",IF(customer_segmentation_data[[#This Row],[income]]&gt;59000,"Middle Income",IF(customer_segmentation_data[[#This Row],[income]]&lt;60000,"Low Income","Invalid")))</f>
        <v>Low Income</v>
      </c>
      <c r="L506" t="str">
        <f>IF(customer_segmentation_data[[#This Row],[spending_score]]&gt;69,"High Spending",IF(customer_segmentation_data[[#This Row],[spending_score]]&gt;39,"Medium Spending",IF(customer_segmentation_data[[#This Row],[spending_score]]&lt;40,"Low Spending","Invalid")))</f>
        <v>High Spending</v>
      </c>
      <c r="M506" t="str">
        <f>IF(customer_segmentation_data[[#This Row],[purchase_frequency]]&lt;16,"Low Frequency",IF(customer_segmentation_data[[#This Row],[purchase_frequency]]&lt;36,"Medium Frequency",IF(customer_segmentation_data[[#This Row],[purchase_frequency]]&lt;51,"High Frequency","Invalid")))</f>
        <v>High Frequency</v>
      </c>
      <c r="N506" s="3">
        <f>customer_segmentation_data[[#This Row],[last_purchase_amount]]*customer_segmentation_data[[#This Row],[purchase_frequency]]*customer_segmentation_data[[#This Row],[membership_years]]</f>
        <v>201572.39999999997</v>
      </c>
    </row>
    <row r="507" spans="1:14" x14ac:dyDescent="0.35">
      <c r="A507">
        <v>506</v>
      </c>
      <c r="B507">
        <v>66</v>
      </c>
      <c r="C507" s="1" t="s">
        <v>16</v>
      </c>
      <c r="D507" s="2">
        <v>149505</v>
      </c>
      <c r="E507">
        <v>79</v>
      </c>
      <c r="F507">
        <v>4</v>
      </c>
      <c r="G507">
        <v>8</v>
      </c>
      <c r="H507" s="1" t="s">
        <v>11</v>
      </c>
      <c r="I507" s="3">
        <v>334.95</v>
      </c>
      <c r="J507" s="3" t="str">
        <f>IF(customer_segmentation_data[[#This Row],[age]]&lt;30,"Adolescent",IF(customer_segmentation_data[[#This Row],[age]]&lt;50,"Middle Age",IF(customer_segmentation_data[[#This Row],[age]]&gt;49,"Adult","Invalid")))</f>
        <v>Adult</v>
      </c>
      <c r="K507" t="str">
        <f>IF(customer_segmentation_data[[#This Row],[income]]&gt;89000,"High Income",IF(customer_segmentation_data[[#This Row],[income]]&gt;59000,"Middle Income",IF(customer_segmentation_data[[#This Row],[income]]&lt;60000,"Low Income","Invalid")))</f>
        <v>High Income</v>
      </c>
      <c r="L507" t="str">
        <f>IF(customer_segmentation_data[[#This Row],[spending_score]]&gt;69,"High Spending",IF(customer_segmentation_data[[#This Row],[spending_score]]&gt;39,"Medium Spending",IF(customer_segmentation_data[[#This Row],[spending_score]]&lt;40,"Low Spending","Invalid")))</f>
        <v>High Spending</v>
      </c>
      <c r="M507" t="str">
        <f>IF(customer_segmentation_data[[#This Row],[purchase_frequency]]&lt;16,"Low Frequency",IF(customer_segmentation_data[[#This Row],[purchase_frequency]]&lt;36,"Medium Frequency",IF(customer_segmentation_data[[#This Row],[purchase_frequency]]&lt;51,"High Frequency","Invalid")))</f>
        <v>Low Frequency</v>
      </c>
      <c r="N507" s="3">
        <f>customer_segmentation_data[[#This Row],[last_purchase_amount]]*customer_segmentation_data[[#This Row],[purchase_frequency]]*customer_segmentation_data[[#This Row],[membership_years]]</f>
        <v>10718.4</v>
      </c>
    </row>
    <row r="508" spans="1:14" x14ac:dyDescent="0.35">
      <c r="A508">
        <v>507</v>
      </c>
      <c r="B508">
        <v>58</v>
      </c>
      <c r="C508" s="1" t="s">
        <v>16</v>
      </c>
      <c r="D508" s="2">
        <v>132215</v>
      </c>
      <c r="E508">
        <v>91</v>
      </c>
      <c r="F508">
        <v>8</v>
      </c>
      <c r="G508">
        <v>6</v>
      </c>
      <c r="H508" s="1" t="s">
        <v>11</v>
      </c>
      <c r="I508" s="3">
        <v>275.70999999999998</v>
      </c>
      <c r="J508" s="3" t="str">
        <f>IF(customer_segmentation_data[[#This Row],[age]]&lt;30,"Adolescent",IF(customer_segmentation_data[[#This Row],[age]]&lt;50,"Middle Age",IF(customer_segmentation_data[[#This Row],[age]]&gt;49,"Adult","Invalid")))</f>
        <v>Adult</v>
      </c>
      <c r="K508" t="str">
        <f>IF(customer_segmentation_data[[#This Row],[income]]&gt;89000,"High Income",IF(customer_segmentation_data[[#This Row],[income]]&gt;59000,"Middle Income",IF(customer_segmentation_data[[#This Row],[income]]&lt;60000,"Low Income","Invalid")))</f>
        <v>High Income</v>
      </c>
      <c r="L508" t="str">
        <f>IF(customer_segmentation_data[[#This Row],[spending_score]]&gt;69,"High Spending",IF(customer_segmentation_data[[#This Row],[spending_score]]&gt;39,"Medium Spending",IF(customer_segmentation_data[[#This Row],[spending_score]]&lt;40,"Low Spending","Invalid")))</f>
        <v>High Spending</v>
      </c>
      <c r="M508" t="str">
        <f>IF(customer_segmentation_data[[#This Row],[purchase_frequency]]&lt;16,"Low Frequency",IF(customer_segmentation_data[[#This Row],[purchase_frequency]]&lt;36,"Medium Frequency",IF(customer_segmentation_data[[#This Row],[purchase_frequency]]&lt;51,"High Frequency","Invalid")))</f>
        <v>Low Frequency</v>
      </c>
      <c r="N508" s="3">
        <f>customer_segmentation_data[[#This Row],[last_purchase_amount]]*customer_segmentation_data[[#This Row],[purchase_frequency]]*customer_segmentation_data[[#This Row],[membership_years]]</f>
        <v>13234.079999999998</v>
      </c>
    </row>
    <row r="509" spans="1:14" x14ac:dyDescent="0.35">
      <c r="A509">
        <v>508</v>
      </c>
      <c r="B509">
        <v>48</v>
      </c>
      <c r="C509" s="1" t="s">
        <v>13</v>
      </c>
      <c r="D509" s="2">
        <v>72108</v>
      </c>
      <c r="E509">
        <v>85</v>
      </c>
      <c r="F509">
        <v>8</v>
      </c>
      <c r="G509">
        <v>13</v>
      </c>
      <c r="H509" s="1" t="s">
        <v>11</v>
      </c>
      <c r="I509" s="3">
        <v>486.58</v>
      </c>
      <c r="J509" s="3" t="str">
        <f>IF(customer_segmentation_data[[#This Row],[age]]&lt;30,"Adolescent",IF(customer_segmentation_data[[#This Row],[age]]&lt;50,"Middle Age",IF(customer_segmentation_data[[#This Row],[age]]&gt;49,"Adult","Invalid")))</f>
        <v>Middle Age</v>
      </c>
      <c r="K509" t="str">
        <f>IF(customer_segmentation_data[[#This Row],[income]]&gt;89000,"High Income",IF(customer_segmentation_data[[#This Row],[income]]&gt;59000,"Middle Income",IF(customer_segmentation_data[[#This Row],[income]]&lt;60000,"Low Income","Invalid")))</f>
        <v>Middle Income</v>
      </c>
      <c r="L509" t="str">
        <f>IF(customer_segmentation_data[[#This Row],[spending_score]]&gt;69,"High Spending",IF(customer_segmentation_data[[#This Row],[spending_score]]&gt;39,"Medium Spending",IF(customer_segmentation_data[[#This Row],[spending_score]]&lt;40,"Low Spending","Invalid")))</f>
        <v>High Spending</v>
      </c>
      <c r="M509" t="str">
        <f>IF(customer_segmentation_data[[#This Row],[purchase_frequency]]&lt;16,"Low Frequency",IF(customer_segmentation_data[[#This Row],[purchase_frequency]]&lt;36,"Medium Frequency",IF(customer_segmentation_data[[#This Row],[purchase_frequency]]&lt;51,"High Frequency","Invalid")))</f>
        <v>Low Frequency</v>
      </c>
      <c r="N509" s="3">
        <f>customer_segmentation_data[[#This Row],[last_purchase_amount]]*customer_segmentation_data[[#This Row],[purchase_frequency]]*customer_segmentation_data[[#This Row],[membership_years]]</f>
        <v>50604.32</v>
      </c>
    </row>
    <row r="510" spans="1:14" x14ac:dyDescent="0.35">
      <c r="A510">
        <v>509</v>
      </c>
      <c r="B510">
        <v>68</v>
      </c>
      <c r="C510" s="1" t="s">
        <v>13</v>
      </c>
      <c r="D510" s="2">
        <v>113760</v>
      </c>
      <c r="E510">
        <v>64</v>
      </c>
      <c r="F510">
        <v>2</v>
      </c>
      <c r="G510">
        <v>37</v>
      </c>
      <c r="H510" s="1" t="s">
        <v>11</v>
      </c>
      <c r="I510" s="3">
        <v>462.62</v>
      </c>
      <c r="J510" s="3" t="str">
        <f>IF(customer_segmentation_data[[#This Row],[age]]&lt;30,"Adolescent",IF(customer_segmentation_data[[#This Row],[age]]&lt;50,"Middle Age",IF(customer_segmentation_data[[#This Row],[age]]&gt;49,"Adult","Invalid")))</f>
        <v>Adult</v>
      </c>
      <c r="K510" t="str">
        <f>IF(customer_segmentation_data[[#This Row],[income]]&gt;89000,"High Income",IF(customer_segmentation_data[[#This Row],[income]]&gt;59000,"Middle Income",IF(customer_segmentation_data[[#This Row],[income]]&lt;60000,"Low Income","Invalid")))</f>
        <v>High Income</v>
      </c>
      <c r="L510" t="str">
        <f>IF(customer_segmentation_data[[#This Row],[spending_score]]&gt;69,"High Spending",IF(customer_segmentation_data[[#This Row],[spending_score]]&gt;39,"Medium Spending",IF(customer_segmentation_data[[#This Row],[spending_score]]&lt;40,"Low Spending","Invalid")))</f>
        <v>Medium Spending</v>
      </c>
      <c r="M510" t="str">
        <f>IF(customer_segmentation_data[[#This Row],[purchase_frequency]]&lt;16,"Low Frequency",IF(customer_segmentation_data[[#This Row],[purchase_frequency]]&lt;36,"Medium Frequency",IF(customer_segmentation_data[[#This Row],[purchase_frequency]]&lt;51,"High Frequency","Invalid")))</f>
        <v>High Frequency</v>
      </c>
      <c r="N510" s="3">
        <f>customer_segmentation_data[[#This Row],[last_purchase_amount]]*customer_segmentation_data[[#This Row],[purchase_frequency]]*customer_segmentation_data[[#This Row],[membership_years]]</f>
        <v>34233.879999999997</v>
      </c>
    </row>
    <row r="511" spans="1:14" x14ac:dyDescent="0.35">
      <c r="A511">
        <v>510</v>
      </c>
      <c r="B511">
        <v>19</v>
      </c>
      <c r="C511" s="1" t="s">
        <v>16</v>
      </c>
      <c r="D511" s="2">
        <v>111238</v>
      </c>
      <c r="E511">
        <v>7</v>
      </c>
      <c r="F511">
        <v>2</v>
      </c>
      <c r="G511">
        <v>30</v>
      </c>
      <c r="H511" s="1" t="s">
        <v>11</v>
      </c>
      <c r="I511" s="3">
        <v>813.37</v>
      </c>
      <c r="J511" s="3" t="str">
        <f>IF(customer_segmentation_data[[#This Row],[age]]&lt;30,"Adolescent",IF(customer_segmentation_data[[#This Row],[age]]&lt;50,"Middle Age",IF(customer_segmentation_data[[#This Row],[age]]&gt;49,"Adult","Invalid")))</f>
        <v>Adolescent</v>
      </c>
      <c r="K511" t="str">
        <f>IF(customer_segmentation_data[[#This Row],[income]]&gt;89000,"High Income",IF(customer_segmentation_data[[#This Row],[income]]&gt;59000,"Middle Income",IF(customer_segmentation_data[[#This Row],[income]]&lt;60000,"Low Income","Invalid")))</f>
        <v>High Income</v>
      </c>
      <c r="L511" t="str">
        <f>IF(customer_segmentation_data[[#This Row],[spending_score]]&gt;69,"High Spending",IF(customer_segmentation_data[[#This Row],[spending_score]]&gt;39,"Medium Spending",IF(customer_segmentation_data[[#This Row],[spending_score]]&lt;40,"Low Spending","Invalid")))</f>
        <v>Low Spending</v>
      </c>
      <c r="M511" t="str">
        <f>IF(customer_segmentation_data[[#This Row],[purchase_frequency]]&lt;16,"Low Frequency",IF(customer_segmentation_data[[#This Row],[purchase_frequency]]&lt;36,"Medium Frequency",IF(customer_segmentation_data[[#This Row],[purchase_frequency]]&lt;51,"High Frequency","Invalid")))</f>
        <v>Medium Frequency</v>
      </c>
      <c r="N511" s="3">
        <f>customer_segmentation_data[[#This Row],[last_purchase_amount]]*customer_segmentation_data[[#This Row],[purchase_frequency]]*customer_segmentation_data[[#This Row],[membership_years]]</f>
        <v>48802.2</v>
      </c>
    </row>
    <row r="512" spans="1:14" x14ac:dyDescent="0.35">
      <c r="A512">
        <v>511</v>
      </c>
      <c r="B512">
        <v>24</v>
      </c>
      <c r="C512" s="1" t="s">
        <v>13</v>
      </c>
      <c r="D512" s="2">
        <v>109039</v>
      </c>
      <c r="E512">
        <v>71</v>
      </c>
      <c r="F512">
        <v>9</v>
      </c>
      <c r="G512">
        <v>41</v>
      </c>
      <c r="H512" s="1" t="s">
        <v>11</v>
      </c>
      <c r="I512" s="3">
        <v>606.17999999999995</v>
      </c>
      <c r="J512" s="3" t="str">
        <f>IF(customer_segmentation_data[[#This Row],[age]]&lt;30,"Adolescent",IF(customer_segmentation_data[[#This Row],[age]]&lt;50,"Middle Age",IF(customer_segmentation_data[[#This Row],[age]]&gt;49,"Adult","Invalid")))</f>
        <v>Adolescent</v>
      </c>
      <c r="K512" t="str">
        <f>IF(customer_segmentation_data[[#This Row],[income]]&gt;89000,"High Income",IF(customer_segmentation_data[[#This Row],[income]]&gt;59000,"Middle Income",IF(customer_segmentation_data[[#This Row],[income]]&lt;60000,"Low Income","Invalid")))</f>
        <v>High Income</v>
      </c>
      <c r="L512" t="str">
        <f>IF(customer_segmentation_data[[#This Row],[spending_score]]&gt;69,"High Spending",IF(customer_segmentation_data[[#This Row],[spending_score]]&gt;39,"Medium Spending",IF(customer_segmentation_data[[#This Row],[spending_score]]&lt;40,"Low Spending","Invalid")))</f>
        <v>High Spending</v>
      </c>
      <c r="M512" t="str">
        <f>IF(customer_segmentation_data[[#This Row],[purchase_frequency]]&lt;16,"Low Frequency",IF(customer_segmentation_data[[#This Row],[purchase_frequency]]&lt;36,"Medium Frequency",IF(customer_segmentation_data[[#This Row],[purchase_frequency]]&lt;51,"High Frequency","Invalid")))</f>
        <v>High Frequency</v>
      </c>
      <c r="N512" s="3">
        <f>customer_segmentation_data[[#This Row],[last_purchase_amount]]*customer_segmentation_data[[#This Row],[purchase_frequency]]*customer_segmentation_data[[#This Row],[membership_years]]</f>
        <v>223680.41999999998</v>
      </c>
    </row>
    <row r="513" spans="1:14" x14ac:dyDescent="0.35">
      <c r="A513">
        <v>512</v>
      </c>
      <c r="B513">
        <v>33</v>
      </c>
      <c r="C513" s="1" t="s">
        <v>16</v>
      </c>
      <c r="D513" s="2">
        <v>132968</v>
      </c>
      <c r="E513">
        <v>49</v>
      </c>
      <c r="F513">
        <v>10</v>
      </c>
      <c r="G513">
        <v>45</v>
      </c>
      <c r="H513" s="1" t="s">
        <v>11</v>
      </c>
      <c r="I513" s="3">
        <v>641.53</v>
      </c>
      <c r="J513" s="3" t="str">
        <f>IF(customer_segmentation_data[[#This Row],[age]]&lt;30,"Adolescent",IF(customer_segmentation_data[[#This Row],[age]]&lt;50,"Middle Age",IF(customer_segmentation_data[[#This Row],[age]]&gt;49,"Adult","Invalid")))</f>
        <v>Middle Age</v>
      </c>
      <c r="K513" t="str">
        <f>IF(customer_segmentation_data[[#This Row],[income]]&gt;89000,"High Income",IF(customer_segmentation_data[[#This Row],[income]]&gt;59000,"Middle Income",IF(customer_segmentation_data[[#This Row],[income]]&lt;60000,"Low Income","Invalid")))</f>
        <v>High Income</v>
      </c>
      <c r="L513" t="str">
        <f>IF(customer_segmentation_data[[#This Row],[spending_score]]&gt;69,"High Spending",IF(customer_segmentation_data[[#This Row],[spending_score]]&gt;39,"Medium Spending",IF(customer_segmentation_data[[#This Row],[spending_score]]&lt;40,"Low Spending","Invalid")))</f>
        <v>Medium Spending</v>
      </c>
      <c r="M513" t="str">
        <f>IF(customer_segmentation_data[[#This Row],[purchase_frequency]]&lt;16,"Low Frequency",IF(customer_segmentation_data[[#This Row],[purchase_frequency]]&lt;36,"Medium Frequency",IF(customer_segmentation_data[[#This Row],[purchase_frequency]]&lt;51,"High Frequency","Invalid")))</f>
        <v>High Frequency</v>
      </c>
      <c r="N513" s="3">
        <f>customer_segmentation_data[[#This Row],[last_purchase_amount]]*customer_segmentation_data[[#This Row],[purchase_frequency]]*customer_segmentation_data[[#This Row],[membership_years]]</f>
        <v>288688.5</v>
      </c>
    </row>
    <row r="514" spans="1:14" x14ac:dyDescent="0.35">
      <c r="A514">
        <v>513</v>
      </c>
      <c r="B514">
        <v>19</v>
      </c>
      <c r="C514" s="1" t="s">
        <v>16</v>
      </c>
      <c r="D514" s="2">
        <v>82506</v>
      </c>
      <c r="E514">
        <v>10</v>
      </c>
      <c r="F514">
        <v>5</v>
      </c>
      <c r="G514">
        <v>41</v>
      </c>
      <c r="H514" s="1" t="s">
        <v>11</v>
      </c>
      <c r="I514" s="3">
        <v>406.32</v>
      </c>
      <c r="J514" s="3" t="str">
        <f>IF(customer_segmentation_data[[#This Row],[age]]&lt;30,"Adolescent",IF(customer_segmentation_data[[#This Row],[age]]&lt;50,"Middle Age",IF(customer_segmentation_data[[#This Row],[age]]&gt;49,"Adult","Invalid")))</f>
        <v>Adolescent</v>
      </c>
      <c r="K514" t="str">
        <f>IF(customer_segmentation_data[[#This Row],[income]]&gt;89000,"High Income",IF(customer_segmentation_data[[#This Row],[income]]&gt;59000,"Middle Income",IF(customer_segmentation_data[[#This Row],[income]]&lt;60000,"Low Income","Invalid")))</f>
        <v>Middle Income</v>
      </c>
      <c r="L514" t="str">
        <f>IF(customer_segmentation_data[[#This Row],[spending_score]]&gt;69,"High Spending",IF(customer_segmentation_data[[#This Row],[spending_score]]&gt;39,"Medium Spending",IF(customer_segmentation_data[[#This Row],[spending_score]]&lt;40,"Low Spending","Invalid")))</f>
        <v>Low Spending</v>
      </c>
      <c r="M514" t="str">
        <f>IF(customer_segmentation_data[[#This Row],[purchase_frequency]]&lt;16,"Low Frequency",IF(customer_segmentation_data[[#This Row],[purchase_frequency]]&lt;36,"Medium Frequency",IF(customer_segmentation_data[[#This Row],[purchase_frequency]]&lt;51,"High Frequency","Invalid")))</f>
        <v>High Frequency</v>
      </c>
      <c r="N514" s="3">
        <f>customer_segmentation_data[[#This Row],[last_purchase_amount]]*customer_segmentation_data[[#This Row],[purchase_frequency]]*customer_segmentation_data[[#This Row],[membership_years]]</f>
        <v>83295.599999999991</v>
      </c>
    </row>
    <row r="515" spans="1:14" x14ac:dyDescent="0.35">
      <c r="A515">
        <v>514</v>
      </c>
      <c r="B515">
        <v>69</v>
      </c>
      <c r="C515" s="1" t="s">
        <v>9</v>
      </c>
      <c r="D515" s="2">
        <v>58668</v>
      </c>
      <c r="E515">
        <v>40</v>
      </c>
      <c r="F515">
        <v>2</v>
      </c>
      <c r="G515">
        <v>15</v>
      </c>
      <c r="H515" s="1" t="s">
        <v>14</v>
      </c>
      <c r="I515" s="3">
        <v>626.35</v>
      </c>
      <c r="J515" s="3" t="str">
        <f>IF(customer_segmentation_data[[#This Row],[age]]&lt;30,"Adolescent",IF(customer_segmentation_data[[#This Row],[age]]&lt;50,"Middle Age",IF(customer_segmentation_data[[#This Row],[age]]&gt;49,"Adult","Invalid")))</f>
        <v>Adult</v>
      </c>
      <c r="K515" t="str">
        <f>IF(customer_segmentation_data[[#This Row],[income]]&gt;89000,"High Income",IF(customer_segmentation_data[[#This Row],[income]]&gt;59000,"Middle Income",IF(customer_segmentation_data[[#This Row],[income]]&lt;60000,"Low Income","Invalid")))</f>
        <v>Low Income</v>
      </c>
      <c r="L515" t="str">
        <f>IF(customer_segmentation_data[[#This Row],[spending_score]]&gt;69,"High Spending",IF(customer_segmentation_data[[#This Row],[spending_score]]&gt;39,"Medium Spending",IF(customer_segmentation_data[[#This Row],[spending_score]]&lt;40,"Low Spending","Invalid")))</f>
        <v>Medium Spending</v>
      </c>
      <c r="M515" t="str">
        <f>IF(customer_segmentation_data[[#This Row],[purchase_frequency]]&lt;16,"Low Frequency",IF(customer_segmentation_data[[#This Row],[purchase_frequency]]&lt;36,"Medium Frequency",IF(customer_segmentation_data[[#This Row],[purchase_frequency]]&lt;51,"High Frequency","Invalid")))</f>
        <v>Low Frequency</v>
      </c>
      <c r="N515" s="3">
        <f>customer_segmentation_data[[#This Row],[last_purchase_amount]]*customer_segmentation_data[[#This Row],[purchase_frequency]]*customer_segmentation_data[[#This Row],[membership_years]]</f>
        <v>18790.5</v>
      </c>
    </row>
    <row r="516" spans="1:14" x14ac:dyDescent="0.35">
      <c r="A516">
        <v>515</v>
      </c>
      <c r="B516">
        <v>28</v>
      </c>
      <c r="C516" s="1" t="s">
        <v>16</v>
      </c>
      <c r="D516" s="2">
        <v>66961</v>
      </c>
      <c r="E516">
        <v>8</v>
      </c>
      <c r="F516">
        <v>10</v>
      </c>
      <c r="G516">
        <v>22</v>
      </c>
      <c r="H516" s="1" t="s">
        <v>10</v>
      </c>
      <c r="I516" s="3">
        <v>179.82</v>
      </c>
      <c r="J516" s="3" t="str">
        <f>IF(customer_segmentation_data[[#This Row],[age]]&lt;30,"Adolescent",IF(customer_segmentation_data[[#This Row],[age]]&lt;50,"Middle Age",IF(customer_segmentation_data[[#This Row],[age]]&gt;49,"Adult","Invalid")))</f>
        <v>Adolescent</v>
      </c>
      <c r="K516" t="str">
        <f>IF(customer_segmentation_data[[#This Row],[income]]&gt;89000,"High Income",IF(customer_segmentation_data[[#This Row],[income]]&gt;59000,"Middle Income",IF(customer_segmentation_data[[#This Row],[income]]&lt;60000,"Low Income","Invalid")))</f>
        <v>Middle Income</v>
      </c>
      <c r="L516" t="str">
        <f>IF(customer_segmentation_data[[#This Row],[spending_score]]&gt;69,"High Spending",IF(customer_segmentation_data[[#This Row],[spending_score]]&gt;39,"Medium Spending",IF(customer_segmentation_data[[#This Row],[spending_score]]&lt;40,"Low Spending","Invalid")))</f>
        <v>Low Spending</v>
      </c>
      <c r="M516" t="str">
        <f>IF(customer_segmentation_data[[#This Row],[purchase_frequency]]&lt;16,"Low Frequency",IF(customer_segmentation_data[[#This Row],[purchase_frequency]]&lt;36,"Medium Frequency",IF(customer_segmentation_data[[#This Row],[purchase_frequency]]&lt;51,"High Frequency","Invalid")))</f>
        <v>Medium Frequency</v>
      </c>
      <c r="N516" s="3">
        <f>customer_segmentation_data[[#This Row],[last_purchase_amount]]*customer_segmentation_data[[#This Row],[purchase_frequency]]*customer_segmentation_data[[#This Row],[membership_years]]</f>
        <v>39560.400000000001</v>
      </c>
    </row>
    <row r="517" spans="1:14" x14ac:dyDescent="0.35">
      <c r="A517">
        <v>516</v>
      </c>
      <c r="B517">
        <v>32</v>
      </c>
      <c r="C517" s="1" t="s">
        <v>13</v>
      </c>
      <c r="D517" s="2">
        <v>137280</v>
      </c>
      <c r="E517">
        <v>95</v>
      </c>
      <c r="F517">
        <v>6</v>
      </c>
      <c r="G517">
        <v>3</v>
      </c>
      <c r="H517" s="1" t="s">
        <v>15</v>
      </c>
      <c r="I517" s="3">
        <v>31.72</v>
      </c>
      <c r="J517" s="3" t="str">
        <f>IF(customer_segmentation_data[[#This Row],[age]]&lt;30,"Adolescent",IF(customer_segmentation_data[[#This Row],[age]]&lt;50,"Middle Age",IF(customer_segmentation_data[[#This Row],[age]]&gt;49,"Adult","Invalid")))</f>
        <v>Middle Age</v>
      </c>
      <c r="K517" t="str">
        <f>IF(customer_segmentation_data[[#This Row],[income]]&gt;89000,"High Income",IF(customer_segmentation_data[[#This Row],[income]]&gt;59000,"Middle Income",IF(customer_segmentation_data[[#This Row],[income]]&lt;60000,"Low Income","Invalid")))</f>
        <v>High Income</v>
      </c>
      <c r="L517" t="str">
        <f>IF(customer_segmentation_data[[#This Row],[spending_score]]&gt;69,"High Spending",IF(customer_segmentation_data[[#This Row],[spending_score]]&gt;39,"Medium Spending",IF(customer_segmentation_data[[#This Row],[spending_score]]&lt;40,"Low Spending","Invalid")))</f>
        <v>High Spending</v>
      </c>
      <c r="M517" t="str">
        <f>IF(customer_segmentation_data[[#This Row],[purchase_frequency]]&lt;16,"Low Frequency",IF(customer_segmentation_data[[#This Row],[purchase_frequency]]&lt;36,"Medium Frequency",IF(customer_segmentation_data[[#This Row],[purchase_frequency]]&lt;51,"High Frequency","Invalid")))</f>
        <v>Low Frequency</v>
      </c>
      <c r="N517" s="3">
        <f>customer_segmentation_data[[#This Row],[last_purchase_amount]]*customer_segmentation_data[[#This Row],[purchase_frequency]]*customer_segmentation_data[[#This Row],[membership_years]]</f>
        <v>570.96</v>
      </c>
    </row>
    <row r="518" spans="1:14" x14ac:dyDescent="0.35">
      <c r="A518">
        <v>517</v>
      </c>
      <c r="B518">
        <v>18</v>
      </c>
      <c r="C518" s="1" t="s">
        <v>13</v>
      </c>
      <c r="D518" s="2">
        <v>112021</v>
      </c>
      <c r="E518">
        <v>9</v>
      </c>
      <c r="F518">
        <v>3</v>
      </c>
      <c r="G518">
        <v>11</v>
      </c>
      <c r="H518" s="1" t="s">
        <v>10</v>
      </c>
      <c r="I518" s="3">
        <v>588.37</v>
      </c>
      <c r="J518" s="3" t="str">
        <f>IF(customer_segmentation_data[[#This Row],[age]]&lt;30,"Adolescent",IF(customer_segmentation_data[[#This Row],[age]]&lt;50,"Middle Age",IF(customer_segmentation_data[[#This Row],[age]]&gt;49,"Adult","Invalid")))</f>
        <v>Adolescent</v>
      </c>
      <c r="K518" t="str">
        <f>IF(customer_segmentation_data[[#This Row],[income]]&gt;89000,"High Income",IF(customer_segmentation_data[[#This Row],[income]]&gt;59000,"Middle Income",IF(customer_segmentation_data[[#This Row],[income]]&lt;60000,"Low Income","Invalid")))</f>
        <v>High Income</v>
      </c>
      <c r="L518" t="str">
        <f>IF(customer_segmentation_data[[#This Row],[spending_score]]&gt;69,"High Spending",IF(customer_segmentation_data[[#This Row],[spending_score]]&gt;39,"Medium Spending",IF(customer_segmentation_data[[#This Row],[spending_score]]&lt;40,"Low Spending","Invalid")))</f>
        <v>Low Spending</v>
      </c>
      <c r="M518" t="str">
        <f>IF(customer_segmentation_data[[#This Row],[purchase_frequency]]&lt;16,"Low Frequency",IF(customer_segmentation_data[[#This Row],[purchase_frequency]]&lt;36,"Medium Frequency",IF(customer_segmentation_data[[#This Row],[purchase_frequency]]&lt;51,"High Frequency","Invalid")))</f>
        <v>Low Frequency</v>
      </c>
      <c r="N518" s="3">
        <f>customer_segmentation_data[[#This Row],[last_purchase_amount]]*customer_segmentation_data[[#This Row],[purchase_frequency]]*customer_segmentation_data[[#This Row],[membership_years]]</f>
        <v>19416.21</v>
      </c>
    </row>
    <row r="519" spans="1:14" x14ac:dyDescent="0.35">
      <c r="A519">
        <v>518</v>
      </c>
      <c r="B519">
        <v>45</v>
      </c>
      <c r="C519" s="1" t="s">
        <v>9</v>
      </c>
      <c r="D519" s="2">
        <v>110280</v>
      </c>
      <c r="E519">
        <v>85</v>
      </c>
      <c r="F519">
        <v>4</v>
      </c>
      <c r="G519">
        <v>21</v>
      </c>
      <c r="H519" s="1" t="s">
        <v>10</v>
      </c>
      <c r="I519" s="3">
        <v>944.07</v>
      </c>
      <c r="J519" s="3" t="str">
        <f>IF(customer_segmentation_data[[#This Row],[age]]&lt;30,"Adolescent",IF(customer_segmentation_data[[#This Row],[age]]&lt;50,"Middle Age",IF(customer_segmentation_data[[#This Row],[age]]&gt;49,"Adult","Invalid")))</f>
        <v>Middle Age</v>
      </c>
      <c r="K519" t="str">
        <f>IF(customer_segmentation_data[[#This Row],[income]]&gt;89000,"High Income",IF(customer_segmentation_data[[#This Row],[income]]&gt;59000,"Middle Income",IF(customer_segmentation_data[[#This Row],[income]]&lt;60000,"Low Income","Invalid")))</f>
        <v>High Income</v>
      </c>
      <c r="L519" t="str">
        <f>IF(customer_segmentation_data[[#This Row],[spending_score]]&gt;69,"High Spending",IF(customer_segmentation_data[[#This Row],[spending_score]]&gt;39,"Medium Spending",IF(customer_segmentation_data[[#This Row],[spending_score]]&lt;40,"Low Spending","Invalid")))</f>
        <v>High Spending</v>
      </c>
      <c r="M519" t="str">
        <f>IF(customer_segmentation_data[[#This Row],[purchase_frequency]]&lt;16,"Low Frequency",IF(customer_segmentation_data[[#This Row],[purchase_frequency]]&lt;36,"Medium Frequency",IF(customer_segmentation_data[[#This Row],[purchase_frequency]]&lt;51,"High Frequency","Invalid")))</f>
        <v>Medium Frequency</v>
      </c>
      <c r="N519" s="3">
        <f>customer_segmentation_data[[#This Row],[last_purchase_amount]]*customer_segmentation_data[[#This Row],[purchase_frequency]]*customer_segmentation_data[[#This Row],[membership_years]]</f>
        <v>79301.88</v>
      </c>
    </row>
    <row r="520" spans="1:14" x14ac:dyDescent="0.35">
      <c r="A520">
        <v>519</v>
      </c>
      <c r="B520">
        <v>45</v>
      </c>
      <c r="C520" s="1" t="s">
        <v>9</v>
      </c>
      <c r="D520" s="2">
        <v>67753</v>
      </c>
      <c r="E520">
        <v>64</v>
      </c>
      <c r="F520">
        <v>4</v>
      </c>
      <c r="G520">
        <v>48</v>
      </c>
      <c r="H520" s="1" t="s">
        <v>11</v>
      </c>
      <c r="I520" s="3">
        <v>926.69</v>
      </c>
      <c r="J520" s="3" t="str">
        <f>IF(customer_segmentation_data[[#This Row],[age]]&lt;30,"Adolescent",IF(customer_segmentation_data[[#This Row],[age]]&lt;50,"Middle Age",IF(customer_segmentation_data[[#This Row],[age]]&gt;49,"Adult","Invalid")))</f>
        <v>Middle Age</v>
      </c>
      <c r="K520" t="str">
        <f>IF(customer_segmentation_data[[#This Row],[income]]&gt;89000,"High Income",IF(customer_segmentation_data[[#This Row],[income]]&gt;59000,"Middle Income",IF(customer_segmentation_data[[#This Row],[income]]&lt;60000,"Low Income","Invalid")))</f>
        <v>Middle Income</v>
      </c>
      <c r="L520" t="str">
        <f>IF(customer_segmentation_data[[#This Row],[spending_score]]&gt;69,"High Spending",IF(customer_segmentation_data[[#This Row],[spending_score]]&gt;39,"Medium Spending",IF(customer_segmentation_data[[#This Row],[spending_score]]&lt;40,"Low Spending","Invalid")))</f>
        <v>Medium Spending</v>
      </c>
      <c r="M520" t="str">
        <f>IF(customer_segmentation_data[[#This Row],[purchase_frequency]]&lt;16,"Low Frequency",IF(customer_segmentation_data[[#This Row],[purchase_frequency]]&lt;36,"Medium Frequency",IF(customer_segmentation_data[[#This Row],[purchase_frequency]]&lt;51,"High Frequency","Invalid")))</f>
        <v>High Frequency</v>
      </c>
      <c r="N520" s="3">
        <f>customer_segmentation_data[[#This Row],[last_purchase_amount]]*customer_segmentation_data[[#This Row],[purchase_frequency]]*customer_segmentation_data[[#This Row],[membership_years]]</f>
        <v>177924.48000000001</v>
      </c>
    </row>
    <row r="521" spans="1:14" x14ac:dyDescent="0.35">
      <c r="A521">
        <v>520</v>
      </c>
      <c r="B521">
        <v>38</v>
      </c>
      <c r="C521" s="1" t="s">
        <v>16</v>
      </c>
      <c r="D521" s="2">
        <v>54918</v>
      </c>
      <c r="E521">
        <v>1</v>
      </c>
      <c r="F521">
        <v>6</v>
      </c>
      <c r="G521">
        <v>6</v>
      </c>
      <c r="H521" s="1" t="s">
        <v>15</v>
      </c>
      <c r="I521" s="3">
        <v>979.26</v>
      </c>
      <c r="J521" s="3" t="str">
        <f>IF(customer_segmentation_data[[#This Row],[age]]&lt;30,"Adolescent",IF(customer_segmentation_data[[#This Row],[age]]&lt;50,"Middle Age",IF(customer_segmentation_data[[#This Row],[age]]&gt;49,"Adult","Invalid")))</f>
        <v>Middle Age</v>
      </c>
      <c r="K521" t="str">
        <f>IF(customer_segmentation_data[[#This Row],[income]]&gt;89000,"High Income",IF(customer_segmentation_data[[#This Row],[income]]&gt;59000,"Middle Income",IF(customer_segmentation_data[[#This Row],[income]]&lt;60000,"Low Income","Invalid")))</f>
        <v>Low Income</v>
      </c>
      <c r="L521" t="str">
        <f>IF(customer_segmentation_data[[#This Row],[spending_score]]&gt;69,"High Spending",IF(customer_segmentation_data[[#This Row],[spending_score]]&gt;39,"Medium Spending",IF(customer_segmentation_data[[#This Row],[spending_score]]&lt;40,"Low Spending","Invalid")))</f>
        <v>Low Spending</v>
      </c>
      <c r="M521" t="str">
        <f>IF(customer_segmentation_data[[#This Row],[purchase_frequency]]&lt;16,"Low Frequency",IF(customer_segmentation_data[[#This Row],[purchase_frequency]]&lt;36,"Medium Frequency",IF(customer_segmentation_data[[#This Row],[purchase_frequency]]&lt;51,"High Frequency","Invalid")))</f>
        <v>Low Frequency</v>
      </c>
      <c r="N521" s="3">
        <f>customer_segmentation_data[[#This Row],[last_purchase_amount]]*customer_segmentation_data[[#This Row],[purchase_frequency]]*customer_segmentation_data[[#This Row],[membership_years]]</f>
        <v>35253.360000000001</v>
      </c>
    </row>
    <row r="522" spans="1:14" x14ac:dyDescent="0.35">
      <c r="A522">
        <v>521</v>
      </c>
      <c r="B522">
        <v>69</v>
      </c>
      <c r="C522" s="1" t="s">
        <v>13</v>
      </c>
      <c r="D522" s="2">
        <v>78534</v>
      </c>
      <c r="E522">
        <v>100</v>
      </c>
      <c r="F522">
        <v>2</v>
      </c>
      <c r="G522">
        <v>9</v>
      </c>
      <c r="H522" s="1" t="s">
        <v>14</v>
      </c>
      <c r="I522" s="3">
        <v>75.03</v>
      </c>
      <c r="J522" s="3" t="str">
        <f>IF(customer_segmentation_data[[#This Row],[age]]&lt;30,"Adolescent",IF(customer_segmentation_data[[#This Row],[age]]&lt;50,"Middle Age",IF(customer_segmentation_data[[#This Row],[age]]&gt;49,"Adult","Invalid")))</f>
        <v>Adult</v>
      </c>
      <c r="K522" t="str">
        <f>IF(customer_segmentation_data[[#This Row],[income]]&gt;89000,"High Income",IF(customer_segmentation_data[[#This Row],[income]]&gt;59000,"Middle Income",IF(customer_segmentation_data[[#This Row],[income]]&lt;60000,"Low Income","Invalid")))</f>
        <v>Middle Income</v>
      </c>
      <c r="L522" t="str">
        <f>IF(customer_segmentation_data[[#This Row],[spending_score]]&gt;69,"High Spending",IF(customer_segmentation_data[[#This Row],[spending_score]]&gt;39,"Medium Spending",IF(customer_segmentation_data[[#This Row],[spending_score]]&lt;40,"Low Spending","Invalid")))</f>
        <v>High Spending</v>
      </c>
      <c r="M522" t="str">
        <f>IF(customer_segmentation_data[[#This Row],[purchase_frequency]]&lt;16,"Low Frequency",IF(customer_segmentation_data[[#This Row],[purchase_frequency]]&lt;36,"Medium Frequency",IF(customer_segmentation_data[[#This Row],[purchase_frequency]]&lt;51,"High Frequency","Invalid")))</f>
        <v>Low Frequency</v>
      </c>
      <c r="N522" s="3">
        <f>customer_segmentation_data[[#This Row],[last_purchase_amount]]*customer_segmentation_data[[#This Row],[purchase_frequency]]*customer_segmentation_data[[#This Row],[membership_years]]</f>
        <v>1350.54</v>
      </c>
    </row>
    <row r="523" spans="1:14" x14ac:dyDescent="0.35">
      <c r="A523">
        <v>522</v>
      </c>
      <c r="B523">
        <v>29</v>
      </c>
      <c r="C523" s="1" t="s">
        <v>9</v>
      </c>
      <c r="D523" s="2">
        <v>51471</v>
      </c>
      <c r="E523">
        <v>96</v>
      </c>
      <c r="F523">
        <v>3</v>
      </c>
      <c r="G523">
        <v>13</v>
      </c>
      <c r="H523" s="1" t="s">
        <v>14</v>
      </c>
      <c r="I523" s="3">
        <v>668.21</v>
      </c>
      <c r="J523" s="3" t="str">
        <f>IF(customer_segmentation_data[[#This Row],[age]]&lt;30,"Adolescent",IF(customer_segmentation_data[[#This Row],[age]]&lt;50,"Middle Age",IF(customer_segmentation_data[[#This Row],[age]]&gt;49,"Adult","Invalid")))</f>
        <v>Adolescent</v>
      </c>
      <c r="K523" t="str">
        <f>IF(customer_segmentation_data[[#This Row],[income]]&gt;89000,"High Income",IF(customer_segmentation_data[[#This Row],[income]]&gt;59000,"Middle Income",IF(customer_segmentation_data[[#This Row],[income]]&lt;60000,"Low Income","Invalid")))</f>
        <v>Low Income</v>
      </c>
      <c r="L523" t="str">
        <f>IF(customer_segmentation_data[[#This Row],[spending_score]]&gt;69,"High Spending",IF(customer_segmentation_data[[#This Row],[spending_score]]&gt;39,"Medium Spending",IF(customer_segmentation_data[[#This Row],[spending_score]]&lt;40,"Low Spending","Invalid")))</f>
        <v>High Spending</v>
      </c>
      <c r="M523" t="str">
        <f>IF(customer_segmentation_data[[#This Row],[purchase_frequency]]&lt;16,"Low Frequency",IF(customer_segmentation_data[[#This Row],[purchase_frequency]]&lt;36,"Medium Frequency",IF(customer_segmentation_data[[#This Row],[purchase_frequency]]&lt;51,"High Frequency","Invalid")))</f>
        <v>Low Frequency</v>
      </c>
      <c r="N523" s="3">
        <f>customer_segmentation_data[[#This Row],[last_purchase_amount]]*customer_segmentation_data[[#This Row],[purchase_frequency]]*customer_segmentation_data[[#This Row],[membership_years]]</f>
        <v>26060.19</v>
      </c>
    </row>
    <row r="524" spans="1:14" x14ac:dyDescent="0.35">
      <c r="A524">
        <v>523</v>
      </c>
      <c r="B524">
        <v>32</v>
      </c>
      <c r="C524" s="1" t="s">
        <v>9</v>
      </c>
      <c r="D524" s="2">
        <v>58144</v>
      </c>
      <c r="E524">
        <v>4</v>
      </c>
      <c r="F524">
        <v>5</v>
      </c>
      <c r="G524">
        <v>16</v>
      </c>
      <c r="H524" s="1" t="s">
        <v>15</v>
      </c>
      <c r="I524" s="3">
        <v>923.37</v>
      </c>
      <c r="J524" s="3" t="str">
        <f>IF(customer_segmentation_data[[#This Row],[age]]&lt;30,"Adolescent",IF(customer_segmentation_data[[#This Row],[age]]&lt;50,"Middle Age",IF(customer_segmentation_data[[#This Row],[age]]&gt;49,"Adult","Invalid")))</f>
        <v>Middle Age</v>
      </c>
      <c r="K524" t="str">
        <f>IF(customer_segmentation_data[[#This Row],[income]]&gt;89000,"High Income",IF(customer_segmentation_data[[#This Row],[income]]&gt;59000,"Middle Income",IF(customer_segmentation_data[[#This Row],[income]]&lt;60000,"Low Income","Invalid")))</f>
        <v>Low Income</v>
      </c>
      <c r="L524" t="str">
        <f>IF(customer_segmentation_data[[#This Row],[spending_score]]&gt;69,"High Spending",IF(customer_segmentation_data[[#This Row],[spending_score]]&gt;39,"Medium Spending",IF(customer_segmentation_data[[#This Row],[spending_score]]&lt;40,"Low Spending","Invalid")))</f>
        <v>Low Spending</v>
      </c>
      <c r="M524" t="str">
        <f>IF(customer_segmentation_data[[#This Row],[purchase_frequency]]&lt;16,"Low Frequency",IF(customer_segmentation_data[[#This Row],[purchase_frequency]]&lt;36,"Medium Frequency",IF(customer_segmentation_data[[#This Row],[purchase_frequency]]&lt;51,"High Frequency","Invalid")))</f>
        <v>Medium Frequency</v>
      </c>
      <c r="N524" s="3">
        <f>customer_segmentation_data[[#This Row],[last_purchase_amount]]*customer_segmentation_data[[#This Row],[purchase_frequency]]*customer_segmentation_data[[#This Row],[membership_years]]</f>
        <v>73869.600000000006</v>
      </c>
    </row>
    <row r="525" spans="1:14" x14ac:dyDescent="0.35">
      <c r="A525">
        <v>524</v>
      </c>
      <c r="B525">
        <v>47</v>
      </c>
      <c r="C525" s="1" t="s">
        <v>13</v>
      </c>
      <c r="D525" s="2">
        <v>100338</v>
      </c>
      <c r="E525">
        <v>13</v>
      </c>
      <c r="F525">
        <v>9</v>
      </c>
      <c r="G525">
        <v>40</v>
      </c>
      <c r="H525" s="1" t="s">
        <v>15</v>
      </c>
      <c r="I525" s="3">
        <v>48.65</v>
      </c>
      <c r="J525" s="3" t="str">
        <f>IF(customer_segmentation_data[[#This Row],[age]]&lt;30,"Adolescent",IF(customer_segmentation_data[[#This Row],[age]]&lt;50,"Middle Age",IF(customer_segmentation_data[[#This Row],[age]]&gt;49,"Adult","Invalid")))</f>
        <v>Middle Age</v>
      </c>
      <c r="K525" t="str">
        <f>IF(customer_segmentation_data[[#This Row],[income]]&gt;89000,"High Income",IF(customer_segmentation_data[[#This Row],[income]]&gt;59000,"Middle Income",IF(customer_segmentation_data[[#This Row],[income]]&lt;60000,"Low Income","Invalid")))</f>
        <v>High Income</v>
      </c>
      <c r="L525" t="str">
        <f>IF(customer_segmentation_data[[#This Row],[spending_score]]&gt;69,"High Spending",IF(customer_segmentation_data[[#This Row],[spending_score]]&gt;39,"Medium Spending",IF(customer_segmentation_data[[#This Row],[spending_score]]&lt;40,"Low Spending","Invalid")))</f>
        <v>Low Spending</v>
      </c>
      <c r="M525" t="str">
        <f>IF(customer_segmentation_data[[#This Row],[purchase_frequency]]&lt;16,"Low Frequency",IF(customer_segmentation_data[[#This Row],[purchase_frequency]]&lt;36,"Medium Frequency",IF(customer_segmentation_data[[#This Row],[purchase_frequency]]&lt;51,"High Frequency","Invalid")))</f>
        <v>High Frequency</v>
      </c>
      <c r="N525" s="3">
        <f>customer_segmentation_data[[#This Row],[last_purchase_amount]]*customer_segmentation_data[[#This Row],[purchase_frequency]]*customer_segmentation_data[[#This Row],[membership_years]]</f>
        <v>17514</v>
      </c>
    </row>
    <row r="526" spans="1:14" x14ac:dyDescent="0.35">
      <c r="A526">
        <v>525</v>
      </c>
      <c r="B526">
        <v>33</v>
      </c>
      <c r="C526" s="1" t="s">
        <v>9</v>
      </c>
      <c r="D526" s="2">
        <v>90232</v>
      </c>
      <c r="E526">
        <v>19</v>
      </c>
      <c r="F526">
        <v>2</v>
      </c>
      <c r="G526">
        <v>8</v>
      </c>
      <c r="H526" s="1" t="s">
        <v>12</v>
      </c>
      <c r="I526" s="3">
        <v>255.08</v>
      </c>
      <c r="J526" s="3" t="str">
        <f>IF(customer_segmentation_data[[#This Row],[age]]&lt;30,"Adolescent",IF(customer_segmentation_data[[#This Row],[age]]&lt;50,"Middle Age",IF(customer_segmentation_data[[#This Row],[age]]&gt;49,"Adult","Invalid")))</f>
        <v>Middle Age</v>
      </c>
      <c r="K526" t="str">
        <f>IF(customer_segmentation_data[[#This Row],[income]]&gt;89000,"High Income",IF(customer_segmentation_data[[#This Row],[income]]&gt;59000,"Middle Income",IF(customer_segmentation_data[[#This Row],[income]]&lt;60000,"Low Income","Invalid")))</f>
        <v>High Income</v>
      </c>
      <c r="L526" t="str">
        <f>IF(customer_segmentation_data[[#This Row],[spending_score]]&gt;69,"High Spending",IF(customer_segmentation_data[[#This Row],[spending_score]]&gt;39,"Medium Spending",IF(customer_segmentation_data[[#This Row],[spending_score]]&lt;40,"Low Spending","Invalid")))</f>
        <v>Low Spending</v>
      </c>
      <c r="M526" t="str">
        <f>IF(customer_segmentation_data[[#This Row],[purchase_frequency]]&lt;16,"Low Frequency",IF(customer_segmentation_data[[#This Row],[purchase_frequency]]&lt;36,"Medium Frequency",IF(customer_segmentation_data[[#This Row],[purchase_frequency]]&lt;51,"High Frequency","Invalid")))</f>
        <v>Low Frequency</v>
      </c>
      <c r="N526" s="3">
        <f>customer_segmentation_data[[#This Row],[last_purchase_amount]]*customer_segmentation_data[[#This Row],[purchase_frequency]]*customer_segmentation_data[[#This Row],[membership_years]]</f>
        <v>4081.28</v>
      </c>
    </row>
    <row r="527" spans="1:14" x14ac:dyDescent="0.35">
      <c r="A527">
        <v>526</v>
      </c>
      <c r="B527">
        <v>52</v>
      </c>
      <c r="C527" s="1" t="s">
        <v>16</v>
      </c>
      <c r="D527" s="2">
        <v>133701</v>
      </c>
      <c r="E527">
        <v>64</v>
      </c>
      <c r="F527">
        <v>1</v>
      </c>
      <c r="G527">
        <v>34</v>
      </c>
      <c r="H527" s="1" t="s">
        <v>12</v>
      </c>
      <c r="I527" s="3">
        <v>534.25</v>
      </c>
      <c r="J527" s="3" t="str">
        <f>IF(customer_segmentation_data[[#This Row],[age]]&lt;30,"Adolescent",IF(customer_segmentation_data[[#This Row],[age]]&lt;50,"Middle Age",IF(customer_segmentation_data[[#This Row],[age]]&gt;49,"Adult","Invalid")))</f>
        <v>Adult</v>
      </c>
      <c r="K527" t="str">
        <f>IF(customer_segmentation_data[[#This Row],[income]]&gt;89000,"High Income",IF(customer_segmentation_data[[#This Row],[income]]&gt;59000,"Middle Income",IF(customer_segmentation_data[[#This Row],[income]]&lt;60000,"Low Income","Invalid")))</f>
        <v>High Income</v>
      </c>
      <c r="L527" t="str">
        <f>IF(customer_segmentation_data[[#This Row],[spending_score]]&gt;69,"High Spending",IF(customer_segmentation_data[[#This Row],[spending_score]]&gt;39,"Medium Spending",IF(customer_segmentation_data[[#This Row],[spending_score]]&lt;40,"Low Spending","Invalid")))</f>
        <v>Medium Spending</v>
      </c>
      <c r="M527" t="str">
        <f>IF(customer_segmentation_data[[#This Row],[purchase_frequency]]&lt;16,"Low Frequency",IF(customer_segmentation_data[[#This Row],[purchase_frequency]]&lt;36,"Medium Frequency",IF(customer_segmentation_data[[#This Row],[purchase_frequency]]&lt;51,"High Frequency","Invalid")))</f>
        <v>Medium Frequency</v>
      </c>
      <c r="N527" s="3">
        <f>customer_segmentation_data[[#This Row],[last_purchase_amount]]*customer_segmentation_data[[#This Row],[purchase_frequency]]*customer_segmentation_data[[#This Row],[membership_years]]</f>
        <v>18164.5</v>
      </c>
    </row>
    <row r="528" spans="1:14" x14ac:dyDescent="0.35">
      <c r="A528">
        <v>527</v>
      </c>
      <c r="B528">
        <v>62</v>
      </c>
      <c r="C528" s="1" t="s">
        <v>9</v>
      </c>
      <c r="D528" s="2">
        <v>117704</v>
      </c>
      <c r="E528">
        <v>37</v>
      </c>
      <c r="F528">
        <v>3</v>
      </c>
      <c r="G528">
        <v>48</v>
      </c>
      <c r="H528" s="1" t="s">
        <v>11</v>
      </c>
      <c r="I528" s="3">
        <v>112.11</v>
      </c>
      <c r="J528" s="3" t="str">
        <f>IF(customer_segmentation_data[[#This Row],[age]]&lt;30,"Adolescent",IF(customer_segmentation_data[[#This Row],[age]]&lt;50,"Middle Age",IF(customer_segmentation_data[[#This Row],[age]]&gt;49,"Adult","Invalid")))</f>
        <v>Adult</v>
      </c>
      <c r="K528" t="str">
        <f>IF(customer_segmentation_data[[#This Row],[income]]&gt;89000,"High Income",IF(customer_segmentation_data[[#This Row],[income]]&gt;59000,"Middle Income",IF(customer_segmentation_data[[#This Row],[income]]&lt;60000,"Low Income","Invalid")))</f>
        <v>High Income</v>
      </c>
      <c r="L528" t="str">
        <f>IF(customer_segmentation_data[[#This Row],[spending_score]]&gt;69,"High Spending",IF(customer_segmentation_data[[#This Row],[spending_score]]&gt;39,"Medium Spending",IF(customer_segmentation_data[[#This Row],[spending_score]]&lt;40,"Low Spending","Invalid")))</f>
        <v>Low Spending</v>
      </c>
      <c r="M528" t="str">
        <f>IF(customer_segmentation_data[[#This Row],[purchase_frequency]]&lt;16,"Low Frequency",IF(customer_segmentation_data[[#This Row],[purchase_frequency]]&lt;36,"Medium Frequency",IF(customer_segmentation_data[[#This Row],[purchase_frequency]]&lt;51,"High Frequency","Invalid")))</f>
        <v>High Frequency</v>
      </c>
      <c r="N528" s="3">
        <f>customer_segmentation_data[[#This Row],[last_purchase_amount]]*customer_segmentation_data[[#This Row],[purchase_frequency]]*customer_segmentation_data[[#This Row],[membership_years]]</f>
        <v>16143.84</v>
      </c>
    </row>
    <row r="529" spans="1:14" x14ac:dyDescent="0.35">
      <c r="A529">
        <v>528</v>
      </c>
      <c r="B529">
        <v>23</v>
      </c>
      <c r="C529" s="1" t="s">
        <v>9</v>
      </c>
      <c r="D529" s="2">
        <v>144577</v>
      </c>
      <c r="E529">
        <v>75</v>
      </c>
      <c r="F529">
        <v>1</v>
      </c>
      <c r="G529">
        <v>9</v>
      </c>
      <c r="H529" s="1" t="s">
        <v>12</v>
      </c>
      <c r="I529" s="3">
        <v>826.02</v>
      </c>
      <c r="J529" s="3" t="str">
        <f>IF(customer_segmentation_data[[#This Row],[age]]&lt;30,"Adolescent",IF(customer_segmentation_data[[#This Row],[age]]&lt;50,"Middle Age",IF(customer_segmentation_data[[#This Row],[age]]&gt;49,"Adult","Invalid")))</f>
        <v>Adolescent</v>
      </c>
      <c r="K529" t="str">
        <f>IF(customer_segmentation_data[[#This Row],[income]]&gt;89000,"High Income",IF(customer_segmentation_data[[#This Row],[income]]&gt;59000,"Middle Income",IF(customer_segmentation_data[[#This Row],[income]]&lt;60000,"Low Income","Invalid")))</f>
        <v>High Income</v>
      </c>
      <c r="L529" t="str">
        <f>IF(customer_segmentation_data[[#This Row],[spending_score]]&gt;69,"High Spending",IF(customer_segmentation_data[[#This Row],[spending_score]]&gt;39,"Medium Spending",IF(customer_segmentation_data[[#This Row],[spending_score]]&lt;40,"Low Spending","Invalid")))</f>
        <v>High Spending</v>
      </c>
      <c r="M529" t="str">
        <f>IF(customer_segmentation_data[[#This Row],[purchase_frequency]]&lt;16,"Low Frequency",IF(customer_segmentation_data[[#This Row],[purchase_frequency]]&lt;36,"Medium Frequency",IF(customer_segmentation_data[[#This Row],[purchase_frequency]]&lt;51,"High Frequency","Invalid")))</f>
        <v>Low Frequency</v>
      </c>
      <c r="N529" s="3">
        <f>customer_segmentation_data[[#This Row],[last_purchase_amount]]*customer_segmentation_data[[#This Row],[purchase_frequency]]*customer_segmentation_data[[#This Row],[membership_years]]</f>
        <v>7434.18</v>
      </c>
    </row>
    <row r="530" spans="1:14" x14ac:dyDescent="0.35">
      <c r="A530">
        <v>529</v>
      </c>
      <c r="B530">
        <v>57</v>
      </c>
      <c r="C530" s="1" t="s">
        <v>16</v>
      </c>
      <c r="D530" s="2">
        <v>139366</v>
      </c>
      <c r="E530">
        <v>39</v>
      </c>
      <c r="F530">
        <v>5</v>
      </c>
      <c r="G530">
        <v>50</v>
      </c>
      <c r="H530" s="1" t="s">
        <v>11</v>
      </c>
      <c r="I530" s="3">
        <v>34.5</v>
      </c>
      <c r="J530" s="3" t="str">
        <f>IF(customer_segmentation_data[[#This Row],[age]]&lt;30,"Adolescent",IF(customer_segmentation_data[[#This Row],[age]]&lt;50,"Middle Age",IF(customer_segmentation_data[[#This Row],[age]]&gt;49,"Adult","Invalid")))</f>
        <v>Adult</v>
      </c>
      <c r="K530" t="str">
        <f>IF(customer_segmentation_data[[#This Row],[income]]&gt;89000,"High Income",IF(customer_segmentation_data[[#This Row],[income]]&gt;59000,"Middle Income",IF(customer_segmentation_data[[#This Row],[income]]&lt;60000,"Low Income","Invalid")))</f>
        <v>High Income</v>
      </c>
      <c r="L530" t="str">
        <f>IF(customer_segmentation_data[[#This Row],[spending_score]]&gt;69,"High Spending",IF(customer_segmentation_data[[#This Row],[spending_score]]&gt;39,"Medium Spending",IF(customer_segmentation_data[[#This Row],[spending_score]]&lt;40,"Low Spending","Invalid")))</f>
        <v>Low Spending</v>
      </c>
      <c r="M530" t="str">
        <f>IF(customer_segmentation_data[[#This Row],[purchase_frequency]]&lt;16,"Low Frequency",IF(customer_segmentation_data[[#This Row],[purchase_frequency]]&lt;36,"Medium Frequency",IF(customer_segmentation_data[[#This Row],[purchase_frequency]]&lt;51,"High Frequency","Invalid")))</f>
        <v>High Frequency</v>
      </c>
      <c r="N530" s="3">
        <f>customer_segmentation_data[[#This Row],[last_purchase_amount]]*customer_segmentation_data[[#This Row],[purchase_frequency]]*customer_segmentation_data[[#This Row],[membership_years]]</f>
        <v>8625</v>
      </c>
    </row>
    <row r="531" spans="1:14" x14ac:dyDescent="0.35">
      <c r="A531">
        <v>530</v>
      </c>
      <c r="B531">
        <v>27</v>
      </c>
      <c r="C531" s="1" t="s">
        <v>16</v>
      </c>
      <c r="D531" s="2">
        <v>106944</v>
      </c>
      <c r="E531">
        <v>63</v>
      </c>
      <c r="F531">
        <v>1</v>
      </c>
      <c r="G531">
        <v>28</v>
      </c>
      <c r="H531" s="1" t="s">
        <v>11</v>
      </c>
      <c r="I531" s="3">
        <v>36.39</v>
      </c>
      <c r="J531" s="3" t="str">
        <f>IF(customer_segmentation_data[[#This Row],[age]]&lt;30,"Adolescent",IF(customer_segmentation_data[[#This Row],[age]]&lt;50,"Middle Age",IF(customer_segmentation_data[[#This Row],[age]]&gt;49,"Adult","Invalid")))</f>
        <v>Adolescent</v>
      </c>
      <c r="K531" t="str">
        <f>IF(customer_segmentation_data[[#This Row],[income]]&gt;89000,"High Income",IF(customer_segmentation_data[[#This Row],[income]]&gt;59000,"Middle Income",IF(customer_segmentation_data[[#This Row],[income]]&lt;60000,"Low Income","Invalid")))</f>
        <v>High Income</v>
      </c>
      <c r="L531" t="str">
        <f>IF(customer_segmentation_data[[#This Row],[spending_score]]&gt;69,"High Spending",IF(customer_segmentation_data[[#This Row],[spending_score]]&gt;39,"Medium Spending",IF(customer_segmentation_data[[#This Row],[spending_score]]&lt;40,"Low Spending","Invalid")))</f>
        <v>Medium Spending</v>
      </c>
      <c r="M531" t="str">
        <f>IF(customer_segmentation_data[[#This Row],[purchase_frequency]]&lt;16,"Low Frequency",IF(customer_segmentation_data[[#This Row],[purchase_frequency]]&lt;36,"Medium Frequency",IF(customer_segmentation_data[[#This Row],[purchase_frequency]]&lt;51,"High Frequency","Invalid")))</f>
        <v>Medium Frequency</v>
      </c>
      <c r="N531" s="3">
        <f>customer_segmentation_data[[#This Row],[last_purchase_amount]]*customer_segmentation_data[[#This Row],[purchase_frequency]]*customer_segmentation_data[[#This Row],[membership_years]]</f>
        <v>1018.9200000000001</v>
      </c>
    </row>
    <row r="532" spans="1:14" x14ac:dyDescent="0.35">
      <c r="A532">
        <v>531</v>
      </c>
      <c r="B532">
        <v>61</v>
      </c>
      <c r="C532" s="1" t="s">
        <v>16</v>
      </c>
      <c r="D532" s="2">
        <v>92031</v>
      </c>
      <c r="E532">
        <v>44</v>
      </c>
      <c r="F532">
        <v>7</v>
      </c>
      <c r="G532">
        <v>11</v>
      </c>
      <c r="H532" s="1" t="s">
        <v>11</v>
      </c>
      <c r="I532" s="3">
        <v>573.30999999999995</v>
      </c>
      <c r="J532" s="3" t="str">
        <f>IF(customer_segmentation_data[[#This Row],[age]]&lt;30,"Adolescent",IF(customer_segmentation_data[[#This Row],[age]]&lt;50,"Middle Age",IF(customer_segmentation_data[[#This Row],[age]]&gt;49,"Adult","Invalid")))</f>
        <v>Adult</v>
      </c>
      <c r="K532" t="str">
        <f>IF(customer_segmentation_data[[#This Row],[income]]&gt;89000,"High Income",IF(customer_segmentation_data[[#This Row],[income]]&gt;59000,"Middle Income",IF(customer_segmentation_data[[#This Row],[income]]&lt;60000,"Low Income","Invalid")))</f>
        <v>High Income</v>
      </c>
      <c r="L532" t="str">
        <f>IF(customer_segmentation_data[[#This Row],[spending_score]]&gt;69,"High Spending",IF(customer_segmentation_data[[#This Row],[spending_score]]&gt;39,"Medium Spending",IF(customer_segmentation_data[[#This Row],[spending_score]]&lt;40,"Low Spending","Invalid")))</f>
        <v>Medium Spending</v>
      </c>
      <c r="M532" t="str">
        <f>IF(customer_segmentation_data[[#This Row],[purchase_frequency]]&lt;16,"Low Frequency",IF(customer_segmentation_data[[#This Row],[purchase_frequency]]&lt;36,"Medium Frequency",IF(customer_segmentation_data[[#This Row],[purchase_frequency]]&lt;51,"High Frequency","Invalid")))</f>
        <v>Low Frequency</v>
      </c>
      <c r="N532" s="3">
        <f>customer_segmentation_data[[#This Row],[last_purchase_amount]]*customer_segmentation_data[[#This Row],[purchase_frequency]]*customer_segmentation_data[[#This Row],[membership_years]]</f>
        <v>44144.869999999995</v>
      </c>
    </row>
    <row r="533" spans="1:14" x14ac:dyDescent="0.35">
      <c r="A533">
        <v>532</v>
      </c>
      <c r="B533">
        <v>19</v>
      </c>
      <c r="C533" s="1" t="s">
        <v>16</v>
      </c>
      <c r="D533" s="2">
        <v>146165</v>
      </c>
      <c r="E533">
        <v>38</v>
      </c>
      <c r="F533">
        <v>9</v>
      </c>
      <c r="G533">
        <v>45</v>
      </c>
      <c r="H533" s="1" t="s">
        <v>14</v>
      </c>
      <c r="I533" s="3">
        <v>819.92</v>
      </c>
      <c r="J533" s="3" t="str">
        <f>IF(customer_segmentation_data[[#This Row],[age]]&lt;30,"Adolescent",IF(customer_segmentation_data[[#This Row],[age]]&lt;50,"Middle Age",IF(customer_segmentation_data[[#This Row],[age]]&gt;49,"Adult","Invalid")))</f>
        <v>Adolescent</v>
      </c>
      <c r="K533" t="str">
        <f>IF(customer_segmentation_data[[#This Row],[income]]&gt;89000,"High Income",IF(customer_segmentation_data[[#This Row],[income]]&gt;59000,"Middle Income",IF(customer_segmentation_data[[#This Row],[income]]&lt;60000,"Low Income","Invalid")))</f>
        <v>High Income</v>
      </c>
      <c r="L533" t="str">
        <f>IF(customer_segmentation_data[[#This Row],[spending_score]]&gt;69,"High Spending",IF(customer_segmentation_data[[#This Row],[spending_score]]&gt;39,"Medium Spending",IF(customer_segmentation_data[[#This Row],[spending_score]]&lt;40,"Low Spending","Invalid")))</f>
        <v>Low Spending</v>
      </c>
      <c r="M533" t="str">
        <f>IF(customer_segmentation_data[[#This Row],[purchase_frequency]]&lt;16,"Low Frequency",IF(customer_segmentation_data[[#This Row],[purchase_frequency]]&lt;36,"Medium Frequency",IF(customer_segmentation_data[[#This Row],[purchase_frequency]]&lt;51,"High Frequency","Invalid")))</f>
        <v>High Frequency</v>
      </c>
      <c r="N533" s="3">
        <f>customer_segmentation_data[[#This Row],[last_purchase_amount]]*customer_segmentation_data[[#This Row],[purchase_frequency]]*customer_segmentation_data[[#This Row],[membership_years]]</f>
        <v>332067.60000000003</v>
      </c>
    </row>
    <row r="534" spans="1:14" x14ac:dyDescent="0.35">
      <c r="A534">
        <v>533</v>
      </c>
      <c r="B534">
        <v>36</v>
      </c>
      <c r="C534" s="1" t="s">
        <v>13</v>
      </c>
      <c r="D534" s="2">
        <v>113794</v>
      </c>
      <c r="E534">
        <v>74</v>
      </c>
      <c r="F534">
        <v>1</v>
      </c>
      <c r="G534">
        <v>27</v>
      </c>
      <c r="H534" s="1" t="s">
        <v>11</v>
      </c>
      <c r="I534" s="3">
        <v>377.75</v>
      </c>
      <c r="J534" s="3" t="str">
        <f>IF(customer_segmentation_data[[#This Row],[age]]&lt;30,"Adolescent",IF(customer_segmentation_data[[#This Row],[age]]&lt;50,"Middle Age",IF(customer_segmentation_data[[#This Row],[age]]&gt;49,"Adult","Invalid")))</f>
        <v>Middle Age</v>
      </c>
      <c r="K534" t="str">
        <f>IF(customer_segmentation_data[[#This Row],[income]]&gt;89000,"High Income",IF(customer_segmentation_data[[#This Row],[income]]&gt;59000,"Middle Income",IF(customer_segmentation_data[[#This Row],[income]]&lt;60000,"Low Income","Invalid")))</f>
        <v>High Income</v>
      </c>
      <c r="L534" t="str">
        <f>IF(customer_segmentation_data[[#This Row],[spending_score]]&gt;69,"High Spending",IF(customer_segmentation_data[[#This Row],[spending_score]]&gt;39,"Medium Spending",IF(customer_segmentation_data[[#This Row],[spending_score]]&lt;40,"Low Spending","Invalid")))</f>
        <v>High Spending</v>
      </c>
      <c r="M534" t="str">
        <f>IF(customer_segmentation_data[[#This Row],[purchase_frequency]]&lt;16,"Low Frequency",IF(customer_segmentation_data[[#This Row],[purchase_frequency]]&lt;36,"Medium Frequency",IF(customer_segmentation_data[[#This Row],[purchase_frequency]]&lt;51,"High Frequency","Invalid")))</f>
        <v>Medium Frequency</v>
      </c>
      <c r="N534" s="3">
        <f>customer_segmentation_data[[#This Row],[last_purchase_amount]]*customer_segmentation_data[[#This Row],[purchase_frequency]]*customer_segmentation_data[[#This Row],[membership_years]]</f>
        <v>10199.25</v>
      </c>
    </row>
    <row r="535" spans="1:14" x14ac:dyDescent="0.35">
      <c r="A535">
        <v>534</v>
      </c>
      <c r="B535">
        <v>28</v>
      </c>
      <c r="C535" s="1" t="s">
        <v>16</v>
      </c>
      <c r="D535" s="2">
        <v>121073</v>
      </c>
      <c r="E535">
        <v>44</v>
      </c>
      <c r="F535">
        <v>3</v>
      </c>
      <c r="G535">
        <v>16</v>
      </c>
      <c r="H535" s="1" t="s">
        <v>11</v>
      </c>
      <c r="I535" s="3">
        <v>482.35</v>
      </c>
      <c r="J535" s="3" t="str">
        <f>IF(customer_segmentation_data[[#This Row],[age]]&lt;30,"Adolescent",IF(customer_segmentation_data[[#This Row],[age]]&lt;50,"Middle Age",IF(customer_segmentation_data[[#This Row],[age]]&gt;49,"Adult","Invalid")))</f>
        <v>Adolescent</v>
      </c>
      <c r="K535" t="str">
        <f>IF(customer_segmentation_data[[#This Row],[income]]&gt;89000,"High Income",IF(customer_segmentation_data[[#This Row],[income]]&gt;59000,"Middle Income",IF(customer_segmentation_data[[#This Row],[income]]&lt;60000,"Low Income","Invalid")))</f>
        <v>High Income</v>
      </c>
      <c r="L535" t="str">
        <f>IF(customer_segmentation_data[[#This Row],[spending_score]]&gt;69,"High Spending",IF(customer_segmentation_data[[#This Row],[spending_score]]&gt;39,"Medium Spending",IF(customer_segmentation_data[[#This Row],[spending_score]]&lt;40,"Low Spending","Invalid")))</f>
        <v>Medium Spending</v>
      </c>
      <c r="M535" t="str">
        <f>IF(customer_segmentation_data[[#This Row],[purchase_frequency]]&lt;16,"Low Frequency",IF(customer_segmentation_data[[#This Row],[purchase_frequency]]&lt;36,"Medium Frequency",IF(customer_segmentation_data[[#This Row],[purchase_frequency]]&lt;51,"High Frequency","Invalid")))</f>
        <v>Medium Frequency</v>
      </c>
      <c r="N535" s="3">
        <f>customer_segmentation_data[[#This Row],[last_purchase_amount]]*customer_segmentation_data[[#This Row],[purchase_frequency]]*customer_segmentation_data[[#This Row],[membership_years]]</f>
        <v>23152.800000000003</v>
      </c>
    </row>
    <row r="536" spans="1:14" x14ac:dyDescent="0.35">
      <c r="A536">
        <v>535</v>
      </c>
      <c r="B536">
        <v>46</v>
      </c>
      <c r="C536" s="1" t="s">
        <v>13</v>
      </c>
      <c r="D536" s="2">
        <v>61090</v>
      </c>
      <c r="E536">
        <v>3</v>
      </c>
      <c r="F536">
        <v>4</v>
      </c>
      <c r="G536">
        <v>3</v>
      </c>
      <c r="H536" s="1" t="s">
        <v>11</v>
      </c>
      <c r="I536" s="3">
        <v>213.68</v>
      </c>
      <c r="J536" s="3" t="str">
        <f>IF(customer_segmentation_data[[#This Row],[age]]&lt;30,"Adolescent",IF(customer_segmentation_data[[#This Row],[age]]&lt;50,"Middle Age",IF(customer_segmentation_data[[#This Row],[age]]&gt;49,"Adult","Invalid")))</f>
        <v>Middle Age</v>
      </c>
      <c r="K536" t="str">
        <f>IF(customer_segmentation_data[[#This Row],[income]]&gt;89000,"High Income",IF(customer_segmentation_data[[#This Row],[income]]&gt;59000,"Middle Income",IF(customer_segmentation_data[[#This Row],[income]]&lt;60000,"Low Income","Invalid")))</f>
        <v>Middle Income</v>
      </c>
      <c r="L536" t="str">
        <f>IF(customer_segmentation_data[[#This Row],[spending_score]]&gt;69,"High Spending",IF(customer_segmentation_data[[#This Row],[spending_score]]&gt;39,"Medium Spending",IF(customer_segmentation_data[[#This Row],[spending_score]]&lt;40,"Low Spending","Invalid")))</f>
        <v>Low Spending</v>
      </c>
      <c r="M536" t="str">
        <f>IF(customer_segmentation_data[[#This Row],[purchase_frequency]]&lt;16,"Low Frequency",IF(customer_segmentation_data[[#This Row],[purchase_frequency]]&lt;36,"Medium Frequency",IF(customer_segmentation_data[[#This Row],[purchase_frequency]]&lt;51,"High Frequency","Invalid")))</f>
        <v>Low Frequency</v>
      </c>
      <c r="N536" s="3">
        <f>customer_segmentation_data[[#This Row],[last_purchase_amount]]*customer_segmentation_data[[#This Row],[purchase_frequency]]*customer_segmentation_data[[#This Row],[membership_years]]</f>
        <v>2564.16</v>
      </c>
    </row>
    <row r="537" spans="1:14" x14ac:dyDescent="0.35">
      <c r="A537">
        <v>536</v>
      </c>
      <c r="B537">
        <v>62</v>
      </c>
      <c r="C537" s="1" t="s">
        <v>9</v>
      </c>
      <c r="D537" s="2">
        <v>74474</v>
      </c>
      <c r="E537">
        <v>49</v>
      </c>
      <c r="F537">
        <v>2</v>
      </c>
      <c r="G537">
        <v>18</v>
      </c>
      <c r="H537" s="1" t="s">
        <v>11</v>
      </c>
      <c r="I537" s="3">
        <v>933.65</v>
      </c>
      <c r="J537" s="3" t="str">
        <f>IF(customer_segmentation_data[[#This Row],[age]]&lt;30,"Adolescent",IF(customer_segmentation_data[[#This Row],[age]]&lt;50,"Middle Age",IF(customer_segmentation_data[[#This Row],[age]]&gt;49,"Adult","Invalid")))</f>
        <v>Adult</v>
      </c>
      <c r="K537" t="str">
        <f>IF(customer_segmentation_data[[#This Row],[income]]&gt;89000,"High Income",IF(customer_segmentation_data[[#This Row],[income]]&gt;59000,"Middle Income",IF(customer_segmentation_data[[#This Row],[income]]&lt;60000,"Low Income","Invalid")))</f>
        <v>Middle Income</v>
      </c>
      <c r="L537" t="str">
        <f>IF(customer_segmentation_data[[#This Row],[spending_score]]&gt;69,"High Spending",IF(customer_segmentation_data[[#This Row],[spending_score]]&gt;39,"Medium Spending",IF(customer_segmentation_data[[#This Row],[spending_score]]&lt;40,"Low Spending","Invalid")))</f>
        <v>Medium Spending</v>
      </c>
      <c r="M537" t="str">
        <f>IF(customer_segmentation_data[[#This Row],[purchase_frequency]]&lt;16,"Low Frequency",IF(customer_segmentation_data[[#This Row],[purchase_frequency]]&lt;36,"Medium Frequency",IF(customer_segmentation_data[[#This Row],[purchase_frequency]]&lt;51,"High Frequency","Invalid")))</f>
        <v>Medium Frequency</v>
      </c>
      <c r="N537" s="3">
        <f>customer_segmentation_data[[#This Row],[last_purchase_amount]]*customer_segmentation_data[[#This Row],[purchase_frequency]]*customer_segmentation_data[[#This Row],[membership_years]]</f>
        <v>33611.4</v>
      </c>
    </row>
    <row r="538" spans="1:14" x14ac:dyDescent="0.35">
      <c r="A538">
        <v>537</v>
      </c>
      <c r="B538">
        <v>48</v>
      </c>
      <c r="C538" s="1" t="s">
        <v>9</v>
      </c>
      <c r="D538" s="2">
        <v>57932</v>
      </c>
      <c r="E538">
        <v>70</v>
      </c>
      <c r="F538">
        <v>9</v>
      </c>
      <c r="G538">
        <v>44</v>
      </c>
      <c r="H538" s="1" t="s">
        <v>14</v>
      </c>
      <c r="I538" s="3">
        <v>192.46</v>
      </c>
      <c r="J538" s="3" t="str">
        <f>IF(customer_segmentation_data[[#This Row],[age]]&lt;30,"Adolescent",IF(customer_segmentation_data[[#This Row],[age]]&lt;50,"Middle Age",IF(customer_segmentation_data[[#This Row],[age]]&gt;49,"Adult","Invalid")))</f>
        <v>Middle Age</v>
      </c>
      <c r="K538" t="str">
        <f>IF(customer_segmentation_data[[#This Row],[income]]&gt;89000,"High Income",IF(customer_segmentation_data[[#This Row],[income]]&gt;59000,"Middle Income",IF(customer_segmentation_data[[#This Row],[income]]&lt;60000,"Low Income","Invalid")))</f>
        <v>Low Income</v>
      </c>
      <c r="L538" t="str">
        <f>IF(customer_segmentation_data[[#This Row],[spending_score]]&gt;69,"High Spending",IF(customer_segmentation_data[[#This Row],[spending_score]]&gt;39,"Medium Spending",IF(customer_segmentation_data[[#This Row],[spending_score]]&lt;40,"Low Spending","Invalid")))</f>
        <v>High Spending</v>
      </c>
      <c r="M538" t="str">
        <f>IF(customer_segmentation_data[[#This Row],[purchase_frequency]]&lt;16,"Low Frequency",IF(customer_segmentation_data[[#This Row],[purchase_frequency]]&lt;36,"Medium Frequency",IF(customer_segmentation_data[[#This Row],[purchase_frequency]]&lt;51,"High Frequency","Invalid")))</f>
        <v>High Frequency</v>
      </c>
      <c r="N538" s="3">
        <f>customer_segmentation_data[[#This Row],[last_purchase_amount]]*customer_segmentation_data[[#This Row],[purchase_frequency]]*customer_segmentation_data[[#This Row],[membership_years]]</f>
        <v>76214.16</v>
      </c>
    </row>
    <row r="539" spans="1:14" x14ac:dyDescent="0.35">
      <c r="A539">
        <v>538</v>
      </c>
      <c r="B539">
        <v>39</v>
      </c>
      <c r="C539" s="1" t="s">
        <v>16</v>
      </c>
      <c r="D539" s="2">
        <v>49970</v>
      </c>
      <c r="E539">
        <v>53</v>
      </c>
      <c r="F539">
        <v>5</v>
      </c>
      <c r="G539">
        <v>24</v>
      </c>
      <c r="H539" s="1" t="s">
        <v>10</v>
      </c>
      <c r="I539" s="3">
        <v>728.58</v>
      </c>
      <c r="J539" s="3" t="str">
        <f>IF(customer_segmentation_data[[#This Row],[age]]&lt;30,"Adolescent",IF(customer_segmentation_data[[#This Row],[age]]&lt;50,"Middle Age",IF(customer_segmentation_data[[#This Row],[age]]&gt;49,"Adult","Invalid")))</f>
        <v>Middle Age</v>
      </c>
      <c r="K539" t="str">
        <f>IF(customer_segmentation_data[[#This Row],[income]]&gt;89000,"High Income",IF(customer_segmentation_data[[#This Row],[income]]&gt;59000,"Middle Income",IF(customer_segmentation_data[[#This Row],[income]]&lt;60000,"Low Income","Invalid")))</f>
        <v>Low Income</v>
      </c>
      <c r="L539" t="str">
        <f>IF(customer_segmentation_data[[#This Row],[spending_score]]&gt;69,"High Spending",IF(customer_segmentation_data[[#This Row],[spending_score]]&gt;39,"Medium Spending",IF(customer_segmentation_data[[#This Row],[spending_score]]&lt;40,"Low Spending","Invalid")))</f>
        <v>Medium Spending</v>
      </c>
      <c r="M539" t="str">
        <f>IF(customer_segmentation_data[[#This Row],[purchase_frequency]]&lt;16,"Low Frequency",IF(customer_segmentation_data[[#This Row],[purchase_frequency]]&lt;36,"Medium Frequency",IF(customer_segmentation_data[[#This Row],[purchase_frequency]]&lt;51,"High Frequency","Invalid")))</f>
        <v>Medium Frequency</v>
      </c>
      <c r="N539" s="3">
        <f>customer_segmentation_data[[#This Row],[last_purchase_amount]]*customer_segmentation_data[[#This Row],[purchase_frequency]]*customer_segmentation_data[[#This Row],[membership_years]]</f>
        <v>87429.6</v>
      </c>
    </row>
    <row r="540" spans="1:14" x14ac:dyDescent="0.35">
      <c r="A540">
        <v>539</v>
      </c>
      <c r="B540">
        <v>27</v>
      </c>
      <c r="C540" s="1" t="s">
        <v>16</v>
      </c>
      <c r="D540" s="2">
        <v>73823</v>
      </c>
      <c r="E540">
        <v>11</v>
      </c>
      <c r="F540">
        <v>8</v>
      </c>
      <c r="G540">
        <v>23</v>
      </c>
      <c r="H540" s="1" t="s">
        <v>15</v>
      </c>
      <c r="I540" s="3">
        <v>27.4</v>
      </c>
      <c r="J540" s="3" t="str">
        <f>IF(customer_segmentation_data[[#This Row],[age]]&lt;30,"Adolescent",IF(customer_segmentation_data[[#This Row],[age]]&lt;50,"Middle Age",IF(customer_segmentation_data[[#This Row],[age]]&gt;49,"Adult","Invalid")))</f>
        <v>Adolescent</v>
      </c>
      <c r="K540" t="str">
        <f>IF(customer_segmentation_data[[#This Row],[income]]&gt;89000,"High Income",IF(customer_segmentation_data[[#This Row],[income]]&gt;59000,"Middle Income",IF(customer_segmentation_data[[#This Row],[income]]&lt;60000,"Low Income","Invalid")))</f>
        <v>Middle Income</v>
      </c>
      <c r="L540" t="str">
        <f>IF(customer_segmentation_data[[#This Row],[spending_score]]&gt;69,"High Spending",IF(customer_segmentation_data[[#This Row],[spending_score]]&gt;39,"Medium Spending",IF(customer_segmentation_data[[#This Row],[spending_score]]&lt;40,"Low Spending","Invalid")))</f>
        <v>Low Spending</v>
      </c>
      <c r="M540" t="str">
        <f>IF(customer_segmentation_data[[#This Row],[purchase_frequency]]&lt;16,"Low Frequency",IF(customer_segmentation_data[[#This Row],[purchase_frequency]]&lt;36,"Medium Frequency",IF(customer_segmentation_data[[#This Row],[purchase_frequency]]&lt;51,"High Frequency","Invalid")))</f>
        <v>Medium Frequency</v>
      </c>
      <c r="N540" s="3">
        <f>customer_segmentation_data[[#This Row],[last_purchase_amount]]*customer_segmentation_data[[#This Row],[purchase_frequency]]*customer_segmentation_data[[#This Row],[membership_years]]</f>
        <v>5041.5999999999995</v>
      </c>
    </row>
    <row r="541" spans="1:14" x14ac:dyDescent="0.35">
      <c r="A541">
        <v>540</v>
      </c>
      <c r="B541">
        <v>36</v>
      </c>
      <c r="C541" s="1" t="s">
        <v>16</v>
      </c>
      <c r="D541" s="2">
        <v>37595</v>
      </c>
      <c r="E541">
        <v>88</v>
      </c>
      <c r="F541">
        <v>8</v>
      </c>
      <c r="G541">
        <v>49</v>
      </c>
      <c r="H541" s="1" t="s">
        <v>10</v>
      </c>
      <c r="I541" s="3">
        <v>600.48</v>
      </c>
      <c r="J541" s="3" t="str">
        <f>IF(customer_segmentation_data[[#This Row],[age]]&lt;30,"Adolescent",IF(customer_segmentation_data[[#This Row],[age]]&lt;50,"Middle Age",IF(customer_segmentation_data[[#This Row],[age]]&gt;49,"Adult","Invalid")))</f>
        <v>Middle Age</v>
      </c>
      <c r="K541" t="str">
        <f>IF(customer_segmentation_data[[#This Row],[income]]&gt;89000,"High Income",IF(customer_segmentation_data[[#This Row],[income]]&gt;59000,"Middle Income",IF(customer_segmentation_data[[#This Row],[income]]&lt;60000,"Low Income","Invalid")))</f>
        <v>Low Income</v>
      </c>
      <c r="L541" t="str">
        <f>IF(customer_segmentation_data[[#This Row],[spending_score]]&gt;69,"High Spending",IF(customer_segmentation_data[[#This Row],[spending_score]]&gt;39,"Medium Spending",IF(customer_segmentation_data[[#This Row],[spending_score]]&lt;40,"Low Spending","Invalid")))</f>
        <v>High Spending</v>
      </c>
      <c r="M541" t="str">
        <f>IF(customer_segmentation_data[[#This Row],[purchase_frequency]]&lt;16,"Low Frequency",IF(customer_segmentation_data[[#This Row],[purchase_frequency]]&lt;36,"Medium Frequency",IF(customer_segmentation_data[[#This Row],[purchase_frequency]]&lt;51,"High Frequency","Invalid")))</f>
        <v>High Frequency</v>
      </c>
      <c r="N541" s="3">
        <f>customer_segmentation_data[[#This Row],[last_purchase_amount]]*customer_segmentation_data[[#This Row],[purchase_frequency]]*customer_segmentation_data[[#This Row],[membership_years]]</f>
        <v>235388.16</v>
      </c>
    </row>
    <row r="542" spans="1:14" x14ac:dyDescent="0.35">
      <c r="A542">
        <v>541</v>
      </c>
      <c r="B542">
        <v>33</v>
      </c>
      <c r="C542" s="1" t="s">
        <v>9</v>
      </c>
      <c r="D542" s="2">
        <v>103063</v>
      </c>
      <c r="E542">
        <v>16</v>
      </c>
      <c r="F542">
        <v>3</v>
      </c>
      <c r="G542">
        <v>4</v>
      </c>
      <c r="H542" s="1" t="s">
        <v>15</v>
      </c>
      <c r="I542" s="3">
        <v>998.51</v>
      </c>
      <c r="J542" s="3" t="str">
        <f>IF(customer_segmentation_data[[#This Row],[age]]&lt;30,"Adolescent",IF(customer_segmentation_data[[#This Row],[age]]&lt;50,"Middle Age",IF(customer_segmentation_data[[#This Row],[age]]&gt;49,"Adult","Invalid")))</f>
        <v>Middle Age</v>
      </c>
      <c r="K542" t="str">
        <f>IF(customer_segmentation_data[[#This Row],[income]]&gt;89000,"High Income",IF(customer_segmentation_data[[#This Row],[income]]&gt;59000,"Middle Income",IF(customer_segmentation_data[[#This Row],[income]]&lt;60000,"Low Income","Invalid")))</f>
        <v>High Income</v>
      </c>
      <c r="L542" t="str">
        <f>IF(customer_segmentation_data[[#This Row],[spending_score]]&gt;69,"High Spending",IF(customer_segmentation_data[[#This Row],[spending_score]]&gt;39,"Medium Spending",IF(customer_segmentation_data[[#This Row],[spending_score]]&lt;40,"Low Spending","Invalid")))</f>
        <v>Low Spending</v>
      </c>
      <c r="M542" t="str">
        <f>IF(customer_segmentation_data[[#This Row],[purchase_frequency]]&lt;16,"Low Frequency",IF(customer_segmentation_data[[#This Row],[purchase_frequency]]&lt;36,"Medium Frequency",IF(customer_segmentation_data[[#This Row],[purchase_frequency]]&lt;51,"High Frequency","Invalid")))</f>
        <v>Low Frequency</v>
      </c>
      <c r="N542" s="3">
        <f>customer_segmentation_data[[#This Row],[last_purchase_amount]]*customer_segmentation_data[[#This Row],[purchase_frequency]]*customer_segmentation_data[[#This Row],[membership_years]]</f>
        <v>11982.119999999999</v>
      </c>
    </row>
    <row r="543" spans="1:14" x14ac:dyDescent="0.35">
      <c r="A543">
        <v>542</v>
      </c>
      <c r="B543">
        <v>69</v>
      </c>
      <c r="C543" s="1" t="s">
        <v>13</v>
      </c>
      <c r="D543" s="2">
        <v>86860</v>
      </c>
      <c r="E543">
        <v>70</v>
      </c>
      <c r="F543">
        <v>1</v>
      </c>
      <c r="G543">
        <v>1</v>
      </c>
      <c r="H543" s="1" t="s">
        <v>12</v>
      </c>
      <c r="I543" s="3">
        <v>812.25</v>
      </c>
      <c r="J543" s="3" t="str">
        <f>IF(customer_segmentation_data[[#This Row],[age]]&lt;30,"Adolescent",IF(customer_segmentation_data[[#This Row],[age]]&lt;50,"Middle Age",IF(customer_segmentation_data[[#This Row],[age]]&gt;49,"Adult","Invalid")))</f>
        <v>Adult</v>
      </c>
      <c r="K543" t="str">
        <f>IF(customer_segmentation_data[[#This Row],[income]]&gt;89000,"High Income",IF(customer_segmentation_data[[#This Row],[income]]&gt;59000,"Middle Income",IF(customer_segmentation_data[[#This Row],[income]]&lt;60000,"Low Income","Invalid")))</f>
        <v>Middle Income</v>
      </c>
      <c r="L543" t="str">
        <f>IF(customer_segmentation_data[[#This Row],[spending_score]]&gt;69,"High Spending",IF(customer_segmentation_data[[#This Row],[spending_score]]&gt;39,"Medium Spending",IF(customer_segmentation_data[[#This Row],[spending_score]]&lt;40,"Low Spending","Invalid")))</f>
        <v>High Spending</v>
      </c>
      <c r="M543" t="str">
        <f>IF(customer_segmentation_data[[#This Row],[purchase_frequency]]&lt;16,"Low Frequency",IF(customer_segmentation_data[[#This Row],[purchase_frequency]]&lt;36,"Medium Frequency",IF(customer_segmentation_data[[#This Row],[purchase_frequency]]&lt;51,"High Frequency","Invalid")))</f>
        <v>Low Frequency</v>
      </c>
      <c r="N543" s="3">
        <f>customer_segmentation_data[[#This Row],[last_purchase_amount]]*customer_segmentation_data[[#This Row],[purchase_frequency]]*customer_segmentation_data[[#This Row],[membership_years]]</f>
        <v>812.25</v>
      </c>
    </row>
    <row r="544" spans="1:14" x14ac:dyDescent="0.35">
      <c r="A544">
        <v>543</v>
      </c>
      <c r="B544">
        <v>68</v>
      </c>
      <c r="C544" s="1" t="s">
        <v>9</v>
      </c>
      <c r="D544" s="2">
        <v>40478</v>
      </c>
      <c r="E544">
        <v>22</v>
      </c>
      <c r="F544">
        <v>4</v>
      </c>
      <c r="G544">
        <v>46</v>
      </c>
      <c r="H544" s="1" t="s">
        <v>10</v>
      </c>
      <c r="I544" s="3">
        <v>954.91</v>
      </c>
      <c r="J544" s="3" t="str">
        <f>IF(customer_segmentation_data[[#This Row],[age]]&lt;30,"Adolescent",IF(customer_segmentation_data[[#This Row],[age]]&lt;50,"Middle Age",IF(customer_segmentation_data[[#This Row],[age]]&gt;49,"Adult","Invalid")))</f>
        <v>Adult</v>
      </c>
      <c r="K544" t="str">
        <f>IF(customer_segmentation_data[[#This Row],[income]]&gt;89000,"High Income",IF(customer_segmentation_data[[#This Row],[income]]&gt;59000,"Middle Income",IF(customer_segmentation_data[[#This Row],[income]]&lt;60000,"Low Income","Invalid")))</f>
        <v>Low Income</v>
      </c>
      <c r="L544" t="str">
        <f>IF(customer_segmentation_data[[#This Row],[spending_score]]&gt;69,"High Spending",IF(customer_segmentation_data[[#This Row],[spending_score]]&gt;39,"Medium Spending",IF(customer_segmentation_data[[#This Row],[spending_score]]&lt;40,"Low Spending","Invalid")))</f>
        <v>Low Spending</v>
      </c>
      <c r="M544" t="str">
        <f>IF(customer_segmentation_data[[#This Row],[purchase_frequency]]&lt;16,"Low Frequency",IF(customer_segmentation_data[[#This Row],[purchase_frequency]]&lt;36,"Medium Frequency",IF(customer_segmentation_data[[#This Row],[purchase_frequency]]&lt;51,"High Frequency","Invalid")))</f>
        <v>High Frequency</v>
      </c>
      <c r="N544" s="3">
        <f>customer_segmentation_data[[#This Row],[last_purchase_amount]]*customer_segmentation_data[[#This Row],[purchase_frequency]]*customer_segmentation_data[[#This Row],[membership_years]]</f>
        <v>175703.44</v>
      </c>
    </row>
    <row r="545" spans="1:14" x14ac:dyDescent="0.35">
      <c r="A545">
        <v>544</v>
      </c>
      <c r="B545">
        <v>66</v>
      </c>
      <c r="C545" s="1" t="s">
        <v>9</v>
      </c>
      <c r="D545" s="2">
        <v>126893</v>
      </c>
      <c r="E545">
        <v>3</v>
      </c>
      <c r="F545">
        <v>1</v>
      </c>
      <c r="G545">
        <v>32</v>
      </c>
      <c r="H545" s="1" t="s">
        <v>12</v>
      </c>
      <c r="I545" s="3">
        <v>199.17</v>
      </c>
      <c r="J545" s="3" t="str">
        <f>IF(customer_segmentation_data[[#This Row],[age]]&lt;30,"Adolescent",IF(customer_segmentation_data[[#This Row],[age]]&lt;50,"Middle Age",IF(customer_segmentation_data[[#This Row],[age]]&gt;49,"Adult","Invalid")))</f>
        <v>Adult</v>
      </c>
      <c r="K545" t="str">
        <f>IF(customer_segmentation_data[[#This Row],[income]]&gt;89000,"High Income",IF(customer_segmentation_data[[#This Row],[income]]&gt;59000,"Middle Income",IF(customer_segmentation_data[[#This Row],[income]]&lt;60000,"Low Income","Invalid")))</f>
        <v>High Income</v>
      </c>
      <c r="L545" t="str">
        <f>IF(customer_segmentation_data[[#This Row],[spending_score]]&gt;69,"High Spending",IF(customer_segmentation_data[[#This Row],[spending_score]]&gt;39,"Medium Spending",IF(customer_segmentation_data[[#This Row],[spending_score]]&lt;40,"Low Spending","Invalid")))</f>
        <v>Low Spending</v>
      </c>
      <c r="M545" t="str">
        <f>IF(customer_segmentation_data[[#This Row],[purchase_frequency]]&lt;16,"Low Frequency",IF(customer_segmentation_data[[#This Row],[purchase_frequency]]&lt;36,"Medium Frequency",IF(customer_segmentation_data[[#This Row],[purchase_frequency]]&lt;51,"High Frequency","Invalid")))</f>
        <v>Medium Frequency</v>
      </c>
      <c r="N545" s="3">
        <f>customer_segmentation_data[[#This Row],[last_purchase_amount]]*customer_segmentation_data[[#This Row],[purchase_frequency]]*customer_segmentation_data[[#This Row],[membership_years]]</f>
        <v>6373.44</v>
      </c>
    </row>
    <row r="546" spans="1:14" x14ac:dyDescent="0.35">
      <c r="A546">
        <v>545</v>
      </c>
      <c r="B546">
        <v>23</v>
      </c>
      <c r="C546" s="1" t="s">
        <v>9</v>
      </c>
      <c r="D546" s="2">
        <v>123168</v>
      </c>
      <c r="E546">
        <v>80</v>
      </c>
      <c r="F546">
        <v>4</v>
      </c>
      <c r="G546">
        <v>19</v>
      </c>
      <c r="H546" s="1" t="s">
        <v>12</v>
      </c>
      <c r="I546" s="3">
        <v>860.95</v>
      </c>
      <c r="J546" s="3" t="str">
        <f>IF(customer_segmentation_data[[#This Row],[age]]&lt;30,"Adolescent",IF(customer_segmentation_data[[#This Row],[age]]&lt;50,"Middle Age",IF(customer_segmentation_data[[#This Row],[age]]&gt;49,"Adult","Invalid")))</f>
        <v>Adolescent</v>
      </c>
      <c r="K546" t="str">
        <f>IF(customer_segmentation_data[[#This Row],[income]]&gt;89000,"High Income",IF(customer_segmentation_data[[#This Row],[income]]&gt;59000,"Middle Income",IF(customer_segmentation_data[[#This Row],[income]]&lt;60000,"Low Income","Invalid")))</f>
        <v>High Income</v>
      </c>
      <c r="L546" t="str">
        <f>IF(customer_segmentation_data[[#This Row],[spending_score]]&gt;69,"High Spending",IF(customer_segmentation_data[[#This Row],[spending_score]]&gt;39,"Medium Spending",IF(customer_segmentation_data[[#This Row],[spending_score]]&lt;40,"Low Spending","Invalid")))</f>
        <v>High Spending</v>
      </c>
      <c r="M546" t="str">
        <f>IF(customer_segmentation_data[[#This Row],[purchase_frequency]]&lt;16,"Low Frequency",IF(customer_segmentation_data[[#This Row],[purchase_frequency]]&lt;36,"Medium Frequency",IF(customer_segmentation_data[[#This Row],[purchase_frequency]]&lt;51,"High Frequency","Invalid")))</f>
        <v>Medium Frequency</v>
      </c>
      <c r="N546" s="3">
        <f>customer_segmentation_data[[#This Row],[last_purchase_amount]]*customer_segmentation_data[[#This Row],[purchase_frequency]]*customer_segmentation_data[[#This Row],[membership_years]]</f>
        <v>65432.200000000004</v>
      </c>
    </row>
    <row r="547" spans="1:14" x14ac:dyDescent="0.35">
      <c r="A547">
        <v>546</v>
      </c>
      <c r="B547">
        <v>44</v>
      </c>
      <c r="C547" s="1" t="s">
        <v>13</v>
      </c>
      <c r="D547" s="2">
        <v>112137</v>
      </c>
      <c r="E547">
        <v>37</v>
      </c>
      <c r="F547">
        <v>7</v>
      </c>
      <c r="G547">
        <v>18</v>
      </c>
      <c r="H547" s="1" t="s">
        <v>10</v>
      </c>
      <c r="I547" s="3">
        <v>769.16</v>
      </c>
      <c r="J547" s="3" t="str">
        <f>IF(customer_segmentation_data[[#This Row],[age]]&lt;30,"Adolescent",IF(customer_segmentation_data[[#This Row],[age]]&lt;50,"Middle Age",IF(customer_segmentation_data[[#This Row],[age]]&gt;49,"Adult","Invalid")))</f>
        <v>Middle Age</v>
      </c>
      <c r="K547" t="str">
        <f>IF(customer_segmentation_data[[#This Row],[income]]&gt;89000,"High Income",IF(customer_segmentation_data[[#This Row],[income]]&gt;59000,"Middle Income",IF(customer_segmentation_data[[#This Row],[income]]&lt;60000,"Low Income","Invalid")))</f>
        <v>High Income</v>
      </c>
      <c r="L547" t="str">
        <f>IF(customer_segmentation_data[[#This Row],[spending_score]]&gt;69,"High Spending",IF(customer_segmentation_data[[#This Row],[spending_score]]&gt;39,"Medium Spending",IF(customer_segmentation_data[[#This Row],[spending_score]]&lt;40,"Low Spending","Invalid")))</f>
        <v>Low Spending</v>
      </c>
      <c r="M547" t="str">
        <f>IF(customer_segmentation_data[[#This Row],[purchase_frequency]]&lt;16,"Low Frequency",IF(customer_segmentation_data[[#This Row],[purchase_frequency]]&lt;36,"Medium Frequency",IF(customer_segmentation_data[[#This Row],[purchase_frequency]]&lt;51,"High Frequency","Invalid")))</f>
        <v>Medium Frequency</v>
      </c>
      <c r="N547" s="3">
        <f>customer_segmentation_data[[#This Row],[last_purchase_amount]]*customer_segmentation_data[[#This Row],[purchase_frequency]]*customer_segmentation_data[[#This Row],[membership_years]]</f>
        <v>96914.159999999989</v>
      </c>
    </row>
    <row r="548" spans="1:14" x14ac:dyDescent="0.35">
      <c r="A548">
        <v>547</v>
      </c>
      <c r="B548">
        <v>60</v>
      </c>
      <c r="C548" s="1" t="s">
        <v>13</v>
      </c>
      <c r="D548" s="2">
        <v>108533</v>
      </c>
      <c r="E548">
        <v>23</v>
      </c>
      <c r="F548">
        <v>9</v>
      </c>
      <c r="G548">
        <v>24</v>
      </c>
      <c r="H548" s="1" t="s">
        <v>15</v>
      </c>
      <c r="I548" s="3">
        <v>506.98</v>
      </c>
      <c r="J548" s="3" t="str">
        <f>IF(customer_segmentation_data[[#This Row],[age]]&lt;30,"Adolescent",IF(customer_segmentation_data[[#This Row],[age]]&lt;50,"Middle Age",IF(customer_segmentation_data[[#This Row],[age]]&gt;49,"Adult","Invalid")))</f>
        <v>Adult</v>
      </c>
      <c r="K548" t="str">
        <f>IF(customer_segmentation_data[[#This Row],[income]]&gt;89000,"High Income",IF(customer_segmentation_data[[#This Row],[income]]&gt;59000,"Middle Income",IF(customer_segmentation_data[[#This Row],[income]]&lt;60000,"Low Income","Invalid")))</f>
        <v>High Income</v>
      </c>
      <c r="L548" t="str">
        <f>IF(customer_segmentation_data[[#This Row],[spending_score]]&gt;69,"High Spending",IF(customer_segmentation_data[[#This Row],[spending_score]]&gt;39,"Medium Spending",IF(customer_segmentation_data[[#This Row],[spending_score]]&lt;40,"Low Spending","Invalid")))</f>
        <v>Low Spending</v>
      </c>
      <c r="M548" t="str">
        <f>IF(customer_segmentation_data[[#This Row],[purchase_frequency]]&lt;16,"Low Frequency",IF(customer_segmentation_data[[#This Row],[purchase_frequency]]&lt;36,"Medium Frequency",IF(customer_segmentation_data[[#This Row],[purchase_frequency]]&lt;51,"High Frequency","Invalid")))</f>
        <v>Medium Frequency</v>
      </c>
      <c r="N548" s="3">
        <f>customer_segmentation_data[[#This Row],[last_purchase_amount]]*customer_segmentation_data[[#This Row],[purchase_frequency]]*customer_segmentation_data[[#This Row],[membership_years]]</f>
        <v>109507.68000000001</v>
      </c>
    </row>
    <row r="549" spans="1:14" x14ac:dyDescent="0.35">
      <c r="A549">
        <v>548</v>
      </c>
      <c r="B549">
        <v>22</v>
      </c>
      <c r="C549" s="1" t="s">
        <v>9</v>
      </c>
      <c r="D549" s="2">
        <v>93861</v>
      </c>
      <c r="E549">
        <v>42</v>
      </c>
      <c r="F549">
        <v>6</v>
      </c>
      <c r="G549">
        <v>6</v>
      </c>
      <c r="H549" s="1" t="s">
        <v>14</v>
      </c>
      <c r="I549" s="3">
        <v>73.13</v>
      </c>
      <c r="J549" s="3" t="str">
        <f>IF(customer_segmentation_data[[#This Row],[age]]&lt;30,"Adolescent",IF(customer_segmentation_data[[#This Row],[age]]&lt;50,"Middle Age",IF(customer_segmentation_data[[#This Row],[age]]&gt;49,"Adult","Invalid")))</f>
        <v>Adolescent</v>
      </c>
      <c r="K549" t="str">
        <f>IF(customer_segmentation_data[[#This Row],[income]]&gt;89000,"High Income",IF(customer_segmentation_data[[#This Row],[income]]&gt;59000,"Middle Income",IF(customer_segmentation_data[[#This Row],[income]]&lt;60000,"Low Income","Invalid")))</f>
        <v>High Income</v>
      </c>
      <c r="L549" t="str">
        <f>IF(customer_segmentation_data[[#This Row],[spending_score]]&gt;69,"High Spending",IF(customer_segmentation_data[[#This Row],[spending_score]]&gt;39,"Medium Spending",IF(customer_segmentation_data[[#This Row],[spending_score]]&lt;40,"Low Spending","Invalid")))</f>
        <v>Medium Spending</v>
      </c>
      <c r="M549" t="str">
        <f>IF(customer_segmentation_data[[#This Row],[purchase_frequency]]&lt;16,"Low Frequency",IF(customer_segmentation_data[[#This Row],[purchase_frequency]]&lt;36,"Medium Frequency",IF(customer_segmentation_data[[#This Row],[purchase_frequency]]&lt;51,"High Frequency","Invalid")))</f>
        <v>Low Frequency</v>
      </c>
      <c r="N549" s="3">
        <f>customer_segmentation_data[[#This Row],[last_purchase_amount]]*customer_segmentation_data[[#This Row],[purchase_frequency]]*customer_segmentation_data[[#This Row],[membership_years]]</f>
        <v>2632.68</v>
      </c>
    </row>
    <row r="550" spans="1:14" x14ac:dyDescent="0.35">
      <c r="A550">
        <v>549</v>
      </c>
      <c r="B550">
        <v>39</v>
      </c>
      <c r="C550" s="1" t="s">
        <v>16</v>
      </c>
      <c r="D550" s="2">
        <v>30004</v>
      </c>
      <c r="E550">
        <v>32</v>
      </c>
      <c r="F550">
        <v>6</v>
      </c>
      <c r="G550">
        <v>48</v>
      </c>
      <c r="H550" s="1" t="s">
        <v>11</v>
      </c>
      <c r="I550" s="3">
        <v>863.47</v>
      </c>
      <c r="J550" s="3" t="str">
        <f>IF(customer_segmentation_data[[#This Row],[age]]&lt;30,"Adolescent",IF(customer_segmentation_data[[#This Row],[age]]&lt;50,"Middle Age",IF(customer_segmentation_data[[#This Row],[age]]&gt;49,"Adult","Invalid")))</f>
        <v>Middle Age</v>
      </c>
      <c r="K550" t="str">
        <f>IF(customer_segmentation_data[[#This Row],[income]]&gt;89000,"High Income",IF(customer_segmentation_data[[#This Row],[income]]&gt;59000,"Middle Income",IF(customer_segmentation_data[[#This Row],[income]]&lt;60000,"Low Income","Invalid")))</f>
        <v>Low Income</v>
      </c>
      <c r="L550" t="str">
        <f>IF(customer_segmentation_data[[#This Row],[spending_score]]&gt;69,"High Spending",IF(customer_segmentation_data[[#This Row],[spending_score]]&gt;39,"Medium Spending",IF(customer_segmentation_data[[#This Row],[spending_score]]&lt;40,"Low Spending","Invalid")))</f>
        <v>Low Spending</v>
      </c>
      <c r="M550" t="str">
        <f>IF(customer_segmentation_data[[#This Row],[purchase_frequency]]&lt;16,"Low Frequency",IF(customer_segmentation_data[[#This Row],[purchase_frequency]]&lt;36,"Medium Frequency",IF(customer_segmentation_data[[#This Row],[purchase_frequency]]&lt;51,"High Frequency","Invalid")))</f>
        <v>High Frequency</v>
      </c>
      <c r="N550" s="3">
        <f>customer_segmentation_data[[#This Row],[last_purchase_amount]]*customer_segmentation_data[[#This Row],[purchase_frequency]]*customer_segmentation_data[[#This Row],[membership_years]]</f>
        <v>248679.36</v>
      </c>
    </row>
    <row r="551" spans="1:14" x14ac:dyDescent="0.35">
      <c r="A551">
        <v>550</v>
      </c>
      <c r="B551">
        <v>53</v>
      </c>
      <c r="C551" s="1" t="s">
        <v>16</v>
      </c>
      <c r="D551" s="2">
        <v>47499</v>
      </c>
      <c r="E551">
        <v>85</v>
      </c>
      <c r="F551">
        <v>2</v>
      </c>
      <c r="G551">
        <v>45</v>
      </c>
      <c r="H551" s="1" t="s">
        <v>11</v>
      </c>
      <c r="I551" s="3">
        <v>338.69</v>
      </c>
      <c r="J551" s="3" t="str">
        <f>IF(customer_segmentation_data[[#This Row],[age]]&lt;30,"Adolescent",IF(customer_segmentation_data[[#This Row],[age]]&lt;50,"Middle Age",IF(customer_segmentation_data[[#This Row],[age]]&gt;49,"Adult","Invalid")))</f>
        <v>Adult</v>
      </c>
      <c r="K551" t="str">
        <f>IF(customer_segmentation_data[[#This Row],[income]]&gt;89000,"High Income",IF(customer_segmentation_data[[#This Row],[income]]&gt;59000,"Middle Income",IF(customer_segmentation_data[[#This Row],[income]]&lt;60000,"Low Income","Invalid")))</f>
        <v>Low Income</v>
      </c>
      <c r="L551" t="str">
        <f>IF(customer_segmentation_data[[#This Row],[spending_score]]&gt;69,"High Spending",IF(customer_segmentation_data[[#This Row],[spending_score]]&gt;39,"Medium Spending",IF(customer_segmentation_data[[#This Row],[spending_score]]&lt;40,"Low Spending","Invalid")))</f>
        <v>High Spending</v>
      </c>
      <c r="M551" t="str">
        <f>IF(customer_segmentation_data[[#This Row],[purchase_frequency]]&lt;16,"Low Frequency",IF(customer_segmentation_data[[#This Row],[purchase_frequency]]&lt;36,"Medium Frequency",IF(customer_segmentation_data[[#This Row],[purchase_frequency]]&lt;51,"High Frequency","Invalid")))</f>
        <v>High Frequency</v>
      </c>
      <c r="N551" s="3">
        <f>customer_segmentation_data[[#This Row],[last_purchase_amount]]*customer_segmentation_data[[#This Row],[purchase_frequency]]*customer_segmentation_data[[#This Row],[membership_years]]</f>
        <v>30482.1</v>
      </c>
    </row>
    <row r="552" spans="1:14" x14ac:dyDescent="0.35">
      <c r="A552">
        <v>551</v>
      </c>
      <c r="B552">
        <v>50</v>
      </c>
      <c r="C552" s="1" t="s">
        <v>16</v>
      </c>
      <c r="D552" s="2">
        <v>43965</v>
      </c>
      <c r="E552">
        <v>83</v>
      </c>
      <c r="F552">
        <v>3</v>
      </c>
      <c r="G552">
        <v>17</v>
      </c>
      <c r="H552" s="1" t="s">
        <v>15</v>
      </c>
      <c r="I552" s="3">
        <v>83.38</v>
      </c>
      <c r="J552" s="3" t="str">
        <f>IF(customer_segmentation_data[[#This Row],[age]]&lt;30,"Adolescent",IF(customer_segmentation_data[[#This Row],[age]]&lt;50,"Middle Age",IF(customer_segmentation_data[[#This Row],[age]]&gt;49,"Adult","Invalid")))</f>
        <v>Adult</v>
      </c>
      <c r="K552" t="str">
        <f>IF(customer_segmentation_data[[#This Row],[income]]&gt;89000,"High Income",IF(customer_segmentation_data[[#This Row],[income]]&gt;59000,"Middle Income",IF(customer_segmentation_data[[#This Row],[income]]&lt;60000,"Low Income","Invalid")))</f>
        <v>Low Income</v>
      </c>
      <c r="L552" t="str">
        <f>IF(customer_segmentation_data[[#This Row],[spending_score]]&gt;69,"High Spending",IF(customer_segmentation_data[[#This Row],[spending_score]]&gt;39,"Medium Spending",IF(customer_segmentation_data[[#This Row],[spending_score]]&lt;40,"Low Spending","Invalid")))</f>
        <v>High Spending</v>
      </c>
      <c r="M552" t="str">
        <f>IF(customer_segmentation_data[[#This Row],[purchase_frequency]]&lt;16,"Low Frequency",IF(customer_segmentation_data[[#This Row],[purchase_frequency]]&lt;36,"Medium Frequency",IF(customer_segmentation_data[[#This Row],[purchase_frequency]]&lt;51,"High Frequency","Invalid")))</f>
        <v>Medium Frequency</v>
      </c>
      <c r="N552" s="3">
        <f>customer_segmentation_data[[#This Row],[last_purchase_amount]]*customer_segmentation_data[[#This Row],[purchase_frequency]]*customer_segmentation_data[[#This Row],[membership_years]]</f>
        <v>4252.38</v>
      </c>
    </row>
    <row r="553" spans="1:14" x14ac:dyDescent="0.35">
      <c r="A553">
        <v>552</v>
      </c>
      <c r="B553">
        <v>20</v>
      </c>
      <c r="C553" s="1" t="s">
        <v>16</v>
      </c>
      <c r="D553" s="2">
        <v>51199</v>
      </c>
      <c r="E553">
        <v>100</v>
      </c>
      <c r="F553">
        <v>5</v>
      </c>
      <c r="G553">
        <v>5</v>
      </c>
      <c r="H553" s="1" t="s">
        <v>12</v>
      </c>
      <c r="I553" s="3">
        <v>889.83</v>
      </c>
      <c r="J553" s="3" t="str">
        <f>IF(customer_segmentation_data[[#This Row],[age]]&lt;30,"Adolescent",IF(customer_segmentation_data[[#This Row],[age]]&lt;50,"Middle Age",IF(customer_segmentation_data[[#This Row],[age]]&gt;49,"Adult","Invalid")))</f>
        <v>Adolescent</v>
      </c>
      <c r="K553" t="str">
        <f>IF(customer_segmentation_data[[#This Row],[income]]&gt;89000,"High Income",IF(customer_segmentation_data[[#This Row],[income]]&gt;59000,"Middle Income",IF(customer_segmentation_data[[#This Row],[income]]&lt;60000,"Low Income","Invalid")))</f>
        <v>Low Income</v>
      </c>
      <c r="L553" t="str">
        <f>IF(customer_segmentation_data[[#This Row],[spending_score]]&gt;69,"High Spending",IF(customer_segmentation_data[[#This Row],[spending_score]]&gt;39,"Medium Spending",IF(customer_segmentation_data[[#This Row],[spending_score]]&lt;40,"Low Spending","Invalid")))</f>
        <v>High Spending</v>
      </c>
      <c r="M553" t="str">
        <f>IF(customer_segmentation_data[[#This Row],[purchase_frequency]]&lt;16,"Low Frequency",IF(customer_segmentation_data[[#This Row],[purchase_frequency]]&lt;36,"Medium Frequency",IF(customer_segmentation_data[[#This Row],[purchase_frequency]]&lt;51,"High Frequency","Invalid")))</f>
        <v>Low Frequency</v>
      </c>
      <c r="N553" s="3">
        <f>customer_segmentation_data[[#This Row],[last_purchase_amount]]*customer_segmentation_data[[#This Row],[purchase_frequency]]*customer_segmentation_data[[#This Row],[membership_years]]</f>
        <v>22245.750000000004</v>
      </c>
    </row>
    <row r="554" spans="1:14" x14ac:dyDescent="0.35">
      <c r="A554">
        <v>553</v>
      </c>
      <c r="B554">
        <v>69</v>
      </c>
      <c r="C554" s="1" t="s">
        <v>16</v>
      </c>
      <c r="D554" s="2">
        <v>51759</v>
      </c>
      <c r="E554">
        <v>18</v>
      </c>
      <c r="F554">
        <v>9</v>
      </c>
      <c r="G554">
        <v>14</v>
      </c>
      <c r="H554" s="1" t="s">
        <v>11</v>
      </c>
      <c r="I554" s="3">
        <v>563.48</v>
      </c>
      <c r="J554" s="3" t="str">
        <f>IF(customer_segmentation_data[[#This Row],[age]]&lt;30,"Adolescent",IF(customer_segmentation_data[[#This Row],[age]]&lt;50,"Middle Age",IF(customer_segmentation_data[[#This Row],[age]]&gt;49,"Adult","Invalid")))</f>
        <v>Adult</v>
      </c>
      <c r="K554" t="str">
        <f>IF(customer_segmentation_data[[#This Row],[income]]&gt;89000,"High Income",IF(customer_segmentation_data[[#This Row],[income]]&gt;59000,"Middle Income",IF(customer_segmentation_data[[#This Row],[income]]&lt;60000,"Low Income","Invalid")))</f>
        <v>Low Income</v>
      </c>
      <c r="L554" t="str">
        <f>IF(customer_segmentation_data[[#This Row],[spending_score]]&gt;69,"High Spending",IF(customer_segmentation_data[[#This Row],[spending_score]]&gt;39,"Medium Spending",IF(customer_segmentation_data[[#This Row],[spending_score]]&lt;40,"Low Spending","Invalid")))</f>
        <v>Low Spending</v>
      </c>
      <c r="M554" t="str">
        <f>IF(customer_segmentation_data[[#This Row],[purchase_frequency]]&lt;16,"Low Frequency",IF(customer_segmentation_data[[#This Row],[purchase_frequency]]&lt;36,"Medium Frequency",IF(customer_segmentation_data[[#This Row],[purchase_frequency]]&lt;51,"High Frequency","Invalid")))</f>
        <v>Low Frequency</v>
      </c>
      <c r="N554" s="3">
        <f>customer_segmentation_data[[#This Row],[last_purchase_amount]]*customer_segmentation_data[[#This Row],[purchase_frequency]]*customer_segmentation_data[[#This Row],[membership_years]]</f>
        <v>70998.48</v>
      </c>
    </row>
    <row r="555" spans="1:14" x14ac:dyDescent="0.35">
      <c r="A555">
        <v>554</v>
      </c>
      <c r="B555">
        <v>61</v>
      </c>
      <c r="C555" s="1" t="s">
        <v>9</v>
      </c>
      <c r="D555" s="2">
        <v>54256</v>
      </c>
      <c r="E555">
        <v>78</v>
      </c>
      <c r="F555">
        <v>3</v>
      </c>
      <c r="G555">
        <v>3</v>
      </c>
      <c r="H555" s="1" t="s">
        <v>14</v>
      </c>
      <c r="I555" s="3">
        <v>886.44</v>
      </c>
      <c r="J555" s="3" t="str">
        <f>IF(customer_segmentation_data[[#This Row],[age]]&lt;30,"Adolescent",IF(customer_segmentation_data[[#This Row],[age]]&lt;50,"Middle Age",IF(customer_segmentation_data[[#This Row],[age]]&gt;49,"Adult","Invalid")))</f>
        <v>Adult</v>
      </c>
      <c r="K555" t="str">
        <f>IF(customer_segmentation_data[[#This Row],[income]]&gt;89000,"High Income",IF(customer_segmentation_data[[#This Row],[income]]&gt;59000,"Middle Income",IF(customer_segmentation_data[[#This Row],[income]]&lt;60000,"Low Income","Invalid")))</f>
        <v>Low Income</v>
      </c>
      <c r="L555" t="str">
        <f>IF(customer_segmentation_data[[#This Row],[spending_score]]&gt;69,"High Spending",IF(customer_segmentation_data[[#This Row],[spending_score]]&gt;39,"Medium Spending",IF(customer_segmentation_data[[#This Row],[spending_score]]&lt;40,"Low Spending","Invalid")))</f>
        <v>High Spending</v>
      </c>
      <c r="M555" t="str">
        <f>IF(customer_segmentation_data[[#This Row],[purchase_frequency]]&lt;16,"Low Frequency",IF(customer_segmentation_data[[#This Row],[purchase_frequency]]&lt;36,"Medium Frequency",IF(customer_segmentation_data[[#This Row],[purchase_frequency]]&lt;51,"High Frequency","Invalid")))</f>
        <v>Low Frequency</v>
      </c>
      <c r="N555" s="3">
        <f>customer_segmentation_data[[#This Row],[last_purchase_amount]]*customer_segmentation_data[[#This Row],[purchase_frequency]]*customer_segmentation_data[[#This Row],[membership_years]]</f>
        <v>7977.9600000000009</v>
      </c>
    </row>
    <row r="556" spans="1:14" x14ac:dyDescent="0.35">
      <c r="A556">
        <v>555</v>
      </c>
      <c r="B556">
        <v>66</v>
      </c>
      <c r="C556" s="1" t="s">
        <v>13</v>
      </c>
      <c r="D556" s="2">
        <v>53345</v>
      </c>
      <c r="E556">
        <v>100</v>
      </c>
      <c r="F556">
        <v>4</v>
      </c>
      <c r="G556">
        <v>22</v>
      </c>
      <c r="H556" s="1" t="s">
        <v>11</v>
      </c>
      <c r="I556" s="3">
        <v>221.75</v>
      </c>
      <c r="J556" s="3" t="str">
        <f>IF(customer_segmentation_data[[#This Row],[age]]&lt;30,"Adolescent",IF(customer_segmentation_data[[#This Row],[age]]&lt;50,"Middle Age",IF(customer_segmentation_data[[#This Row],[age]]&gt;49,"Adult","Invalid")))</f>
        <v>Adult</v>
      </c>
      <c r="K556" t="str">
        <f>IF(customer_segmentation_data[[#This Row],[income]]&gt;89000,"High Income",IF(customer_segmentation_data[[#This Row],[income]]&gt;59000,"Middle Income",IF(customer_segmentation_data[[#This Row],[income]]&lt;60000,"Low Income","Invalid")))</f>
        <v>Low Income</v>
      </c>
      <c r="L556" t="str">
        <f>IF(customer_segmentation_data[[#This Row],[spending_score]]&gt;69,"High Spending",IF(customer_segmentation_data[[#This Row],[spending_score]]&gt;39,"Medium Spending",IF(customer_segmentation_data[[#This Row],[spending_score]]&lt;40,"Low Spending","Invalid")))</f>
        <v>High Spending</v>
      </c>
      <c r="M556" t="str">
        <f>IF(customer_segmentation_data[[#This Row],[purchase_frequency]]&lt;16,"Low Frequency",IF(customer_segmentation_data[[#This Row],[purchase_frequency]]&lt;36,"Medium Frequency",IF(customer_segmentation_data[[#This Row],[purchase_frequency]]&lt;51,"High Frequency","Invalid")))</f>
        <v>Medium Frequency</v>
      </c>
      <c r="N556" s="3">
        <f>customer_segmentation_data[[#This Row],[last_purchase_amount]]*customer_segmentation_data[[#This Row],[purchase_frequency]]*customer_segmentation_data[[#This Row],[membership_years]]</f>
        <v>19514</v>
      </c>
    </row>
    <row r="557" spans="1:14" x14ac:dyDescent="0.35">
      <c r="A557">
        <v>556</v>
      </c>
      <c r="B557">
        <v>25</v>
      </c>
      <c r="C557" s="1" t="s">
        <v>9</v>
      </c>
      <c r="D557" s="2">
        <v>52403</v>
      </c>
      <c r="E557">
        <v>53</v>
      </c>
      <c r="F557">
        <v>1</v>
      </c>
      <c r="G557">
        <v>14</v>
      </c>
      <c r="H557" s="1" t="s">
        <v>10</v>
      </c>
      <c r="I557" s="3">
        <v>73.34</v>
      </c>
      <c r="J557" s="3" t="str">
        <f>IF(customer_segmentation_data[[#This Row],[age]]&lt;30,"Adolescent",IF(customer_segmentation_data[[#This Row],[age]]&lt;50,"Middle Age",IF(customer_segmentation_data[[#This Row],[age]]&gt;49,"Adult","Invalid")))</f>
        <v>Adolescent</v>
      </c>
      <c r="K557" t="str">
        <f>IF(customer_segmentation_data[[#This Row],[income]]&gt;89000,"High Income",IF(customer_segmentation_data[[#This Row],[income]]&gt;59000,"Middle Income",IF(customer_segmentation_data[[#This Row],[income]]&lt;60000,"Low Income","Invalid")))</f>
        <v>Low Income</v>
      </c>
      <c r="L557" t="str">
        <f>IF(customer_segmentation_data[[#This Row],[spending_score]]&gt;69,"High Spending",IF(customer_segmentation_data[[#This Row],[spending_score]]&gt;39,"Medium Spending",IF(customer_segmentation_data[[#This Row],[spending_score]]&lt;40,"Low Spending","Invalid")))</f>
        <v>Medium Spending</v>
      </c>
      <c r="M557" t="str">
        <f>IF(customer_segmentation_data[[#This Row],[purchase_frequency]]&lt;16,"Low Frequency",IF(customer_segmentation_data[[#This Row],[purchase_frequency]]&lt;36,"Medium Frequency",IF(customer_segmentation_data[[#This Row],[purchase_frequency]]&lt;51,"High Frequency","Invalid")))</f>
        <v>Low Frequency</v>
      </c>
      <c r="N557" s="3">
        <f>customer_segmentation_data[[#This Row],[last_purchase_amount]]*customer_segmentation_data[[#This Row],[purchase_frequency]]*customer_segmentation_data[[#This Row],[membership_years]]</f>
        <v>1026.76</v>
      </c>
    </row>
    <row r="558" spans="1:14" x14ac:dyDescent="0.35">
      <c r="A558">
        <v>557</v>
      </c>
      <c r="B558">
        <v>45</v>
      </c>
      <c r="C558" s="1" t="s">
        <v>16</v>
      </c>
      <c r="D558" s="2">
        <v>95367</v>
      </c>
      <c r="E558">
        <v>83</v>
      </c>
      <c r="F558">
        <v>5</v>
      </c>
      <c r="G558">
        <v>30</v>
      </c>
      <c r="H558" s="1" t="s">
        <v>14</v>
      </c>
      <c r="I558" s="3">
        <v>845.33</v>
      </c>
      <c r="J558" s="3" t="str">
        <f>IF(customer_segmentation_data[[#This Row],[age]]&lt;30,"Adolescent",IF(customer_segmentation_data[[#This Row],[age]]&lt;50,"Middle Age",IF(customer_segmentation_data[[#This Row],[age]]&gt;49,"Adult","Invalid")))</f>
        <v>Middle Age</v>
      </c>
      <c r="K558" t="str">
        <f>IF(customer_segmentation_data[[#This Row],[income]]&gt;89000,"High Income",IF(customer_segmentation_data[[#This Row],[income]]&gt;59000,"Middle Income",IF(customer_segmentation_data[[#This Row],[income]]&lt;60000,"Low Income","Invalid")))</f>
        <v>High Income</v>
      </c>
      <c r="L558" t="str">
        <f>IF(customer_segmentation_data[[#This Row],[spending_score]]&gt;69,"High Spending",IF(customer_segmentation_data[[#This Row],[spending_score]]&gt;39,"Medium Spending",IF(customer_segmentation_data[[#This Row],[spending_score]]&lt;40,"Low Spending","Invalid")))</f>
        <v>High Spending</v>
      </c>
      <c r="M558" t="str">
        <f>IF(customer_segmentation_data[[#This Row],[purchase_frequency]]&lt;16,"Low Frequency",IF(customer_segmentation_data[[#This Row],[purchase_frequency]]&lt;36,"Medium Frequency",IF(customer_segmentation_data[[#This Row],[purchase_frequency]]&lt;51,"High Frequency","Invalid")))</f>
        <v>Medium Frequency</v>
      </c>
      <c r="N558" s="3">
        <f>customer_segmentation_data[[#This Row],[last_purchase_amount]]*customer_segmentation_data[[#This Row],[purchase_frequency]]*customer_segmentation_data[[#This Row],[membership_years]]</f>
        <v>126799.5</v>
      </c>
    </row>
    <row r="559" spans="1:14" x14ac:dyDescent="0.35">
      <c r="A559">
        <v>558</v>
      </c>
      <c r="B559">
        <v>40</v>
      </c>
      <c r="C559" s="1" t="s">
        <v>16</v>
      </c>
      <c r="D559" s="2">
        <v>62536</v>
      </c>
      <c r="E559">
        <v>84</v>
      </c>
      <c r="F559">
        <v>4</v>
      </c>
      <c r="G559">
        <v>28</v>
      </c>
      <c r="H559" s="1" t="s">
        <v>11</v>
      </c>
      <c r="I559" s="3">
        <v>149.07</v>
      </c>
      <c r="J559" s="3" t="str">
        <f>IF(customer_segmentation_data[[#This Row],[age]]&lt;30,"Adolescent",IF(customer_segmentation_data[[#This Row],[age]]&lt;50,"Middle Age",IF(customer_segmentation_data[[#This Row],[age]]&gt;49,"Adult","Invalid")))</f>
        <v>Middle Age</v>
      </c>
      <c r="K559" t="str">
        <f>IF(customer_segmentation_data[[#This Row],[income]]&gt;89000,"High Income",IF(customer_segmentation_data[[#This Row],[income]]&gt;59000,"Middle Income",IF(customer_segmentation_data[[#This Row],[income]]&lt;60000,"Low Income","Invalid")))</f>
        <v>Middle Income</v>
      </c>
      <c r="L559" t="str">
        <f>IF(customer_segmentation_data[[#This Row],[spending_score]]&gt;69,"High Spending",IF(customer_segmentation_data[[#This Row],[spending_score]]&gt;39,"Medium Spending",IF(customer_segmentation_data[[#This Row],[spending_score]]&lt;40,"Low Spending","Invalid")))</f>
        <v>High Spending</v>
      </c>
      <c r="M559" t="str">
        <f>IF(customer_segmentation_data[[#This Row],[purchase_frequency]]&lt;16,"Low Frequency",IF(customer_segmentation_data[[#This Row],[purchase_frequency]]&lt;36,"Medium Frequency",IF(customer_segmentation_data[[#This Row],[purchase_frequency]]&lt;51,"High Frequency","Invalid")))</f>
        <v>Medium Frequency</v>
      </c>
      <c r="N559" s="3">
        <f>customer_segmentation_data[[#This Row],[last_purchase_amount]]*customer_segmentation_data[[#This Row],[purchase_frequency]]*customer_segmentation_data[[#This Row],[membership_years]]</f>
        <v>16695.84</v>
      </c>
    </row>
    <row r="560" spans="1:14" x14ac:dyDescent="0.35">
      <c r="A560">
        <v>559</v>
      </c>
      <c r="B560">
        <v>33</v>
      </c>
      <c r="C560" s="1" t="s">
        <v>16</v>
      </c>
      <c r="D560" s="2">
        <v>121639</v>
      </c>
      <c r="E560">
        <v>17</v>
      </c>
      <c r="F560">
        <v>7</v>
      </c>
      <c r="G560">
        <v>28</v>
      </c>
      <c r="H560" s="1" t="s">
        <v>14</v>
      </c>
      <c r="I560" s="3">
        <v>422.14</v>
      </c>
      <c r="J560" s="3" t="str">
        <f>IF(customer_segmentation_data[[#This Row],[age]]&lt;30,"Adolescent",IF(customer_segmentation_data[[#This Row],[age]]&lt;50,"Middle Age",IF(customer_segmentation_data[[#This Row],[age]]&gt;49,"Adult","Invalid")))</f>
        <v>Middle Age</v>
      </c>
      <c r="K560" t="str">
        <f>IF(customer_segmentation_data[[#This Row],[income]]&gt;89000,"High Income",IF(customer_segmentation_data[[#This Row],[income]]&gt;59000,"Middle Income",IF(customer_segmentation_data[[#This Row],[income]]&lt;60000,"Low Income","Invalid")))</f>
        <v>High Income</v>
      </c>
      <c r="L560" t="str">
        <f>IF(customer_segmentation_data[[#This Row],[spending_score]]&gt;69,"High Spending",IF(customer_segmentation_data[[#This Row],[spending_score]]&gt;39,"Medium Spending",IF(customer_segmentation_data[[#This Row],[spending_score]]&lt;40,"Low Spending","Invalid")))</f>
        <v>Low Spending</v>
      </c>
      <c r="M560" t="str">
        <f>IF(customer_segmentation_data[[#This Row],[purchase_frequency]]&lt;16,"Low Frequency",IF(customer_segmentation_data[[#This Row],[purchase_frequency]]&lt;36,"Medium Frequency",IF(customer_segmentation_data[[#This Row],[purchase_frequency]]&lt;51,"High Frequency","Invalid")))</f>
        <v>Medium Frequency</v>
      </c>
      <c r="N560" s="3">
        <f>customer_segmentation_data[[#This Row],[last_purchase_amount]]*customer_segmentation_data[[#This Row],[purchase_frequency]]*customer_segmentation_data[[#This Row],[membership_years]]</f>
        <v>82739.44</v>
      </c>
    </row>
    <row r="561" spans="1:14" x14ac:dyDescent="0.35">
      <c r="A561">
        <v>560</v>
      </c>
      <c r="B561">
        <v>63</v>
      </c>
      <c r="C561" s="1" t="s">
        <v>16</v>
      </c>
      <c r="D561" s="2">
        <v>82296</v>
      </c>
      <c r="E561">
        <v>61</v>
      </c>
      <c r="F561">
        <v>4</v>
      </c>
      <c r="G561">
        <v>43</v>
      </c>
      <c r="H561" s="1" t="s">
        <v>14</v>
      </c>
      <c r="I561" s="3">
        <v>390.89</v>
      </c>
      <c r="J561" s="3" t="str">
        <f>IF(customer_segmentation_data[[#This Row],[age]]&lt;30,"Adolescent",IF(customer_segmentation_data[[#This Row],[age]]&lt;50,"Middle Age",IF(customer_segmentation_data[[#This Row],[age]]&gt;49,"Adult","Invalid")))</f>
        <v>Adult</v>
      </c>
      <c r="K561" t="str">
        <f>IF(customer_segmentation_data[[#This Row],[income]]&gt;89000,"High Income",IF(customer_segmentation_data[[#This Row],[income]]&gt;59000,"Middle Income",IF(customer_segmentation_data[[#This Row],[income]]&lt;60000,"Low Income","Invalid")))</f>
        <v>Middle Income</v>
      </c>
      <c r="L561" t="str">
        <f>IF(customer_segmentation_data[[#This Row],[spending_score]]&gt;69,"High Spending",IF(customer_segmentation_data[[#This Row],[spending_score]]&gt;39,"Medium Spending",IF(customer_segmentation_data[[#This Row],[spending_score]]&lt;40,"Low Spending","Invalid")))</f>
        <v>Medium Spending</v>
      </c>
      <c r="M561" t="str">
        <f>IF(customer_segmentation_data[[#This Row],[purchase_frequency]]&lt;16,"Low Frequency",IF(customer_segmentation_data[[#This Row],[purchase_frequency]]&lt;36,"Medium Frequency",IF(customer_segmentation_data[[#This Row],[purchase_frequency]]&lt;51,"High Frequency","Invalid")))</f>
        <v>High Frequency</v>
      </c>
      <c r="N561" s="3">
        <f>customer_segmentation_data[[#This Row],[last_purchase_amount]]*customer_segmentation_data[[#This Row],[purchase_frequency]]*customer_segmentation_data[[#This Row],[membership_years]]</f>
        <v>67233.08</v>
      </c>
    </row>
    <row r="562" spans="1:14" x14ac:dyDescent="0.35">
      <c r="A562">
        <v>561</v>
      </c>
      <c r="B562">
        <v>61</v>
      </c>
      <c r="C562" s="1" t="s">
        <v>13</v>
      </c>
      <c r="D562" s="2">
        <v>137276</v>
      </c>
      <c r="E562">
        <v>92</v>
      </c>
      <c r="F562">
        <v>5</v>
      </c>
      <c r="G562">
        <v>8</v>
      </c>
      <c r="H562" s="1" t="s">
        <v>10</v>
      </c>
      <c r="I562" s="3">
        <v>482.77</v>
      </c>
      <c r="J562" s="3" t="str">
        <f>IF(customer_segmentation_data[[#This Row],[age]]&lt;30,"Adolescent",IF(customer_segmentation_data[[#This Row],[age]]&lt;50,"Middle Age",IF(customer_segmentation_data[[#This Row],[age]]&gt;49,"Adult","Invalid")))</f>
        <v>Adult</v>
      </c>
      <c r="K562" t="str">
        <f>IF(customer_segmentation_data[[#This Row],[income]]&gt;89000,"High Income",IF(customer_segmentation_data[[#This Row],[income]]&gt;59000,"Middle Income",IF(customer_segmentation_data[[#This Row],[income]]&lt;60000,"Low Income","Invalid")))</f>
        <v>High Income</v>
      </c>
      <c r="L562" t="str">
        <f>IF(customer_segmentation_data[[#This Row],[spending_score]]&gt;69,"High Spending",IF(customer_segmentation_data[[#This Row],[spending_score]]&gt;39,"Medium Spending",IF(customer_segmentation_data[[#This Row],[spending_score]]&lt;40,"Low Spending","Invalid")))</f>
        <v>High Spending</v>
      </c>
      <c r="M562" t="str">
        <f>IF(customer_segmentation_data[[#This Row],[purchase_frequency]]&lt;16,"Low Frequency",IF(customer_segmentation_data[[#This Row],[purchase_frequency]]&lt;36,"Medium Frequency",IF(customer_segmentation_data[[#This Row],[purchase_frequency]]&lt;51,"High Frequency","Invalid")))</f>
        <v>Low Frequency</v>
      </c>
      <c r="N562" s="3">
        <f>customer_segmentation_data[[#This Row],[last_purchase_amount]]*customer_segmentation_data[[#This Row],[purchase_frequency]]*customer_segmentation_data[[#This Row],[membership_years]]</f>
        <v>19310.8</v>
      </c>
    </row>
    <row r="563" spans="1:14" x14ac:dyDescent="0.35">
      <c r="A563">
        <v>562</v>
      </c>
      <c r="B563">
        <v>18</v>
      </c>
      <c r="C563" s="1" t="s">
        <v>16</v>
      </c>
      <c r="D563" s="2">
        <v>143235</v>
      </c>
      <c r="E563">
        <v>46</v>
      </c>
      <c r="F563">
        <v>10</v>
      </c>
      <c r="G563">
        <v>31</v>
      </c>
      <c r="H563" s="1" t="s">
        <v>10</v>
      </c>
      <c r="I563" s="3">
        <v>143.75</v>
      </c>
      <c r="J563" s="3" t="str">
        <f>IF(customer_segmentation_data[[#This Row],[age]]&lt;30,"Adolescent",IF(customer_segmentation_data[[#This Row],[age]]&lt;50,"Middle Age",IF(customer_segmentation_data[[#This Row],[age]]&gt;49,"Adult","Invalid")))</f>
        <v>Adolescent</v>
      </c>
      <c r="K563" t="str">
        <f>IF(customer_segmentation_data[[#This Row],[income]]&gt;89000,"High Income",IF(customer_segmentation_data[[#This Row],[income]]&gt;59000,"Middle Income",IF(customer_segmentation_data[[#This Row],[income]]&lt;60000,"Low Income","Invalid")))</f>
        <v>High Income</v>
      </c>
      <c r="L563" t="str">
        <f>IF(customer_segmentation_data[[#This Row],[spending_score]]&gt;69,"High Spending",IF(customer_segmentation_data[[#This Row],[spending_score]]&gt;39,"Medium Spending",IF(customer_segmentation_data[[#This Row],[spending_score]]&lt;40,"Low Spending","Invalid")))</f>
        <v>Medium Spending</v>
      </c>
      <c r="M563" t="str">
        <f>IF(customer_segmentation_data[[#This Row],[purchase_frequency]]&lt;16,"Low Frequency",IF(customer_segmentation_data[[#This Row],[purchase_frequency]]&lt;36,"Medium Frequency",IF(customer_segmentation_data[[#This Row],[purchase_frequency]]&lt;51,"High Frequency","Invalid")))</f>
        <v>Medium Frequency</v>
      </c>
      <c r="N563" s="3">
        <f>customer_segmentation_data[[#This Row],[last_purchase_amount]]*customer_segmentation_data[[#This Row],[purchase_frequency]]*customer_segmentation_data[[#This Row],[membership_years]]</f>
        <v>44562.5</v>
      </c>
    </row>
    <row r="564" spans="1:14" x14ac:dyDescent="0.35">
      <c r="A564">
        <v>563</v>
      </c>
      <c r="B564">
        <v>23</v>
      </c>
      <c r="C564" s="1" t="s">
        <v>16</v>
      </c>
      <c r="D564" s="2">
        <v>143899</v>
      </c>
      <c r="E564">
        <v>10</v>
      </c>
      <c r="F564">
        <v>3</v>
      </c>
      <c r="G564">
        <v>47</v>
      </c>
      <c r="H564" s="1" t="s">
        <v>10</v>
      </c>
      <c r="I564" s="3">
        <v>361.81</v>
      </c>
      <c r="J564" s="3" t="str">
        <f>IF(customer_segmentation_data[[#This Row],[age]]&lt;30,"Adolescent",IF(customer_segmentation_data[[#This Row],[age]]&lt;50,"Middle Age",IF(customer_segmentation_data[[#This Row],[age]]&gt;49,"Adult","Invalid")))</f>
        <v>Adolescent</v>
      </c>
      <c r="K564" t="str">
        <f>IF(customer_segmentation_data[[#This Row],[income]]&gt;89000,"High Income",IF(customer_segmentation_data[[#This Row],[income]]&gt;59000,"Middle Income",IF(customer_segmentation_data[[#This Row],[income]]&lt;60000,"Low Income","Invalid")))</f>
        <v>High Income</v>
      </c>
      <c r="L564" t="str">
        <f>IF(customer_segmentation_data[[#This Row],[spending_score]]&gt;69,"High Spending",IF(customer_segmentation_data[[#This Row],[spending_score]]&gt;39,"Medium Spending",IF(customer_segmentation_data[[#This Row],[spending_score]]&lt;40,"Low Spending","Invalid")))</f>
        <v>Low Spending</v>
      </c>
      <c r="M564" t="str">
        <f>IF(customer_segmentation_data[[#This Row],[purchase_frequency]]&lt;16,"Low Frequency",IF(customer_segmentation_data[[#This Row],[purchase_frequency]]&lt;36,"Medium Frequency",IF(customer_segmentation_data[[#This Row],[purchase_frequency]]&lt;51,"High Frequency","Invalid")))</f>
        <v>High Frequency</v>
      </c>
      <c r="N564" s="3">
        <f>customer_segmentation_data[[#This Row],[last_purchase_amount]]*customer_segmentation_data[[#This Row],[purchase_frequency]]*customer_segmentation_data[[#This Row],[membership_years]]</f>
        <v>51015.21</v>
      </c>
    </row>
    <row r="565" spans="1:14" x14ac:dyDescent="0.35">
      <c r="A565">
        <v>564</v>
      </c>
      <c r="B565">
        <v>56</v>
      </c>
      <c r="C565" s="1" t="s">
        <v>13</v>
      </c>
      <c r="D565" s="2">
        <v>134923</v>
      </c>
      <c r="E565">
        <v>18</v>
      </c>
      <c r="F565">
        <v>3</v>
      </c>
      <c r="G565">
        <v>31</v>
      </c>
      <c r="H565" s="1" t="s">
        <v>15</v>
      </c>
      <c r="I565" s="3">
        <v>515.16</v>
      </c>
      <c r="J565" s="3" t="str">
        <f>IF(customer_segmentation_data[[#This Row],[age]]&lt;30,"Adolescent",IF(customer_segmentation_data[[#This Row],[age]]&lt;50,"Middle Age",IF(customer_segmentation_data[[#This Row],[age]]&gt;49,"Adult","Invalid")))</f>
        <v>Adult</v>
      </c>
      <c r="K565" t="str">
        <f>IF(customer_segmentation_data[[#This Row],[income]]&gt;89000,"High Income",IF(customer_segmentation_data[[#This Row],[income]]&gt;59000,"Middle Income",IF(customer_segmentation_data[[#This Row],[income]]&lt;60000,"Low Income","Invalid")))</f>
        <v>High Income</v>
      </c>
      <c r="L565" t="str">
        <f>IF(customer_segmentation_data[[#This Row],[spending_score]]&gt;69,"High Spending",IF(customer_segmentation_data[[#This Row],[spending_score]]&gt;39,"Medium Spending",IF(customer_segmentation_data[[#This Row],[spending_score]]&lt;40,"Low Spending","Invalid")))</f>
        <v>Low Spending</v>
      </c>
      <c r="M565" t="str">
        <f>IF(customer_segmentation_data[[#This Row],[purchase_frequency]]&lt;16,"Low Frequency",IF(customer_segmentation_data[[#This Row],[purchase_frequency]]&lt;36,"Medium Frequency",IF(customer_segmentation_data[[#This Row],[purchase_frequency]]&lt;51,"High Frequency","Invalid")))</f>
        <v>Medium Frequency</v>
      </c>
      <c r="N565" s="3">
        <f>customer_segmentation_data[[#This Row],[last_purchase_amount]]*customer_segmentation_data[[#This Row],[purchase_frequency]]*customer_segmentation_data[[#This Row],[membership_years]]</f>
        <v>47909.88</v>
      </c>
    </row>
    <row r="566" spans="1:14" x14ac:dyDescent="0.35">
      <c r="A566">
        <v>565</v>
      </c>
      <c r="B566">
        <v>68</v>
      </c>
      <c r="C566" s="1" t="s">
        <v>13</v>
      </c>
      <c r="D566" s="2">
        <v>106635</v>
      </c>
      <c r="E566">
        <v>85</v>
      </c>
      <c r="F566">
        <v>10</v>
      </c>
      <c r="G566">
        <v>30</v>
      </c>
      <c r="H566" s="1" t="s">
        <v>15</v>
      </c>
      <c r="I566" s="3">
        <v>854.95</v>
      </c>
      <c r="J566" s="3" t="str">
        <f>IF(customer_segmentation_data[[#This Row],[age]]&lt;30,"Adolescent",IF(customer_segmentation_data[[#This Row],[age]]&lt;50,"Middle Age",IF(customer_segmentation_data[[#This Row],[age]]&gt;49,"Adult","Invalid")))</f>
        <v>Adult</v>
      </c>
      <c r="K566" t="str">
        <f>IF(customer_segmentation_data[[#This Row],[income]]&gt;89000,"High Income",IF(customer_segmentation_data[[#This Row],[income]]&gt;59000,"Middle Income",IF(customer_segmentation_data[[#This Row],[income]]&lt;60000,"Low Income","Invalid")))</f>
        <v>High Income</v>
      </c>
      <c r="L566" t="str">
        <f>IF(customer_segmentation_data[[#This Row],[spending_score]]&gt;69,"High Spending",IF(customer_segmentation_data[[#This Row],[spending_score]]&gt;39,"Medium Spending",IF(customer_segmentation_data[[#This Row],[spending_score]]&lt;40,"Low Spending","Invalid")))</f>
        <v>High Spending</v>
      </c>
      <c r="M566" t="str">
        <f>IF(customer_segmentation_data[[#This Row],[purchase_frequency]]&lt;16,"Low Frequency",IF(customer_segmentation_data[[#This Row],[purchase_frequency]]&lt;36,"Medium Frequency",IF(customer_segmentation_data[[#This Row],[purchase_frequency]]&lt;51,"High Frequency","Invalid")))</f>
        <v>Medium Frequency</v>
      </c>
      <c r="N566" s="3">
        <f>customer_segmentation_data[[#This Row],[last_purchase_amount]]*customer_segmentation_data[[#This Row],[purchase_frequency]]*customer_segmentation_data[[#This Row],[membership_years]]</f>
        <v>256485</v>
      </c>
    </row>
    <row r="567" spans="1:14" x14ac:dyDescent="0.35">
      <c r="A567">
        <v>566</v>
      </c>
      <c r="B567">
        <v>29</v>
      </c>
      <c r="C567" s="1" t="s">
        <v>16</v>
      </c>
      <c r="D567" s="2">
        <v>60262</v>
      </c>
      <c r="E567">
        <v>56</v>
      </c>
      <c r="F567">
        <v>4</v>
      </c>
      <c r="G567">
        <v>27</v>
      </c>
      <c r="H567" s="1" t="s">
        <v>12</v>
      </c>
      <c r="I567" s="3">
        <v>452.32</v>
      </c>
      <c r="J567" s="3" t="str">
        <f>IF(customer_segmentation_data[[#This Row],[age]]&lt;30,"Adolescent",IF(customer_segmentation_data[[#This Row],[age]]&lt;50,"Middle Age",IF(customer_segmentation_data[[#This Row],[age]]&gt;49,"Adult","Invalid")))</f>
        <v>Adolescent</v>
      </c>
      <c r="K567" t="str">
        <f>IF(customer_segmentation_data[[#This Row],[income]]&gt;89000,"High Income",IF(customer_segmentation_data[[#This Row],[income]]&gt;59000,"Middle Income",IF(customer_segmentation_data[[#This Row],[income]]&lt;60000,"Low Income","Invalid")))</f>
        <v>Middle Income</v>
      </c>
      <c r="L567" t="str">
        <f>IF(customer_segmentation_data[[#This Row],[spending_score]]&gt;69,"High Spending",IF(customer_segmentation_data[[#This Row],[spending_score]]&gt;39,"Medium Spending",IF(customer_segmentation_data[[#This Row],[spending_score]]&lt;40,"Low Spending","Invalid")))</f>
        <v>Medium Spending</v>
      </c>
      <c r="M567" t="str">
        <f>IF(customer_segmentation_data[[#This Row],[purchase_frequency]]&lt;16,"Low Frequency",IF(customer_segmentation_data[[#This Row],[purchase_frequency]]&lt;36,"Medium Frequency",IF(customer_segmentation_data[[#This Row],[purchase_frequency]]&lt;51,"High Frequency","Invalid")))</f>
        <v>Medium Frequency</v>
      </c>
      <c r="N567" s="3">
        <f>customer_segmentation_data[[#This Row],[last_purchase_amount]]*customer_segmentation_data[[#This Row],[purchase_frequency]]*customer_segmentation_data[[#This Row],[membership_years]]</f>
        <v>48850.559999999998</v>
      </c>
    </row>
    <row r="568" spans="1:14" x14ac:dyDescent="0.35">
      <c r="A568">
        <v>567</v>
      </c>
      <c r="B568">
        <v>22</v>
      </c>
      <c r="C568" s="1" t="s">
        <v>13</v>
      </c>
      <c r="D568" s="2">
        <v>92601</v>
      </c>
      <c r="E568">
        <v>75</v>
      </c>
      <c r="F568">
        <v>7</v>
      </c>
      <c r="G568">
        <v>49</v>
      </c>
      <c r="H568" s="1" t="s">
        <v>15</v>
      </c>
      <c r="I568" s="3">
        <v>120.76</v>
      </c>
      <c r="J568" s="3" t="str">
        <f>IF(customer_segmentation_data[[#This Row],[age]]&lt;30,"Adolescent",IF(customer_segmentation_data[[#This Row],[age]]&lt;50,"Middle Age",IF(customer_segmentation_data[[#This Row],[age]]&gt;49,"Adult","Invalid")))</f>
        <v>Adolescent</v>
      </c>
      <c r="K568" t="str">
        <f>IF(customer_segmentation_data[[#This Row],[income]]&gt;89000,"High Income",IF(customer_segmentation_data[[#This Row],[income]]&gt;59000,"Middle Income",IF(customer_segmentation_data[[#This Row],[income]]&lt;60000,"Low Income","Invalid")))</f>
        <v>High Income</v>
      </c>
      <c r="L568" t="str">
        <f>IF(customer_segmentation_data[[#This Row],[spending_score]]&gt;69,"High Spending",IF(customer_segmentation_data[[#This Row],[spending_score]]&gt;39,"Medium Spending",IF(customer_segmentation_data[[#This Row],[spending_score]]&lt;40,"Low Spending","Invalid")))</f>
        <v>High Spending</v>
      </c>
      <c r="M568" t="str">
        <f>IF(customer_segmentation_data[[#This Row],[purchase_frequency]]&lt;16,"Low Frequency",IF(customer_segmentation_data[[#This Row],[purchase_frequency]]&lt;36,"Medium Frequency",IF(customer_segmentation_data[[#This Row],[purchase_frequency]]&lt;51,"High Frequency","Invalid")))</f>
        <v>High Frequency</v>
      </c>
      <c r="N568" s="3">
        <f>customer_segmentation_data[[#This Row],[last_purchase_amount]]*customer_segmentation_data[[#This Row],[purchase_frequency]]*customer_segmentation_data[[#This Row],[membership_years]]</f>
        <v>41420.680000000008</v>
      </c>
    </row>
    <row r="569" spans="1:14" x14ac:dyDescent="0.35">
      <c r="A569">
        <v>568</v>
      </c>
      <c r="B569">
        <v>45</v>
      </c>
      <c r="C569" s="1" t="s">
        <v>9</v>
      </c>
      <c r="D569" s="2">
        <v>41917</v>
      </c>
      <c r="E569">
        <v>58</v>
      </c>
      <c r="F569">
        <v>8</v>
      </c>
      <c r="G569">
        <v>5</v>
      </c>
      <c r="H569" s="1" t="s">
        <v>14</v>
      </c>
      <c r="I569" s="3">
        <v>870.38</v>
      </c>
      <c r="J569" s="3" t="str">
        <f>IF(customer_segmentation_data[[#This Row],[age]]&lt;30,"Adolescent",IF(customer_segmentation_data[[#This Row],[age]]&lt;50,"Middle Age",IF(customer_segmentation_data[[#This Row],[age]]&gt;49,"Adult","Invalid")))</f>
        <v>Middle Age</v>
      </c>
      <c r="K569" t="str">
        <f>IF(customer_segmentation_data[[#This Row],[income]]&gt;89000,"High Income",IF(customer_segmentation_data[[#This Row],[income]]&gt;59000,"Middle Income",IF(customer_segmentation_data[[#This Row],[income]]&lt;60000,"Low Income","Invalid")))</f>
        <v>Low Income</v>
      </c>
      <c r="L569" t="str">
        <f>IF(customer_segmentation_data[[#This Row],[spending_score]]&gt;69,"High Spending",IF(customer_segmentation_data[[#This Row],[spending_score]]&gt;39,"Medium Spending",IF(customer_segmentation_data[[#This Row],[spending_score]]&lt;40,"Low Spending","Invalid")))</f>
        <v>Medium Spending</v>
      </c>
      <c r="M569" t="str">
        <f>IF(customer_segmentation_data[[#This Row],[purchase_frequency]]&lt;16,"Low Frequency",IF(customer_segmentation_data[[#This Row],[purchase_frequency]]&lt;36,"Medium Frequency",IF(customer_segmentation_data[[#This Row],[purchase_frequency]]&lt;51,"High Frequency","Invalid")))</f>
        <v>Low Frequency</v>
      </c>
      <c r="N569" s="3">
        <f>customer_segmentation_data[[#This Row],[last_purchase_amount]]*customer_segmentation_data[[#This Row],[purchase_frequency]]*customer_segmentation_data[[#This Row],[membership_years]]</f>
        <v>34815.199999999997</v>
      </c>
    </row>
    <row r="570" spans="1:14" x14ac:dyDescent="0.35">
      <c r="A570">
        <v>569</v>
      </c>
      <c r="B570">
        <v>29</v>
      </c>
      <c r="C570" s="1" t="s">
        <v>9</v>
      </c>
      <c r="D570" s="2">
        <v>59815</v>
      </c>
      <c r="E570">
        <v>43</v>
      </c>
      <c r="F570">
        <v>6</v>
      </c>
      <c r="G570">
        <v>24</v>
      </c>
      <c r="H570" s="1" t="s">
        <v>10</v>
      </c>
      <c r="I570" s="3">
        <v>105.48</v>
      </c>
      <c r="J570" s="3" t="str">
        <f>IF(customer_segmentation_data[[#This Row],[age]]&lt;30,"Adolescent",IF(customer_segmentation_data[[#This Row],[age]]&lt;50,"Middle Age",IF(customer_segmentation_data[[#This Row],[age]]&gt;49,"Adult","Invalid")))</f>
        <v>Adolescent</v>
      </c>
      <c r="K570" t="str">
        <f>IF(customer_segmentation_data[[#This Row],[income]]&gt;89000,"High Income",IF(customer_segmentation_data[[#This Row],[income]]&gt;59000,"Middle Income",IF(customer_segmentation_data[[#This Row],[income]]&lt;60000,"Low Income","Invalid")))</f>
        <v>Middle Income</v>
      </c>
      <c r="L570" t="str">
        <f>IF(customer_segmentation_data[[#This Row],[spending_score]]&gt;69,"High Spending",IF(customer_segmentation_data[[#This Row],[spending_score]]&gt;39,"Medium Spending",IF(customer_segmentation_data[[#This Row],[spending_score]]&lt;40,"Low Spending","Invalid")))</f>
        <v>Medium Spending</v>
      </c>
      <c r="M570" t="str">
        <f>IF(customer_segmentation_data[[#This Row],[purchase_frequency]]&lt;16,"Low Frequency",IF(customer_segmentation_data[[#This Row],[purchase_frequency]]&lt;36,"Medium Frequency",IF(customer_segmentation_data[[#This Row],[purchase_frequency]]&lt;51,"High Frequency","Invalid")))</f>
        <v>Medium Frequency</v>
      </c>
      <c r="N570" s="3">
        <f>customer_segmentation_data[[#This Row],[last_purchase_amount]]*customer_segmentation_data[[#This Row],[purchase_frequency]]*customer_segmentation_data[[#This Row],[membership_years]]</f>
        <v>15189.119999999999</v>
      </c>
    </row>
    <row r="571" spans="1:14" x14ac:dyDescent="0.35">
      <c r="A571">
        <v>570</v>
      </c>
      <c r="B571">
        <v>18</v>
      </c>
      <c r="C571" s="1" t="s">
        <v>13</v>
      </c>
      <c r="D571" s="2">
        <v>94701</v>
      </c>
      <c r="E571">
        <v>69</v>
      </c>
      <c r="F571">
        <v>8</v>
      </c>
      <c r="G571">
        <v>48</v>
      </c>
      <c r="H571" s="1" t="s">
        <v>12</v>
      </c>
      <c r="I571" s="3">
        <v>760.34</v>
      </c>
      <c r="J571" s="3" t="str">
        <f>IF(customer_segmentation_data[[#This Row],[age]]&lt;30,"Adolescent",IF(customer_segmentation_data[[#This Row],[age]]&lt;50,"Middle Age",IF(customer_segmentation_data[[#This Row],[age]]&gt;49,"Adult","Invalid")))</f>
        <v>Adolescent</v>
      </c>
      <c r="K571" t="str">
        <f>IF(customer_segmentation_data[[#This Row],[income]]&gt;89000,"High Income",IF(customer_segmentation_data[[#This Row],[income]]&gt;59000,"Middle Income",IF(customer_segmentation_data[[#This Row],[income]]&lt;60000,"Low Income","Invalid")))</f>
        <v>High Income</v>
      </c>
      <c r="L571" t="str">
        <f>IF(customer_segmentation_data[[#This Row],[spending_score]]&gt;69,"High Spending",IF(customer_segmentation_data[[#This Row],[spending_score]]&gt;39,"Medium Spending",IF(customer_segmentation_data[[#This Row],[spending_score]]&lt;40,"Low Spending","Invalid")))</f>
        <v>Medium Spending</v>
      </c>
      <c r="M571" t="str">
        <f>IF(customer_segmentation_data[[#This Row],[purchase_frequency]]&lt;16,"Low Frequency",IF(customer_segmentation_data[[#This Row],[purchase_frequency]]&lt;36,"Medium Frequency",IF(customer_segmentation_data[[#This Row],[purchase_frequency]]&lt;51,"High Frequency","Invalid")))</f>
        <v>High Frequency</v>
      </c>
      <c r="N571" s="3">
        <f>customer_segmentation_data[[#This Row],[last_purchase_amount]]*customer_segmentation_data[[#This Row],[purchase_frequency]]*customer_segmentation_data[[#This Row],[membership_years]]</f>
        <v>291970.56</v>
      </c>
    </row>
    <row r="572" spans="1:14" x14ac:dyDescent="0.35">
      <c r="A572">
        <v>571</v>
      </c>
      <c r="B572">
        <v>36</v>
      </c>
      <c r="C572" s="1" t="s">
        <v>9</v>
      </c>
      <c r="D572" s="2">
        <v>31458</v>
      </c>
      <c r="E572">
        <v>40</v>
      </c>
      <c r="F572">
        <v>4</v>
      </c>
      <c r="G572">
        <v>6</v>
      </c>
      <c r="H572" s="1" t="s">
        <v>15</v>
      </c>
      <c r="I572" s="3">
        <v>371.77</v>
      </c>
      <c r="J572" s="3" t="str">
        <f>IF(customer_segmentation_data[[#This Row],[age]]&lt;30,"Adolescent",IF(customer_segmentation_data[[#This Row],[age]]&lt;50,"Middle Age",IF(customer_segmentation_data[[#This Row],[age]]&gt;49,"Adult","Invalid")))</f>
        <v>Middle Age</v>
      </c>
      <c r="K572" t="str">
        <f>IF(customer_segmentation_data[[#This Row],[income]]&gt;89000,"High Income",IF(customer_segmentation_data[[#This Row],[income]]&gt;59000,"Middle Income",IF(customer_segmentation_data[[#This Row],[income]]&lt;60000,"Low Income","Invalid")))</f>
        <v>Low Income</v>
      </c>
      <c r="L572" t="str">
        <f>IF(customer_segmentation_data[[#This Row],[spending_score]]&gt;69,"High Spending",IF(customer_segmentation_data[[#This Row],[spending_score]]&gt;39,"Medium Spending",IF(customer_segmentation_data[[#This Row],[spending_score]]&lt;40,"Low Spending","Invalid")))</f>
        <v>Medium Spending</v>
      </c>
      <c r="M572" t="str">
        <f>IF(customer_segmentation_data[[#This Row],[purchase_frequency]]&lt;16,"Low Frequency",IF(customer_segmentation_data[[#This Row],[purchase_frequency]]&lt;36,"Medium Frequency",IF(customer_segmentation_data[[#This Row],[purchase_frequency]]&lt;51,"High Frequency","Invalid")))</f>
        <v>Low Frequency</v>
      </c>
      <c r="N572" s="3">
        <f>customer_segmentation_data[[#This Row],[last_purchase_amount]]*customer_segmentation_data[[#This Row],[purchase_frequency]]*customer_segmentation_data[[#This Row],[membership_years]]</f>
        <v>8922.48</v>
      </c>
    </row>
    <row r="573" spans="1:14" x14ac:dyDescent="0.35">
      <c r="A573">
        <v>572</v>
      </c>
      <c r="B573">
        <v>19</v>
      </c>
      <c r="C573" s="1" t="s">
        <v>16</v>
      </c>
      <c r="D573" s="2">
        <v>134193</v>
      </c>
      <c r="E573">
        <v>95</v>
      </c>
      <c r="F573">
        <v>7</v>
      </c>
      <c r="G573">
        <v>44</v>
      </c>
      <c r="H573" s="1" t="s">
        <v>15</v>
      </c>
      <c r="I573" s="3">
        <v>97.65</v>
      </c>
      <c r="J573" s="3" t="str">
        <f>IF(customer_segmentation_data[[#This Row],[age]]&lt;30,"Adolescent",IF(customer_segmentation_data[[#This Row],[age]]&lt;50,"Middle Age",IF(customer_segmentation_data[[#This Row],[age]]&gt;49,"Adult","Invalid")))</f>
        <v>Adolescent</v>
      </c>
      <c r="K573" t="str">
        <f>IF(customer_segmentation_data[[#This Row],[income]]&gt;89000,"High Income",IF(customer_segmentation_data[[#This Row],[income]]&gt;59000,"Middle Income",IF(customer_segmentation_data[[#This Row],[income]]&lt;60000,"Low Income","Invalid")))</f>
        <v>High Income</v>
      </c>
      <c r="L573" t="str">
        <f>IF(customer_segmentation_data[[#This Row],[spending_score]]&gt;69,"High Spending",IF(customer_segmentation_data[[#This Row],[spending_score]]&gt;39,"Medium Spending",IF(customer_segmentation_data[[#This Row],[spending_score]]&lt;40,"Low Spending","Invalid")))</f>
        <v>High Spending</v>
      </c>
      <c r="M573" t="str">
        <f>IF(customer_segmentation_data[[#This Row],[purchase_frequency]]&lt;16,"Low Frequency",IF(customer_segmentation_data[[#This Row],[purchase_frequency]]&lt;36,"Medium Frequency",IF(customer_segmentation_data[[#This Row],[purchase_frequency]]&lt;51,"High Frequency","Invalid")))</f>
        <v>High Frequency</v>
      </c>
      <c r="N573" s="3">
        <f>customer_segmentation_data[[#This Row],[last_purchase_amount]]*customer_segmentation_data[[#This Row],[purchase_frequency]]*customer_segmentation_data[[#This Row],[membership_years]]</f>
        <v>30076.200000000004</v>
      </c>
    </row>
    <row r="574" spans="1:14" x14ac:dyDescent="0.35">
      <c r="A574">
        <v>573</v>
      </c>
      <c r="B574">
        <v>40</v>
      </c>
      <c r="C574" s="1" t="s">
        <v>9</v>
      </c>
      <c r="D574" s="2">
        <v>143338</v>
      </c>
      <c r="E574">
        <v>6</v>
      </c>
      <c r="F574">
        <v>8</v>
      </c>
      <c r="G574">
        <v>26</v>
      </c>
      <c r="H574" s="1" t="s">
        <v>10</v>
      </c>
      <c r="I574" s="3">
        <v>491.07</v>
      </c>
      <c r="J574" s="3" t="str">
        <f>IF(customer_segmentation_data[[#This Row],[age]]&lt;30,"Adolescent",IF(customer_segmentation_data[[#This Row],[age]]&lt;50,"Middle Age",IF(customer_segmentation_data[[#This Row],[age]]&gt;49,"Adult","Invalid")))</f>
        <v>Middle Age</v>
      </c>
      <c r="K574" t="str">
        <f>IF(customer_segmentation_data[[#This Row],[income]]&gt;89000,"High Income",IF(customer_segmentation_data[[#This Row],[income]]&gt;59000,"Middle Income",IF(customer_segmentation_data[[#This Row],[income]]&lt;60000,"Low Income","Invalid")))</f>
        <v>High Income</v>
      </c>
      <c r="L574" t="str">
        <f>IF(customer_segmentation_data[[#This Row],[spending_score]]&gt;69,"High Spending",IF(customer_segmentation_data[[#This Row],[spending_score]]&gt;39,"Medium Spending",IF(customer_segmentation_data[[#This Row],[spending_score]]&lt;40,"Low Spending","Invalid")))</f>
        <v>Low Spending</v>
      </c>
      <c r="M574" t="str">
        <f>IF(customer_segmentation_data[[#This Row],[purchase_frequency]]&lt;16,"Low Frequency",IF(customer_segmentation_data[[#This Row],[purchase_frequency]]&lt;36,"Medium Frequency",IF(customer_segmentation_data[[#This Row],[purchase_frequency]]&lt;51,"High Frequency","Invalid")))</f>
        <v>Medium Frequency</v>
      </c>
      <c r="N574" s="3">
        <f>customer_segmentation_data[[#This Row],[last_purchase_amount]]*customer_segmentation_data[[#This Row],[purchase_frequency]]*customer_segmentation_data[[#This Row],[membership_years]]</f>
        <v>102142.56</v>
      </c>
    </row>
    <row r="575" spans="1:14" x14ac:dyDescent="0.35">
      <c r="A575">
        <v>574</v>
      </c>
      <c r="B575">
        <v>48</v>
      </c>
      <c r="C575" s="1" t="s">
        <v>13</v>
      </c>
      <c r="D575" s="2">
        <v>93084</v>
      </c>
      <c r="E575">
        <v>30</v>
      </c>
      <c r="F575">
        <v>7</v>
      </c>
      <c r="G575">
        <v>5</v>
      </c>
      <c r="H575" s="1" t="s">
        <v>12</v>
      </c>
      <c r="I575" s="3">
        <v>480.55</v>
      </c>
      <c r="J575" s="3" t="str">
        <f>IF(customer_segmentation_data[[#This Row],[age]]&lt;30,"Adolescent",IF(customer_segmentation_data[[#This Row],[age]]&lt;50,"Middle Age",IF(customer_segmentation_data[[#This Row],[age]]&gt;49,"Adult","Invalid")))</f>
        <v>Middle Age</v>
      </c>
      <c r="K575" t="str">
        <f>IF(customer_segmentation_data[[#This Row],[income]]&gt;89000,"High Income",IF(customer_segmentation_data[[#This Row],[income]]&gt;59000,"Middle Income",IF(customer_segmentation_data[[#This Row],[income]]&lt;60000,"Low Income","Invalid")))</f>
        <v>High Income</v>
      </c>
      <c r="L575" t="str">
        <f>IF(customer_segmentation_data[[#This Row],[spending_score]]&gt;69,"High Spending",IF(customer_segmentation_data[[#This Row],[spending_score]]&gt;39,"Medium Spending",IF(customer_segmentation_data[[#This Row],[spending_score]]&lt;40,"Low Spending","Invalid")))</f>
        <v>Low Spending</v>
      </c>
      <c r="M575" t="str">
        <f>IF(customer_segmentation_data[[#This Row],[purchase_frequency]]&lt;16,"Low Frequency",IF(customer_segmentation_data[[#This Row],[purchase_frequency]]&lt;36,"Medium Frequency",IF(customer_segmentation_data[[#This Row],[purchase_frequency]]&lt;51,"High Frequency","Invalid")))</f>
        <v>Low Frequency</v>
      </c>
      <c r="N575" s="3">
        <f>customer_segmentation_data[[#This Row],[last_purchase_amount]]*customer_segmentation_data[[#This Row],[purchase_frequency]]*customer_segmentation_data[[#This Row],[membership_years]]</f>
        <v>16819.25</v>
      </c>
    </row>
    <row r="576" spans="1:14" x14ac:dyDescent="0.35">
      <c r="A576">
        <v>575</v>
      </c>
      <c r="B576">
        <v>49</v>
      </c>
      <c r="C576" s="1" t="s">
        <v>16</v>
      </c>
      <c r="D576" s="2">
        <v>55027</v>
      </c>
      <c r="E576">
        <v>62</v>
      </c>
      <c r="F576">
        <v>2</v>
      </c>
      <c r="G576">
        <v>1</v>
      </c>
      <c r="H576" s="1" t="s">
        <v>12</v>
      </c>
      <c r="I576" s="3">
        <v>962.9</v>
      </c>
      <c r="J576" s="3" t="str">
        <f>IF(customer_segmentation_data[[#This Row],[age]]&lt;30,"Adolescent",IF(customer_segmentation_data[[#This Row],[age]]&lt;50,"Middle Age",IF(customer_segmentation_data[[#This Row],[age]]&gt;49,"Adult","Invalid")))</f>
        <v>Middle Age</v>
      </c>
      <c r="K576" t="str">
        <f>IF(customer_segmentation_data[[#This Row],[income]]&gt;89000,"High Income",IF(customer_segmentation_data[[#This Row],[income]]&gt;59000,"Middle Income",IF(customer_segmentation_data[[#This Row],[income]]&lt;60000,"Low Income","Invalid")))</f>
        <v>Low Income</v>
      </c>
      <c r="L576" t="str">
        <f>IF(customer_segmentation_data[[#This Row],[spending_score]]&gt;69,"High Spending",IF(customer_segmentation_data[[#This Row],[spending_score]]&gt;39,"Medium Spending",IF(customer_segmentation_data[[#This Row],[spending_score]]&lt;40,"Low Spending","Invalid")))</f>
        <v>Medium Spending</v>
      </c>
      <c r="M576" t="str">
        <f>IF(customer_segmentation_data[[#This Row],[purchase_frequency]]&lt;16,"Low Frequency",IF(customer_segmentation_data[[#This Row],[purchase_frequency]]&lt;36,"Medium Frequency",IF(customer_segmentation_data[[#This Row],[purchase_frequency]]&lt;51,"High Frequency","Invalid")))</f>
        <v>Low Frequency</v>
      </c>
      <c r="N576" s="3">
        <f>customer_segmentation_data[[#This Row],[last_purchase_amount]]*customer_segmentation_data[[#This Row],[purchase_frequency]]*customer_segmentation_data[[#This Row],[membership_years]]</f>
        <v>1925.8</v>
      </c>
    </row>
    <row r="577" spans="1:14" x14ac:dyDescent="0.35">
      <c r="A577">
        <v>576</v>
      </c>
      <c r="B577">
        <v>51</v>
      </c>
      <c r="C577" s="1" t="s">
        <v>9</v>
      </c>
      <c r="D577" s="2">
        <v>149256</v>
      </c>
      <c r="E577">
        <v>96</v>
      </c>
      <c r="F577">
        <v>1</v>
      </c>
      <c r="G577">
        <v>31</v>
      </c>
      <c r="H577" s="1" t="s">
        <v>15</v>
      </c>
      <c r="I577" s="3">
        <v>266.83</v>
      </c>
      <c r="J577" s="3" t="str">
        <f>IF(customer_segmentation_data[[#This Row],[age]]&lt;30,"Adolescent",IF(customer_segmentation_data[[#This Row],[age]]&lt;50,"Middle Age",IF(customer_segmentation_data[[#This Row],[age]]&gt;49,"Adult","Invalid")))</f>
        <v>Adult</v>
      </c>
      <c r="K577" t="str">
        <f>IF(customer_segmentation_data[[#This Row],[income]]&gt;89000,"High Income",IF(customer_segmentation_data[[#This Row],[income]]&gt;59000,"Middle Income",IF(customer_segmentation_data[[#This Row],[income]]&lt;60000,"Low Income","Invalid")))</f>
        <v>High Income</v>
      </c>
      <c r="L577" t="str">
        <f>IF(customer_segmentation_data[[#This Row],[spending_score]]&gt;69,"High Spending",IF(customer_segmentation_data[[#This Row],[spending_score]]&gt;39,"Medium Spending",IF(customer_segmentation_data[[#This Row],[spending_score]]&lt;40,"Low Spending","Invalid")))</f>
        <v>High Spending</v>
      </c>
      <c r="M577" t="str">
        <f>IF(customer_segmentation_data[[#This Row],[purchase_frequency]]&lt;16,"Low Frequency",IF(customer_segmentation_data[[#This Row],[purchase_frequency]]&lt;36,"Medium Frequency",IF(customer_segmentation_data[[#This Row],[purchase_frequency]]&lt;51,"High Frequency","Invalid")))</f>
        <v>Medium Frequency</v>
      </c>
      <c r="N577" s="3">
        <f>customer_segmentation_data[[#This Row],[last_purchase_amount]]*customer_segmentation_data[[#This Row],[purchase_frequency]]*customer_segmentation_data[[#This Row],[membership_years]]</f>
        <v>8271.73</v>
      </c>
    </row>
    <row r="578" spans="1:14" x14ac:dyDescent="0.35">
      <c r="A578">
        <v>577</v>
      </c>
      <c r="B578">
        <v>32</v>
      </c>
      <c r="C578" s="1" t="s">
        <v>9</v>
      </c>
      <c r="D578" s="2">
        <v>46610</v>
      </c>
      <c r="E578">
        <v>92</v>
      </c>
      <c r="F578">
        <v>5</v>
      </c>
      <c r="G578">
        <v>9</v>
      </c>
      <c r="H578" s="1" t="s">
        <v>10</v>
      </c>
      <c r="I578" s="3">
        <v>409.85</v>
      </c>
      <c r="J578" s="3" t="str">
        <f>IF(customer_segmentation_data[[#This Row],[age]]&lt;30,"Adolescent",IF(customer_segmentation_data[[#This Row],[age]]&lt;50,"Middle Age",IF(customer_segmentation_data[[#This Row],[age]]&gt;49,"Adult","Invalid")))</f>
        <v>Middle Age</v>
      </c>
      <c r="K578" t="str">
        <f>IF(customer_segmentation_data[[#This Row],[income]]&gt;89000,"High Income",IF(customer_segmentation_data[[#This Row],[income]]&gt;59000,"Middle Income",IF(customer_segmentation_data[[#This Row],[income]]&lt;60000,"Low Income","Invalid")))</f>
        <v>Low Income</v>
      </c>
      <c r="L578" t="str">
        <f>IF(customer_segmentation_data[[#This Row],[spending_score]]&gt;69,"High Spending",IF(customer_segmentation_data[[#This Row],[spending_score]]&gt;39,"Medium Spending",IF(customer_segmentation_data[[#This Row],[spending_score]]&lt;40,"Low Spending","Invalid")))</f>
        <v>High Spending</v>
      </c>
      <c r="M578" t="str">
        <f>IF(customer_segmentation_data[[#This Row],[purchase_frequency]]&lt;16,"Low Frequency",IF(customer_segmentation_data[[#This Row],[purchase_frequency]]&lt;36,"Medium Frequency",IF(customer_segmentation_data[[#This Row],[purchase_frequency]]&lt;51,"High Frequency","Invalid")))</f>
        <v>Low Frequency</v>
      </c>
      <c r="N578" s="3">
        <f>customer_segmentation_data[[#This Row],[last_purchase_amount]]*customer_segmentation_data[[#This Row],[purchase_frequency]]*customer_segmentation_data[[#This Row],[membership_years]]</f>
        <v>18443.25</v>
      </c>
    </row>
    <row r="579" spans="1:14" x14ac:dyDescent="0.35">
      <c r="A579">
        <v>578</v>
      </c>
      <c r="B579">
        <v>64</v>
      </c>
      <c r="C579" s="1" t="s">
        <v>16</v>
      </c>
      <c r="D579" s="2">
        <v>43175</v>
      </c>
      <c r="E579">
        <v>59</v>
      </c>
      <c r="F579">
        <v>10</v>
      </c>
      <c r="G579">
        <v>35</v>
      </c>
      <c r="H579" s="1" t="s">
        <v>15</v>
      </c>
      <c r="I579" s="3">
        <v>363.86</v>
      </c>
      <c r="J579" s="3" t="str">
        <f>IF(customer_segmentation_data[[#This Row],[age]]&lt;30,"Adolescent",IF(customer_segmentation_data[[#This Row],[age]]&lt;50,"Middle Age",IF(customer_segmentation_data[[#This Row],[age]]&gt;49,"Adult","Invalid")))</f>
        <v>Adult</v>
      </c>
      <c r="K579" t="str">
        <f>IF(customer_segmentation_data[[#This Row],[income]]&gt;89000,"High Income",IF(customer_segmentation_data[[#This Row],[income]]&gt;59000,"Middle Income",IF(customer_segmentation_data[[#This Row],[income]]&lt;60000,"Low Income","Invalid")))</f>
        <v>Low Income</v>
      </c>
      <c r="L579" t="str">
        <f>IF(customer_segmentation_data[[#This Row],[spending_score]]&gt;69,"High Spending",IF(customer_segmentation_data[[#This Row],[spending_score]]&gt;39,"Medium Spending",IF(customer_segmentation_data[[#This Row],[spending_score]]&lt;40,"Low Spending","Invalid")))</f>
        <v>Medium Spending</v>
      </c>
      <c r="M579" t="str">
        <f>IF(customer_segmentation_data[[#This Row],[purchase_frequency]]&lt;16,"Low Frequency",IF(customer_segmentation_data[[#This Row],[purchase_frequency]]&lt;36,"Medium Frequency",IF(customer_segmentation_data[[#This Row],[purchase_frequency]]&lt;51,"High Frequency","Invalid")))</f>
        <v>Medium Frequency</v>
      </c>
      <c r="N579" s="3">
        <f>customer_segmentation_data[[#This Row],[last_purchase_amount]]*customer_segmentation_data[[#This Row],[purchase_frequency]]*customer_segmentation_data[[#This Row],[membership_years]]</f>
        <v>127351</v>
      </c>
    </row>
    <row r="580" spans="1:14" x14ac:dyDescent="0.35">
      <c r="A580">
        <v>579</v>
      </c>
      <c r="B580">
        <v>21</v>
      </c>
      <c r="C580" s="1" t="s">
        <v>9</v>
      </c>
      <c r="D580" s="2">
        <v>71227</v>
      </c>
      <c r="E580">
        <v>17</v>
      </c>
      <c r="F580">
        <v>10</v>
      </c>
      <c r="G580">
        <v>12</v>
      </c>
      <c r="H580" s="1" t="s">
        <v>15</v>
      </c>
      <c r="I580" s="3">
        <v>101.48</v>
      </c>
      <c r="J580" s="3" t="str">
        <f>IF(customer_segmentation_data[[#This Row],[age]]&lt;30,"Adolescent",IF(customer_segmentation_data[[#This Row],[age]]&lt;50,"Middle Age",IF(customer_segmentation_data[[#This Row],[age]]&gt;49,"Adult","Invalid")))</f>
        <v>Adolescent</v>
      </c>
      <c r="K580" t="str">
        <f>IF(customer_segmentation_data[[#This Row],[income]]&gt;89000,"High Income",IF(customer_segmentation_data[[#This Row],[income]]&gt;59000,"Middle Income",IF(customer_segmentation_data[[#This Row],[income]]&lt;60000,"Low Income","Invalid")))</f>
        <v>Middle Income</v>
      </c>
      <c r="L580" t="str">
        <f>IF(customer_segmentation_data[[#This Row],[spending_score]]&gt;69,"High Spending",IF(customer_segmentation_data[[#This Row],[spending_score]]&gt;39,"Medium Spending",IF(customer_segmentation_data[[#This Row],[spending_score]]&lt;40,"Low Spending","Invalid")))</f>
        <v>Low Spending</v>
      </c>
      <c r="M580" t="str">
        <f>IF(customer_segmentation_data[[#This Row],[purchase_frequency]]&lt;16,"Low Frequency",IF(customer_segmentation_data[[#This Row],[purchase_frequency]]&lt;36,"Medium Frequency",IF(customer_segmentation_data[[#This Row],[purchase_frequency]]&lt;51,"High Frequency","Invalid")))</f>
        <v>Low Frequency</v>
      </c>
      <c r="N580" s="3">
        <f>customer_segmentation_data[[#This Row],[last_purchase_amount]]*customer_segmentation_data[[#This Row],[purchase_frequency]]*customer_segmentation_data[[#This Row],[membership_years]]</f>
        <v>12177.6</v>
      </c>
    </row>
    <row r="581" spans="1:14" x14ac:dyDescent="0.35">
      <c r="A581">
        <v>580</v>
      </c>
      <c r="B581">
        <v>51</v>
      </c>
      <c r="C581" s="1" t="s">
        <v>9</v>
      </c>
      <c r="D581" s="2">
        <v>149744</v>
      </c>
      <c r="E581">
        <v>99</v>
      </c>
      <c r="F581">
        <v>1</v>
      </c>
      <c r="G581">
        <v>12</v>
      </c>
      <c r="H581" s="1" t="s">
        <v>10</v>
      </c>
      <c r="I581" s="3">
        <v>215.92</v>
      </c>
      <c r="J581" s="3" t="str">
        <f>IF(customer_segmentation_data[[#This Row],[age]]&lt;30,"Adolescent",IF(customer_segmentation_data[[#This Row],[age]]&lt;50,"Middle Age",IF(customer_segmentation_data[[#This Row],[age]]&gt;49,"Adult","Invalid")))</f>
        <v>Adult</v>
      </c>
      <c r="K581" t="str">
        <f>IF(customer_segmentation_data[[#This Row],[income]]&gt;89000,"High Income",IF(customer_segmentation_data[[#This Row],[income]]&gt;59000,"Middle Income",IF(customer_segmentation_data[[#This Row],[income]]&lt;60000,"Low Income","Invalid")))</f>
        <v>High Income</v>
      </c>
      <c r="L581" t="str">
        <f>IF(customer_segmentation_data[[#This Row],[spending_score]]&gt;69,"High Spending",IF(customer_segmentation_data[[#This Row],[spending_score]]&gt;39,"Medium Spending",IF(customer_segmentation_data[[#This Row],[spending_score]]&lt;40,"Low Spending","Invalid")))</f>
        <v>High Spending</v>
      </c>
      <c r="M581" t="str">
        <f>IF(customer_segmentation_data[[#This Row],[purchase_frequency]]&lt;16,"Low Frequency",IF(customer_segmentation_data[[#This Row],[purchase_frequency]]&lt;36,"Medium Frequency",IF(customer_segmentation_data[[#This Row],[purchase_frequency]]&lt;51,"High Frequency","Invalid")))</f>
        <v>Low Frequency</v>
      </c>
      <c r="N581" s="3">
        <f>customer_segmentation_data[[#This Row],[last_purchase_amount]]*customer_segmentation_data[[#This Row],[purchase_frequency]]*customer_segmentation_data[[#This Row],[membership_years]]</f>
        <v>2591.04</v>
      </c>
    </row>
    <row r="582" spans="1:14" x14ac:dyDescent="0.35">
      <c r="A582">
        <v>581</v>
      </c>
      <c r="B582">
        <v>46</v>
      </c>
      <c r="C582" s="1" t="s">
        <v>16</v>
      </c>
      <c r="D582" s="2">
        <v>129568</v>
      </c>
      <c r="E582">
        <v>56</v>
      </c>
      <c r="F582">
        <v>10</v>
      </c>
      <c r="G582">
        <v>27</v>
      </c>
      <c r="H582" s="1" t="s">
        <v>12</v>
      </c>
      <c r="I582" s="3">
        <v>766.26</v>
      </c>
      <c r="J582" s="3" t="str">
        <f>IF(customer_segmentation_data[[#This Row],[age]]&lt;30,"Adolescent",IF(customer_segmentation_data[[#This Row],[age]]&lt;50,"Middle Age",IF(customer_segmentation_data[[#This Row],[age]]&gt;49,"Adult","Invalid")))</f>
        <v>Middle Age</v>
      </c>
      <c r="K582" t="str">
        <f>IF(customer_segmentation_data[[#This Row],[income]]&gt;89000,"High Income",IF(customer_segmentation_data[[#This Row],[income]]&gt;59000,"Middle Income",IF(customer_segmentation_data[[#This Row],[income]]&lt;60000,"Low Income","Invalid")))</f>
        <v>High Income</v>
      </c>
      <c r="L582" t="str">
        <f>IF(customer_segmentation_data[[#This Row],[spending_score]]&gt;69,"High Spending",IF(customer_segmentation_data[[#This Row],[spending_score]]&gt;39,"Medium Spending",IF(customer_segmentation_data[[#This Row],[spending_score]]&lt;40,"Low Spending","Invalid")))</f>
        <v>Medium Spending</v>
      </c>
      <c r="M582" t="str">
        <f>IF(customer_segmentation_data[[#This Row],[purchase_frequency]]&lt;16,"Low Frequency",IF(customer_segmentation_data[[#This Row],[purchase_frequency]]&lt;36,"Medium Frequency",IF(customer_segmentation_data[[#This Row],[purchase_frequency]]&lt;51,"High Frequency","Invalid")))</f>
        <v>Medium Frequency</v>
      </c>
      <c r="N582" s="3">
        <f>customer_segmentation_data[[#This Row],[last_purchase_amount]]*customer_segmentation_data[[#This Row],[purchase_frequency]]*customer_segmentation_data[[#This Row],[membership_years]]</f>
        <v>206890.2</v>
      </c>
    </row>
    <row r="583" spans="1:14" x14ac:dyDescent="0.35">
      <c r="A583">
        <v>582</v>
      </c>
      <c r="B583">
        <v>19</v>
      </c>
      <c r="C583" s="1" t="s">
        <v>16</v>
      </c>
      <c r="D583" s="2">
        <v>135968</v>
      </c>
      <c r="E583">
        <v>50</v>
      </c>
      <c r="F583">
        <v>4</v>
      </c>
      <c r="G583">
        <v>49</v>
      </c>
      <c r="H583" s="1" t="s">
        <v>15</v>
      </c>
      <c r="I583" s="3">
        <v>174.43</v>
      </c>
      <c r="J583" s="3" t="str">
        <f>IF(customer_segmentation_data[[#This Row],[age]]&lt;30,"Adolescent",IF(customer_segmentation_data[[#This Row],[age]]&lt;50,"Middle Age",IF(customer_segmentation_data[[#This Row],[age]]&gt;49,"Adult","Invalid")))</f>
        <v>Adolescent</v>
      </c>
      <c r="K583" t="str">
        <f>IF(customer_segmentation_data[[#This Row],[income]]&gt;89000,"High Income",IF(customer_segmentation_data[[#This Row],[income]]&gt;59000,"Middle Income",IF(customer_segmentation_data[[#This Row],[income]]&lt;60000,"Low Income","Invalid")))</f>
        <v>High Income</v>
      </c>
      <c r="L583" t="str">
        <f>IF(customer_segmentation_data[[#This Row],[spending_score]]&gt;69,"High Spending",IF(customer_segmentation_data[[#This Row],[spending_score]]&gt;39,"Medium Spending",IF(customer_segmentation_data[[#This Row],[spending_score]]&lt;40,"Low Spending","Invalid")))</f>
        <v>Medium Spending</v>
      </c>
      <c r="M583" t="str">
        <f>IF(customer_segmentation_data[[#This Row],[purchase_frequency]]&lt;16,"Low Frequency",IF(customer_segmentation_data[[#This Row],[purchase_frequency]]&lt;36,"Medium Frequency",IF(customer_segmentation_data[[#This Row],[purchase_frequency]]&lt;51,"High Frequency","Invalid")))</f>
        <v>High Frequency</v>
      </c>
      <c r="N583" s="3">
        <f>customer_segmentation_data[[#This Row],[last_purchase_amount]]*customer_segmentation_data[[#This Row],[purchase_frequency]]*customer_segmentation_data[[#This Row],[membership_years]]</f>
        <v>34188.28</v>
      </c>
    </row>
    <row r="584" spans="1:14" x14ac:dyDescent="0.35">
      <c r="A584">
        <v>583</v>
      </c>
      <c r="B584">
        <v>33</v>
      </c>
      <c r="C584" s="1" t="s">
        <v>16</v>
      </c>
      <c r="D584" s="2">
        <v>38240</v>
      </c>
      <c r="E584">
        <v>92</v>
      </c>
      <c r="F584">
        <v>3</v>
      </c>
      <c r="G584">
        <v>37</v>
      </c>
      <c r="H584" s="1" t="s">
        <v>14</v>
      </c>
      <c r="I584" s="3">
        <v>626.82000000000005</v>
      </c>
      <c r="J584" s="3" t="str">
        <f>IF(customer_segmentation_data[[#This Row],[age]]&lt;30,"Adolescent",IF(customer_segmentation_data[[#This Row],[age]]&lt;50,"Middle Age",IF(customer_segmentation_data[[#This Row],[age]]&gt;49,"Adult","Invalid")))</f>
        <v>Middle Age</v>
      </c>
      <c r="K584" t="str">
        <f>IF(customer_segmentation_data[[#This Row],[income]]&gt;89000,"High Income",IF(customer_segmentation_data[[#This Row],[income]]&gt;59000,"Middle Income",IF(customer_segmentation_data[[#This Row],[income]]&lt;60000,"Low Income","Invalid")))</f>
        <v>Low Income</v>
      </c>
      <c r="L584" t="str">
        <f>IF(customer_segmentation_data[[#This Row],[spending_score]]&gt;69,"High Spending",IF(customer_segmentation_data[[#This Row],[spending_score]]&gt;39,"Medium Spending",IF(customer_segmentation_data[[#This Row],[spending_score]]&lt;40,"Low Spending","Invalid")))</f>
        <v>High Spending</v>
      </c>
      <c r="M584" t="str">
        <f>IF(customer_segmentation_data[[#This Row],[purchase_frequency]]&lt;16,"Low Frequency",IF(customer_segmentation_data[[#This Row],[purchase_frequency]]&lt;36,"Medium Frequency",IF(customer_segmentation_data[[#This Row],[purchase_frequency]]&lt;51,"High Frequency","Invalid")))</f>
        <v>High Frequency</v>
      </c>
      <c r="N584" s="3">
        <f>customer_segmentation_data[[#This Row],[last_purchase_amount]]*customer_segmentation_data[[#This Row],[purchase_frequency]]*customer_segmentation_data[[#This Row],[membership_years]]</f>
        <v>69577.02</v>
      </c>
    </row>
    <row r="585" spans="1:14" x14ac:dyDescent="0.35">
      <c r="A585">
        <v>584</v>
      </c>
      <c r="B585">
        <v>30</v>
      </c>
      <c r="C585" s="1" t="s">
        <v>16</v>
      </c>
      <c r="D585" s="2">
        <v>114808</v>
      </c>
      <c r="E585">
        <v>23</v>
      </c>
      <c r="F585">
        <v>9</v>
      </c>
      <c r="G585">
        <v>6</v>
      </c>
      <c r="H585" s="1" t="s">
        <v>12</v>
      </c>
      <c r="I585" s="3">
        <v>74.08</v>
      </c>
      <c r="J585" s="3" t="str">
        <f>IF(customer_segmentation_data[[#This Row],[age]]&lt;30,"Adolescent",IF(customer_segmentation_data[[#This Row],[age]]&lt;50,"Middle Age",IF(customer_segmentation_data[[#This Row],[age]]&gt;49,"Adult","Invalid")))</f>
        <v>Middle Age</v>
      </c>
      <c r="K585" t="str">
        <f>IF(customer_segmentation_data[[#This Row],[income]]&gt;89000,"High Income",IF(customer_segmentation_data[[#This Row],[income]]&gt;59000,"Middle Income",IF(customer_segmentation_data[[#This Row],[income]]&lt;60000,"Low Income","Invalid")))</f>
        <v>High Income</v>
      </c>
      <c r="L585" t="str">
        <f>IF(customer_segmentation_data[[#This Row],[spending_score]]&gt;69,"High Spending",IF(customer_segmentation_data[[#This Row],[spending_score]]&gt;39,"Medium Spending",IF(customer_segmentation_data[[#This Row],[spending_score]]&lt;40,"Low Spending","Invalid")))</f>
        <v>Low Spending</v>
      </c>
      <c r="M585" t="str">
        <f>IF(customer_segmentation_data[[#This Row],[purchase_frequency]]&lt;16,"Low Frequency",IF(customer_segmentation_data[[#This Row],[purchase_frequency]]&lt;36,"Medium Frequency",IF(customer_segmentation_data[[#This Row],[purchase_frequency]]&lt;51,"High Frequency","Invalid")))</f>
        <v>Low Frequency</v>
      </c>
      <c r="N585" s="3">
        <f>customer_segmentation_data[[#This Row],[last_purchase_amount]]*customer_segmentation_data[[#This Row],[purchase_frequency]]*customer_segmentation_data[[#This Row],[membership_years]]</f>
        <v>4000.32</v>
      </c>
    </row>
    <row r="586" spans="1:14" x14ac:dyDescent="0.35">
      <c r="A586">
        <v>585</v>
      </c>
      <c r="B586">
        <v>51</v>
      </c>
      <c r="C586" s="1" t="s">
        <v>9</v>
      </c>
      <c r="D586" s="2">
        <v>37310</v>
      </c>
      <c r="E586">
        <v>6</v>
      </c>
      <c r="F586">
        <v>5</v>
      </c>
      <c r="G586">
        <v>14</v>
      </c>
      <c r="H586" s="1" t="s">
        <v>11</v>
      </c>
      <c r="I586" s="3">
        <v>706.18</v>
      </c>
      <c r="J586" s="3" t="str">
        <f>IF(customer_segmentation_data[[#This Row],[age]]&lt;30,"Adolescent",IF(customer_segmentation_data[[#This Row],[age]]&lt;50,"Middle Age",IF(customer_segmentation_data[[#This Row],[age]]&gt;49,"Adult","Invalid")))</f>
        <v>Adult</v>
      </c>
      <c r="K586" t="str">
        <f>IF(customer_segmentation_data[[#This Row],[income]]&gt;89000,"High Income",IF(customer_segmentation_data[[#This Row],[income]]&gt;59000,"Middle Income",IF(customer_segmentation_data[[#This Row],[income]]&lt;60000,"Low Income","Invalid")))</f>
        <v>Low Income</v>
      </c>
      <c r="L586" t="str">
        <f>IF(customer_segmentation_data[[#This Row],[spending_score]]&gt;69,"High Spending",IF(customer_segmentation_data[[#This Row],[spending_score]]&gt;39,"Medium Spending",IF(customer_segmentation_data[[#This Row],[spending_score]]&lt;40,"Low Spending","Invalid")))</f>
        <v>Low Spending</v>
      </c>
      <c r="M586" t="str">
        <f>IF(customer_segmentation_data[[#This Row],[purchase_frequency]]&lt;16,"Low Frequency",IF(customer_segmentation_data[[#This Row],[purchase_frequency]]&lt;36,"Medium Frequency",IF(customer_segmentation_data[[#This Row],[purchase_frequency]]&lt;51,"High Frequency","Invalid")))</f>
        <v>Low Frequency</v>
      </c>
      <c r="N586" s="3">
        <f>customer_segmentation_data[[#This Row],[last_purchase_amount]]*customer_segmentation_data[[#This Row],[purchase_frequency]]*customer_segmentation_data[[#This Row],[membership_years]]</f>
        <v>49432.599999999991</v>
      </c>
    </row>
    <row r="587" spans="1:14" x14ac:dyDescent="0.35">
      <c r="A587">
        <v>586</v>
      </c>
      <c r="B587">
        <v>62</v>
      </c>
      <c r="C587" s="1" t="s">
        <v>13</v>
      </c>
      <c r="D587" s="2">
        <v>147903</v>
      </c>
      <c r="E587">
        <v>79</v>
      </c>
      <c r="F587">
        <v>5</v>
      </c>
      <c r="G587">
        <v>22</v>
      </c>
      <c r="H587" s="1" t="s">
        <v>15</v>
      </c>
      <c r="I587" s="3">
        <v>203.15</v>
      </c>
      <c r="J587" s="3" t="str">
        <f>IF(customer_segmentation_data[[#This Row],[age]]&lt;30,"Adolescent",IF(customer_segmentation_data[[#This Row],[age]]&lt;50,"Middle Age",IF(customer_segmentation_data[[#This Row],[age]]&gt;49,"Adult","Invalid")))</f>
        <v>Adult</v>
      </c>
      <c r="K587" t="str">
        <f>IF(customer_segmentation_data[[#This Row],[income]]&gt;89000,"High Income",IF(customer_segmentation_data[[#This Row],[income]]&gt;59000,"Middle Income",IF(customer_segmentation_data[[#This Row],[income]]&lt;60000,"Low Income","Invalid")))</f>
        <v>High Income</v>
      </c>
      <c r="L587" t="str">
        <f>IF(customer_segmentation_data[[#This Row],[spending_score]]&gt;69,"High Spending",IF(customer_segmentation_data[[#This Row],[spending_score]]&gt;39,"Medium Spending",IF(customer_segmentation_data[[#This Row],[spending_score]]&lt;40,"Low Spending","Invalid")))</f>
        <v>High Spending</v>
      </c>
      <c r="M587" t="str">
        <f>IF(customer_segmentation_data[[#This Row],[purchase_frequency]]&lt;16,"Low Frequency",IF(customer_segmentation_data[[#This Row],[purchase_frequency]]&lt;36,"Medium Frequency",IF(customer_segmentation_data[[#This Row],[purchase_frequency]]&lt;51,"High Frequency","Invalid")))</f>
        <v>Medium Frequency</v>
      </c>
      <c r="N587" s="3">
        <f>customer_segmentation_data[[#This Row],[last_purchase_amount]]*customer_segmentation_data[[#This Row],[purchase_frequency]]*customer_segmentation_data[[#This Row],[membership_years]]</f>
        <v>22346.5</v>
      </c>
    </row>
    <row r="588" spans="1:14" x14ac:dyDescent="0.35">
      <c r="A588">
        <v>587</v>
      </c>
      <c r="B588">
        <v>20</v>
      </c>
      <c r="C588" s="1" t="s">
        <v>13</v>
      </c>
      <c r="D588" s="2">
        <v>61541</v>
      </c>
      <c r="E588">
        <v>80</v>
      </c>
      <c r="F588">
        <v>2</v>
      </c>
      <c r="G588">
        <v>14</v>
      </c>
      <c r="H588" s="1" t="s">
        <v>10</v>
      </c>
      <c r="I588" s="3">
        <v>48.5</v>
      </c>
      <c r="J588" s="3" t="str">
        <f>IF(customer_segmentation_data[[#This Row],[age]]&lt;30,"Adolescent",IF(customer_segmentation_data[[#This Row],[age]]&lt;50,"Middle Age",IF(customer_segmentation_data[[#This Row],[age]]&gt;49,"Adult","Invalid")))</f>
        <v>Adolescent</v>
      </c>
      <c r="K588" t="str">
        <f>IF(customer_segmentation_data[[#This Row],[income]]&gt;89000,"High Income",IF(customer_segmentation_data[[#This Row],[income]]&gt;59000,"Middle Income",IF(customer_segmentation_data[[#This Row],[income]]&lt;60000,"Low Income","Invalid")))</f>
        <v>Middle Income</v>
      </c>
      <c r="L588" t="str">
        <f>IF(customer_segmentation_data[[#This Row],[spending_score]]&gt;69,"High Spending",IF(customer_segmentation_data[[#This Row],[spending_score]]&gt;39,"Medium Spending",IF(customer_segmentation_data[[#This Row],[spending_score]]&lt;40,"Low Spending","Invalid")))</f>
        <v>High Spending</v>
      </c>
      <c r="M588" t="str">
        <f>IF(customer_segmentation_data[[#This Row],[purchase_frequency]]&lt;16,"Low Frequency",IF(customer_segmentation_data[[#This Row],[purchase_frequency]]&lt;36,"Medium Frequency",IF(customer_segmentation_data[[#This Row],[purchase_frequency]]&lt;51,"High Frequency","Invalid")))</f>
        <v>Low Frequency</v>
      </c>
      <c r="N588" s="3">
        <f>customer_segmentation_data[[#This Row],[last_purchase_amount]]*customer_segmentation_data[[#This Row],[purchase_frequency]]*customer_segmentation_data[[#This Row],[membership_years]]</f>
        <v>1358</v>
      </c>
    </row>
    <row r="589" spans="1:14" x14ac:dyDescent="0.35">
      <c r="A589">
        <v>588</v>
      </c>
      <c r="B589">
        <v>47</v>
      </c>
      <c r="C589" s="1" t="s">
        <v>13</v>
      </c>
      <c r="D589" s="2">
        <v>55753</v>
      </c>
      <c r="E589">
        <v>69</v>
      </c>
      <c r="F589">
        <v>5</v>
      </c>
      <c r="G589">
        <v>40</v>
      </c>
      <c r="H589" s="1" t="s">
        <v>14</v>
      </c>
      <c r="I589" s="3">
        <v>772.89</v>
      </c>
      <c r="J589" s="3" t="str">
        <f>IF(customer_segmentation_data[[#This Row],[age]]&lt;30,"Adolescent",IF(customer_segmentation_data[[#This Row],[age]]&lt;50,"Middle Age",IF(customer_segmentation_data[[#This Row],[age]]&gt;49,"Adult","Invalid")))</f>
        <v>Middle Age</v>
      </c>
      <c r="K589" t="str">
        <f>IF(customer_segmentation_data[[#This Row],[income]]&gt;89000,"High Income",IF(customer_segmentation_data[[#This Row],[income]]&gt;59000,"Middle Income",IF(customer_segmentation_data[[#This Row],[income]]&lt;60000,"Low Income","Invalid")))</f>
        <v>Low Income</v>
      </c>
      <c r="L589" t="str">
        <f>IF(customer_segmentation_data[[#This Row],[spending_score]]&gt;69,"High Spending",IF(customer_segmentation_data[[#This Row],[spending_score]]&gt;39,"Medium Spending",IF(customer_segmentation_data[[#This Row],[spending_score]]&lt;40,"Low Spending","Invalid")))</f>
        <v>Medium Spending</v>
      </c>
      <c r="M589" t="str">
        <f>IF(customer_segmentation_data[[#This Row],[purchase_frequency]]&lt;16,"Low Frequency",IF(customer_segmentation_data[[#This Row],[purchase_frequency]]&lt;36,"Medium Frequency",IF(customer_segmentation_data[[#This Row],[purchase_frequency]]&lt;51,"High Frequency","Invalid")))</f>
        <v>High Frequency</v>
      </c>
      <c r="N589" s="3">
        <f>customer_segmentation_data[[#This Row],[last_purchase_amount]]*customer_segmentation_data[[#This Row],[purchase_frequency]]*customer_segmentation_data[[#This Row],[membership_years]]</f>
        <v>154578</v>
      </c>
    </row>
    <row r="590" spans="1:14" x14ac:dyDescent="0.35">
      <c r="A590">
        <v>589</v>
      </c>
      <c r="B590">
        <v>29</v>
      </c>
      <c r="C590" s="1" t="s">
        <v>13</v>
      </c>
      <c r="D590" s="2">
        <v>80868</v>
      </c>
      <c r="E590">
        <v>33</v>
      </c>
      <c r="F590">
        <v>6</v>
      </c>
      <c r="G590">
        <v>15</v>
      </c>
      <c r="H590" s="1" t="s">
        <v>12</v>
      </c>
      <c r="I590" s="3">
        <v>865.65</v>
      </c>
      <c r="J590" s="3" t="str">
        <f>IF(customer_segmentation_data[[#This Row],[age]]&lt;30,"Adolescent",IF(customer_segmentation_data[[#This Row],[age]]&lt;50,"Middle Age",IF(customer_segmentation_data[[#This Row],[age]]&gt;49,"Adult","Invalid")))</f>
        <v>Adolescent</v>
      </c>
      <c r="K590" t="str">
        <f>IF(customer_segmentation_data[[#This Row],[income]]&gt;89000,"High Income",IF(customer_segmentation_data[[#This Row],[income]]&gt;59000,"Middle Income",IF(customer_segmentation_data[[#This Row],[income]]&lt;60000,"Low Income","Invalid")))</f>
        <v>Middle Income</v>
      </c>
      <c r="L590" t="str">
        <f>IF(customer_segmentation_data[[#This Row],[spending_score]]&gt;69,"High Spending",IF(customer_segmentation_data[[#This Row],[spending_score]]&gt;39,"Medium Spending",IF(customer_segmentation_data[[#This Row],[spending_score]]&lt;40,"Low Spending","Invalid")))</f>
        <v>Low Spending</v>
      </c>
      <c r="M590" t="str">
        <f>IF(customer_segmentation_data[[#This Row],[purchase_frequency]]&lt;16,"Low Frequency",IF(customer_segmentation_data[[#This Row],[purchase_frequency]]&lt;36,"Medium Frequency",IF(customer_segmentation_data[[#This Row],[purchase_frequency]]&lt;51,"High Frequency","Invalid")))</f>
        <v>Low Frequency</v>
      </c>
      <c r="N590" s="3">
        <f>customer_segmentation_data[[#This Row],[last_purchase_amount]]*customer_segmentation_data[[#This Row],[purchase_frequency]]*customer_segmentation_data[[#This Row],[membership_years]]</f>
        <v>77908.5</v>
      </c>
    </row>
    <row r="591" spans="1:14" x14ac:dyDescent="0.35">
      <c r="A591">
        <v>590</v>
      </c>
      <c r="B591">
        <v>33</v>
      </c>
      <c r="C591" s="1" t="s">
        <v>16</v>
      </c>
      <c r="D591" s="2">
        <v>93599</v>
      </c>
      <c r="E591">
        <v>22</v>
      </c>
      <c r="F591">
        <v>4</v>
      </c>
      <c r="G591">
        <v>37</v>
      </c>
      <c r="H591" s="1" t="s">
        <v>11</v>
      </c>
      <c r="I591" s="3">
        <v>274.95999999999998</v>
      </c>
      <c r="J591" s="3" t="str">
        <f>IF(customer_segmentation_data[[#This Row],[age]]&lt;30,"Adolescent",IF(customer_segmentation_data[[#This Row],[age]]&lt;50,"Middle Age",IF(customer_segmentation_data[[#This Row],[age]]&gt;49,"Adult","Invalid")))</f>
        <v>Middle Age</v>
      </c>
      <c r="K591" t="str">
        <f>IF(customer_segmentation_data[[#This Row],[income]]&gt;89000,"High Income",IF(customer_segmentation_data[[#This Row],[income]]&gt;59000,"Middle Income",IF(customer_segmentation_data[[#This Row],[income]]&lt;60000,"Low Income","Invalid")))</f>
        <v>High Income</v>
      </c>
      <c r="L591" t="str">
        <f>IF(customer_segmentation_data[[#This Row],[spending_score]]&gt;69,"High Spending",IF(customer_segmentation_data[[#This Row],[spending_score]]&gt;39,"Medium Spending",IF(customer_segmentation_data[[#This Row],[spending_score]]&lt;40,"Low Spending","Invalid")))</f>
        <v>Low Spending</v>
      </c>
      <c r="M591" t="str">
        <f>IF(customer_segmentation_data[[#This Row],[purchase_frequency]]&lt;16,"Low Frequency",IF(customer_segmentation_data[[#This Row],[purchase_frequency]]&lt;36,"Medium Frequency",IF(customer_segmentation_data[[#This Row],[purchase_frequency]]&lt;51,"High Frequency","Invalid")))</f>
        <v>High Frequency</v>
      </c>
      <c r="N591" s="3">
        <f>customer_segmentation_data[[#This Row],[last_purchase_amount]]*customer_segmentation_data[[#This Row],[purchase_frequency]]*customer_segmentation_data[[#This Row],[membership_years]]</f>
        <v>40694.079999999994</v>
      </c>
    </row>
    <row r="592" spans="1:14" x14ac:dyDescent="0.35">
      <c r="A592">
        <v>591</v>
      </c>
      <c r="B592">
        <v>53</v>
      </c>
      <c r="C592" s="1" t="s">
        <v>16</v>
      </c>
      <c r="D592" s="2">
        <v>108263</v>
      </c>
      <c r="E592">
        <v>21</v>
      </c>
      <c r="F592">
        <v>1</v>
      </c>
      <c r="G592">
        <v>47</v>
      </c>
      <c r="H592" s="1" t="s">
        <v>15</v>
      </c>
      <c r="I592" s="3">
        <v>734.48</v>
      </c>
      <c r="J592" s="3" t="str">
        <f>IF(customer_segmentation_data[[#This Row],[age]]&lt;30,"Adolescent",IF(customer_segmentation_data[[#This Row],[age]]&lt;50,"Middle Age",IF(customer_segmentation_data[[#This Row],[age]]&gt;49,"Adult","Invalid")))</f>
        <v>Adult</v>
      </c>
      <c r="K592" t="str">
        <f>IF(customer_segmentation_data[[#This Row],[income]]&gt;89000,"High Income",IF(customer_segmentation_data[[#This Row],[income]]&gt;59000,"Middle Income",IF(customer_segmentation_data[[#This Row],[income]]&lt;60000,"Low Income","Invalid")))</f>
        <v>High Income</v>
      </c>
      <c r="L592" t="str">
        <f>IF(customer_segmentation_data[[#This Row],[spending_score]]&gt;69,"High Spending",IF(customer_segmentation_data[[#This Row],[spending_score]]&gt;39,"Medium Spending",IF(customer_segmentation_data[[#This Row],[spending_score]]&lt;40,"Low Spending","Invalid")))</f>
        <v>Low Spending</v>
      </c>
      <c r="M592" t="str">
        <f>IF(customer_segmentation_data[[#This Row],[purchase_frequency]]&lt;16,"Low Frequency",IF(customer_segmentation_data[[#This Row],[purchase_frequency]]&lt;36,"Medium Frequency",IF(customer_segmentation_data[[#This Row],[purchase_frequency]]&lt;51,"High Frequency","Invalid")))</f>
        <v>High Frequency</v>
      </c>
      <c r="N592" s="3">
        <f>customer_segmentation_data[[#This Row],[last_purchase_amount]]*customer_segmentation_data[[#This Row],[purchase_frequency]]*customer_segmentation_data[[#This Row],[membership_years]]</f>
        <v>34520.559999999998</v>
      </c>
    </row>
    <row r="593" spans="1:14" x14ac:dyDescent="0.35">
      <c r="A593">
        <v>592</v>
      </c>
      <c r="B593">
        <v>22</v>
      </c>
      <c r="C593" s="1" t="s">
        <v>16</v>
      </c>
      <c r="D593" s="2">
        <v>100730</v>
      </c>
      <c r="E593">
        <v>4</v>
      </c>
      <c r="F593">
        <v>5</v>
      </c>
      <c r="G593">
        <v>10</v>
      </c>
      <c r="H593" s="1" t="s">
        <v>11</v>
      </c>
      <c r="I593" s="3">
        <v>459.58</v>
      </c>
      <c r="J593" s="3" t="str">
        <f>IF(customer_segmentation_data[[#This Row],[age]]&lt;30,"Adolescent",IF(customer_segmentation_data[[#This Row],[age]]&lt;50,"Middle Age",IF(customer_segmentation_data[[#This Row],[age]]&gt;49,"Adult","Invalid")))</f>
        <v>Adolescent</v>
      </c>
      <c r="K593" t="str">
        <f>IF(customer_segmentation_data[[#This Row],[income]]&gt;89000,"High Income",IF(customer_segmentation_data[[#This Row],[income]]&gt;59000,"Middle Income",IF(customer_segmentation_data[[#This Row],[income]]&lt;60000,"Low Income","Invalid")))</f>
        <v>High Income</v>
      </c>
      <c r="L593" t="str">
        <f>IF(customer_segmentation_data[[#This Row],[spending_score]]&gt;69,"High Spending",IF(customer_segmentation_data[[#This Row],[spending_score]]&gt;39,"Medium Spending",IF(customer_segmentation_data[[#This Row],[spending_score]]&lt;40,"Low Spending","Invalid")))</f>
        <v>Low Spending</v>
      </c>
      <c r="M593" t="str">
        <f>IF(customer_segmentation_data[[#This Row],[purchase_frequency]]&lt;16,"Low Frequency",IF(customer_segmentation_data[[#This Row],[purchase_frequency]]&lt;36,"Medium Frequency",IF(customer_segmentation_data[[#This Row],[purchase_frequency]]&lt;51,"High Frequency","Invalid")))</f>
        <v>Low Frequency</v>
      </c>
      <c r="N593" s="3">
        <f>customer_segmentation_data[[#This Row],[last_purchase_amount]]*customer_segmentation_data[[#This Row],[purchase_frequency]]*customer_segmentation_data[[#This Row],[membership_years]]</f>
        <v>22979</v>
      </c>
    </row>
    <row r="594" spans="1:14" x14ac:dyDescent="0.35">
      <c r="A594">
        <v>593</v>
      </c>
      <c r="B594">
        <v>62</v>
      </c>
      <c r="C594" s="1" t="s">
        <v>9</v>
      </c>
      <c r="D594" s="2">
        <v>148501</v>
      </c>
      <c r="E594">
        <v>41</v>
      </c>
      <c r="F594">
        <v>9</v>
      </c>
      <c r="G594">
        <v>32</v>
      </c>
      <c r="H594" s="1" t="s">
        <v>11</v>
      </c>
      <c r="I594" s="3">
        <v>980.47</v>
      </c>
      <c r="J594" s="3" t="str">
        <f>IF(customer_segmentation_data[[#This Row],[age]]&lt;30,"Adolescent",IF(customer_segmentation_data[[#This Row],[age]]&lt;50,"Middle Age",IF(customer_segmentation_data[[#This Row],[age]]&gt;49,"Adult","Invalid")))</f>
        <v>Adult</v>
      </c>
      <c r="K594" t="str">
        <f>IF(customer_segmentation_data[[#This Row],[income]]&gt;89000,"High Income",IF(customer_segmentation_data[[#This Row],[income]]&gt;59000,"Middle Income",IF(customer_segmentation_data[[#This Row],[income]]&lt;60000,"Low Income","Invalid")))</f>
        <v>High Income</v>
      </c>
      <c r="L594" t="str">
        <f>IF(customer_segmentation_data[[#This Row],[spending_score]]&gt;69,"High Spending",IF(customer_segmentation_data[[#This Row],[spending_score]]&gt;39,"Medium Spending",IF(customer_segmentation_data[[#This Row],[spending_score]]&lt;40,"Low Spending","Invalid")))</f>
        <v>Medium Spending</v>
      </c>
      <c r="M594" t="str">
        <f>IF(customer_segmentation_data[[#This Row],[purchase_frequency]]&lt;16,"Low Frequency",IF(customer_segmentation_data[[#This Row],[purchase_frequency]]&lt;36,"Medium Frequency",IF(customer_segmentation_data[[#This Row],[purchase_frequency]]&lt;51,"High Frequency","Invalid")))</f>
        <v>Medium Frequency</v>
      </c>
      <c r="N594" s="3">
        <f>customer_segmentation_data[[#This Row],[last_purchase_amount]]*customer_segmentation_data[[#This Row],[purchase_frequency]]*customer_segmentation_data[[#This Row],[membership_years]]</f>
        <v>282375.36</v>
      </c>
    </row>
    <row r="595" spans="1:14" x14ac:dyDescent="0.35">
      <c r="A595">
        <v>594</v>
      </c>
      <c r="B595">
        <v>29</v>
      </c>
      <c r="C595" s="1" t="s">
        <v>13</v>
      </c>
      <c r="D595" s="2">
        <v>98150</v>
      </c>
      <c r="E595">
        <v>42</v>
      </c>
      <c r="F595">
        <v>9</v>
      </c>
      <c r="G595">
        <v>34</v>
      </c>
      <c r="H595" s="1" t="s">
        <v>11</v>
      </c>
      <c r="I595" s="3">
        <v>324.11</v>
      </c>
      <c r="J595" s="3" t="str">
        <f>IF(customer_segmentation_data[[#This Row],[age]]&lt;30,"Adolescent",IF(customer_segmentation_data[[#This Row],[age]]&lt;50,"Middle Age",IF(customer_segmentation_data[[#This Row],[age]]&gt;49,"Adult","Invalid")))</f>
        <v>Adolescent</v>
      </c>
      <c r="K595" t="str">
        <f>IF(customer_segmentation_data[[#This Row],[income]]&gt;89000,"High Income",IF(customer_segmentation_data[[#This Row],[income]]&gt;59000,"Middle Income",IF(customer_segmentation_data[[#This Row],[income]]&lt;60000,"Low Income","Invalid")))</f>
        <v>High Income</v>
      </c>
      <c r="L595" t="str">
        <f>IF(customer_segmentation_data[[#This Row],[spending_score]]&gt;69,"High Spending",IF(customer_segmentation_data[[#This Row],[spending_score]]&gt;39,"Medium Spending",IF(customer_segmentation_data[[#This Row],[spending_score]]&lt;40,"Low Spending","Invalid")))</f>
        <v>Medium Spending</v>
      </c>
      <c r="M595" t="str">
        <f>IF(customer_segmentation_data[[#This Row],[purchase_frequency]]&lt;16,"Low Frequency",IF(customer_segmentation_data[[#This Row],[purchase_frequency]]&lt;36,"Medium Frequency",IF(customer_segmentation_data[[#This Row],[purchase_frequency]]&lt;51,"High Frequency","Invalid")))</f>
        <v>Medium Frequency</v>
      </c>
      <c r="N595" s="3">
        <f>customer_segmentation_data[[#This Row],[last_purchase_amount]]*customer_segmentation_data[[#This Row],[purchase_frequency]]*customer_segmentation_data[[#This Row],[membership_years]]</f>
        <v>99177.66</v>
      </c>
    </row>
    <row r="596" spans="1:14" x14ac:dyDescent="0.35">
      <c r="A596">
        <v>595</v>
      </c>
      <c r="B596">
        <v>28</v>
      </c>
      <c r="C596" s="1" t="s">
        <v>13</v>
      </c>
      <c r="D596" s="2">
        <v>61870</v>
      </c>
      <c r="E596">
        <v>100</v>
      </c>
      <c r="F596">
        <v>6</v>
      </c>
      <c r="G596">
        <v>3</v>
      </c>
      <c r="H596" s="1" t="s">
        <v>10</v>
      </c>
      <c r="I596" s="3">
        <v>728.67</v>
      </c>
      <c r="J596" s="3" t="str">
        <f>IF(customer_segmentation_data[[#This Row],[age]]&lt;30,"Adolescent",IF(customer_segmentation_data[[#This Row],[age]]&lt;50,"Middle Age",IF(customer_segmentation_data[[#This Row],[age]]&gt;49,"Adult","Invalid")))</f>
        <v>Adolescent</v>
      </c>
      <c r="K596" t="str">
        <f>IF(customer_segmentation_data[[#This Row],[income]]&gt;89000,"High Income",IF(customer_segmentation_data[[#This Row],[income]]&gt;59000,"Middle Income",IF(customer_segmentation_data[[#This Row],[income]]&lt;60000,"Low Income","Invalid")))</f>
        <v>Middle Income</v>
      </c>
      <c r="L596" t="str">
        <f>IF(customer_segmentation_data[[#This Row],[spending_score]]&gt;69,"High Spending",IF(customer_segmentation_data[[#This Row],[spending_score]]&gt;39,"Medium Spending",IF(customer_segmentation_data[[#This Row],[spending_score]]&lt;40,"Low Spending","Invalid")))</f>
        <v>High Spending</v>
      </c>
      <c r="M596" t="str">
        <f>IF(customer_segmentation_data[[#This Row],[purchase_frequency]]&lt;16,"Low Frequency",IF(customer_segmentation_data[[#This Row],[purchase_frequency]]&lt;36,"Medium Frequency",IF(customer_segmentation_data[[#This Row],[purchase_frequency]]&lt;51,"High Frequency","Invalid")))</f>
        <v>Low Frequency</v>
      </c>
      <c r="N596" s="3">
        <f>customer_segmentation_data[[#This Row],[last_purchase_amount]]*customer_segmentation_data[[#This Row],[purchase_frequency]]*customer_segmentation_data[[#This Row],[membership_years]]</f>
        <v>13116.059999999998</v>
      </c>
    </row>
    <row r="597" spans="1:14" x14ac:dyDescent="0.35">
      <c r="A597">
        <v>596</v>
      </c>
      <c r="B597">
        <v>46</v>
      </c>
      <c r="C597" s="1" t="s">
        <v>16</v>
      </c>
      <c r="D597" s="2">
        <v>73370</v>
      </c>
      <c r="E597">
        <v>2</v>
      </c>
      <c r="F597">
        <v>4</v>
      </c>
      <c r="G597">
        <v>29</v>
      </c>
      <c r="H597" s="1" t="s">
        <v>14</v>
      </c>
      <c r="I597" s="3">
        <v>486.5</v>
      </c>
      <c r="J597" s="3" t="str">
        <f>IF(customer_segmentation_data[[#This Row],[age]]&lt;30,"Adolescent",IF(customer_segmentation_data[[#This Row],[age]]&lt;50,"Middle Age",IF(customer_segmentation_data[[#This Row],[age]]&gt;49,"Adult","Invalid")))</f>
        <v>Middle Age</v>
      </c>
      <c r="K597" t="str">
        <f>IF(customer_segmentation_data[[#This Row],[income]]&gt;89000,"High Income",IF(customer_segmentation_data[[#This Row],[income]]&gt;59000,"Middle Income",IF(customer_segmentation_data[[#This Row],[income]]&lt;60000,"Low Income","Invalid")))</f>
        <v>Middle Income</v>
      </c>
      <c r="L597" t="str">
        <f>IF(customer_segmentation_data[[#This Row],[spending_score]]&gt;69,"High Spending",IF(customer_segmentation_data[[#This Row],[spending_score]]&gt;39,"Medium Spending",IF(customer_segmentation_data[[#This Row],[spending_score]]&lt;40,"Low Spending","Invalid")))</f>
        <v>Low Spending</v>
      </c>
      <c r="M597" t="str">
        <f>IF(customer_segmentation_data[[#This Row],[purchase_frequency]]&lt;16,"Low Frequency",IF(customer_segmentation_data[[#This Row],[purchase_frequency]]&lt;36,"Medium Frequency",IF(customer_segmentation_data[[#This Row],[purchase_frequency]]&lt;51,"High Frequency","Invalid")))</f>
        <v>Medium Frequency</v>
      </c>
      <c r="N597" s="3">
        <f>customer_segmentation_data[[#This Row],[last_purchase_amount]]*customer_segmentation_data[[#This Row],[purchase_frequency]]*customer_segmentation_data[[#This Row],[membership_years]]</f>
        <v>56434</v>
      </c>
    </row>
    <row r="598" spans="1:14" x14ac:dyDescent="0.35">
      <c r="A598">
        <v>597</v>
      </c>
      <c r="B598">
        <v>50</v>
      </c>
      <c r="C598" s="1" t="s">
        <v>16</v>
      </c>
      <c r="D598" s="2">
        <v>132598</v>
      </c>
      <c r="E598">
        <v>57</v>
      </c>
      <c r="F598">
        <v>7</v>
      </c>
      <c r="G598">
        <v>21</v>
      </c>
      <c r="H598" s="1" t="s">
        <v>14</v>
      </c>
      <c r="I598" s="3">
        <v>930.91</v>
      </c>
      <c r="J598" s="3" t="str">
        <f>IF(customer_segmentation_data[[#This Row],[age]]&lt;30,"Adolescent",IF(customer_segmentation_data[[#This Row],[age]]&lt;50,"Middle Age",IF(customer_segmentation_data[[#This Row],[age]]&gt;49,"Adult","Invalid")))</f>
        <v>Adult</v>
      </c>
      <c r="K598" t="str">
        <f>IF(customer_segmentation_data[[#This Row],[income]]&gt;89000,"High Income",IF(customer_segmentation_data[[#This Row],[income]]&gt;59000,"Middle Income",IF(customer_segmentation_data[[#This Row],[income]]&lt;60000,"Low Income","Invalid")))</f>
        <v>High Income</v>
      </c>
      <c r="L598" t="str">
        <f>IF(customer_segmentation_data[[#This Row],[spending_score]]&gt;69,"High Spending",IF(customer_segmentation_data[[#This Row],[spending_score]]&gt;39,"Medium Spending",IF(customer_segmentation_data[[#This Row],[spending_score]]&lt;40,"Low Spending","Invalid")))</f>
        <v>Medium Spending</v>
      </c>
      <c r="M598" t="str">
        <f>IF(customer_segmentation_data[[#This Row],[purchase_frequency]]&lt;16,"Low Frequency",IF(customer_segmentation_data[[#This Row],[purchase_frequency]]&lt;36,"Medium Frequency",IF(customer_segmentation_data[[#This Row],[purchase_frequency]]&lt;51,"High Frequency","Invalid")))</f>
        <v>Medium Frequency</v>
      </c>
      <c r="N598" s="3">
        <f>customer_segmentation_data[[#This Row],[last_purchase_amount]]*customer_segmentation_data[[#This Row],[purchase_frequency]]*customer_segmentation_data[[#This Row],[membership_years]]</f>
        <v>136843.77000000002</v>
      </c>
    </row>
    <row r="599" spans="1:14" x14ac:dyDescent="0.35">
      <c r="A599">
        <v>598</v>
      </c>
      <c r="B599">
        <v>56</v>
      </c>
      <c r="C599" s="1" t="s">
        <v>13</v>
      </c>
      <c r="D599" s="2">
        <v>55695</v>
      </c>
      <c r="E599">
        <v>58</v>
      </c>
      <c r="F599">
        <v>7</v>
      </c>
      <c r="G599">
        <v>30</v>
      </c>
      <c r="H599" s="1" t="s">
        <v>15</v>
      </c>
      <c r="I599" s="3">
        <v>435.76</v>
      </c>
      <c r="J599" s="3" t="str">
        <f>IF(customer_segmentation_data[[#This Row],[age]]&lt;30,"Adolescent",IF(customer_segmentation_data[[#This Row],[age]]&lt;50,"Middle Age",IF(customer_segmentation_data[[#This Row],[age]]&gt;49,"Adult","Invalid")))</f>
        <v>Adult</v>
      </c>
      <c r="K599" t="str">
        <f>IF(customer_segmentation_data[[#This Row],[income]]&gt;89000,"High Income",IF(customer_segmentation_data[[#This Row],[income]]&gt;59000,"Middle Income",IF(customer_segmentation_data[[#This Row],[income]]&lt;60000,"Low Income","Invalid")))</f>
        <v>Low Income</v>
      </c>
      <c r="L599" t="str">
        <f>IF(customer_segmentation_data[[#This Row],[spending_score]]&gt;69,"High Spending",IF(customer_segmentation_data[[#This Row],[spending_score]]&gt;39,"Medium Spending",IF(customer_segmentation_data[[#This Row],[spending_score]]&lt;40,"Low Spending","Invalid")))</f>
        <v>Medium Spending</v>
      </c>
      <c r="M599" t="str">
        <f>IF(customer_segmentation_data[[#This Row],[purchase_frequency]]&lt;16,"Low Frequency",IF(customer_segmentation_data[[#This Row],[purchase_frequency]]&lt;36,"Medium Frequency",IF(customer_segmentation_data[[#This Row],[purchase_frequency]]&lt;51,"High Frequency","Invalid")))</f>
        <v>Medium Frequency</v>
      </c>
      <c r="N599" s="3">
        <f>customer_segmentation_data[[#This Row],[last_purchase_amount]]*customer_segmentation_data[[#This Row],[purchase_frequency]]*customer_segmentation_data[[#This Row],[membership_years]]</f>
        <v>91509.599999999991</v>
      </c>
    </row>
    <row r="600" spans="1:14" x14ac:dyDescent="0.35">
      <c r="A600">
        <v>599</v>
      </c>
      <c r="B600">
        <v>41</v>
      </c>
      <c r="C600" s="1" t="s">
        <v>13</v>
      </c>
      <c r="D600" s="2">
        <v>69204</v>
      </c>
      <c r="E600">
        <v>95</v>
      </c>
      <c r="F600">
        <v>4</v>
      </c>
      <c r="G600">
        <v>28</v>
      </c>
      <c r="H600" s="1" t="s">
        <v>12</v>
      </c>
      <c r="I600" s="3">
        <v>936.04</v>
      </c>
      <c r="J600" s="3" t="str">
        <f>IF(customer_segmentation_data[[#This Row],[age]]&lt;30,"Adolescent",IF(customer_segmentation_data[[#This Row],[age]]&lt;50,"Middle Age",IF(customer_segmentation_data[[#This Row],[age]]&gt;49,"Adult","Invalid")))</f>
        <v>Middle Age</v>
      </c>
      <c r="K600" t="str">
        <f>IF(customer_segmentation_data[[#This Row],[income]]&gt;89000,"High Income",IF(customer_segmentation_data[[#This Row],[income]]&gt;59000,"Middle Income",IF(customer_segmentation_data[[#This Row],[income]]&lt;60000,"Low Income","Invalid")))</f>
        <v>Middle Income</v>
      </c>
      <c r="L600" t="str">
        <f>IF(customer_segmentation_data[[#This Row],[spending_score]]&gt;69,"High Spending",IF(customer_segmentation_data[[#This Row],[spending_score]]&gt;39,"Medium Spending",IF(customer_segmentation_data[[#This Row],[spending_score]]&lt;40,"Low Spending","Invalid")))</f>
        <v>High Spending</v>
      </c>
      <c r="M600" t="str">
        <f>IF(customer_segmentation_data[[#This Row],[purchase_frequency]]&lt;16,"Low Frequency",IF(customer_segmentation_data[[#This Row],[purchase_frequency]]&lt;36,"Medium Frequency",IF(customer_segmentation_data[[#This Row],[purchase_frequency]]&lt;51,"High Frequency","Invalid")))</f>
        <v>Medium Frequency</v>
      </c>
      <c r="N600" s="3">
        <f>customer_segmentation_data[[#This Row],[last_purchase_amount]]*customer_segmentation_data[[#This Row],[purchase_frequency]]*customer_segmentation_data[[#This Row],[membership_years]]</f>
        <v>104836.48</v>
      </c>
    </row>
    <row r="601" spans="1:14" x14ac:dyDescent="0.35">
      <c r="A601">
        <v>600</v>
      </c>
      <c r="B601">
        <v>52</v>
      </c>
      <c r="C601" s="1" t="s">
        <v>16</v>
      </c>
      <c r="D601" s="2">
        <v>127010</v>
      </c>
      <c r="E601">
        <v>76</v>
      </c>
      <c r="F601">
        <v>8</v>
      </c>
      <c r="G601">
        <v>26</v>
      </c>
      <c r="H601" s="1" t="s">
        <v>11</v>
      </c>
      <c r="I601" s="3">
        <v>13.46</v>
      </c>
      <c r="J601" s="3" t="str">
        <f>IF(customer_segmentation_data[[#This Row],[age]]&lt;30,"Adolescent",IF(customer_segmentation_data[[#This Row],[age]]&lt;50,"Middle Age",IF(customer_segmentation_data[[#This Row],[age]]&gt;49,"Adult","Invalid")))</f>
        <v>Adult</v>
      </c>
      <c r="K601" t="str">
        <f>IF(customer_segmentation_data[[#This Row],[income]]&gt;89000,"High Income",IF(customer_segmentation_data[[#This Row],[income]]&gt;59000,"Middle Income",IF(customer_segmentation_data[[#This Row],[income]]&lt;60000,"Low Income","Invalid")))</f>
        <v>High Income</v>
      </c>
      <c r="L601" t="str">
        <f>IF(customer_segmentation_data[[#This Row],[spending_score]]&gt;69,"High Spending",IF(customer_segmentation_data[[#This Row],[spending_score]]&gt;39,"Medium Spending",IF(customer_segmentation_data[[#This Row],[spending_score]]&lt;40,"Low Spending","Invalid")))</f>
        <v>High Spending</v>
      </c>
      <c r="M601" t="str">
        <f>IF(customer_segmentation_data[[#This Row],[purchase_frequency]]&lt;16,"Low Frequency",IF(customer_segmentation_data[[#This Row],[purchase_frequency]]&lt;36,"Medium Frequency",IF(customer_segmentation_data[[#This Row],[purchase_frequency]]&lt;51,"High Frequency","Invalid")))</f>
        <v>Medium Frequency</v>
      </c>
      <c r="N601" s="3">
        <f>customer_segmentation_data[[#This Row],[last_purchase_amount]]*customer_segmentation_data[[#This Row],[purchase_frequency]]*customer_segmentation_data[[#This Row],[membership_years]]</f>
        <v>2799.6800000000003</v>
      </c>
    </row>
    <row r="602" spans="1:14" x14ac:dyDescent="0.35">
      <c r="A602">
        <v>601</v>
      </c>
      <c r="B602">
        <v>53</v>
      </c>
      <c r="C602" s="1" t="s">
        <v>9</v>
      </c>
      <c r="D602" s="2">
        <v>137854</v>
      </c>
      <c r="E602">
        <v>33</v>
      </c>
      <c r="F602">
        <v>10</v>
      </c>
      <c r="G602">
        <v>47</v>
      </c>
      <c r="H602" s="1" t="s">
        <v>10</v>
      </c>
      <c r="I602" s="3">
        <v>523.27</v>
      </c>
      <c r="J602" s="3" t="str">
        <f>IF(customer_segmentation_data[[#This Row],[age]]&lt;30,"Adolescent",IF(customer_segmentation_data[[#This Row],[age]]&lt;50,"Middle Age",IF(customer_segmentation_data[[#This Row],[age]]&gt;49,"Adult","Invalid")))</f>
        <v>Adult</v>
      </c>
      <c r="K602" t="str">
        <f>IF(customer_segmentation_data[[#This Row],[income]]&gt;89000,"High Income",IF(customer_segmentation_data[[#This Row],[income]]&gt;59000,"Middle Income",IF(customer_segmentation_data[[#This Row],[income]]&lt;60000,"Low Income","Invalid")))</f>
        <v>High Income</v>
      </c>
      <c r="L602" t="str">
        <f>IF(customer_segmentation_data[[#This Row],[spending_score]]&gt;69,"High Spending",IF(customer_segmentation_data[[#This Row],[spending_score]]&gt;39,"Medium Spending",IF(customer_segmentation_data[[#This Row],[spending_score]]&lt;40,"Low Spending","Invalid")))</f>
        <v>Low Spending</v>
      </c>
      <c r="M602" t="str">
        <f>IF(customer_segmentation_data[[#This Row],[purchase_frequency]]&lt;16,"Low Frequency",IF(customer_segmentation_data[[#This Row],[purchase_frequency]]&lt;36,"Medium Frequency",IF(customer_segmentation_data[[#This Row],[purchase_frequency]]&lt;51,"High Frequency","Invalid")))</f>
        <v>High Frequency</v>
      </c>
      <c r="N602" s="3">
        <f>customer_segmentation_data[[#This Row],[last_purchase_amount]]*customer_segmentation_data[[#This Row],[purchase_frequency]]*customer_segmentation_data[[#This Row],[membership_years]]</f>
        <v>245936.9</v>
      </c>
    </row>
    <row r="603" spans="1:14" x14ac:dyDescent="0.35">
      <c r="A603">
        <v>602</v>
      </c>
      <c r="B603">
        <v>20</v>
      </c>
      <c r="C603" s="1" t="s">
        <v>16</v>
      </c>
      <c r="D603" s="2">
        <v>145924</v>
      </c>
      <c r="E603">
        <v>64</v>
      </c>
      <c r="F603">
        <v>5</v>
      </c>
      <c r="G603">
        <v>18</v>
      </c>
      <c r="H603" s="1" t="s">
        <v>15</v>
      </c>
      <c r="I603" s="3">
        <v>495.49</v>
      </c>
      <c r="J603" s="3" t="str">
        <f>IF(customer_segmentation_data[[#This Row],[age]]&lt;30,"Adolescent",IF(customer_segmentation_data[[#This Row],[age]]&lt;50,"Middle Age",IF(customer_segmentation_data[[#This Row],[age]]&gt;49,"Adult","Invalid")))</f>
        <v>Adolescent</v>
      </c>
      <c r="K603" t="str">
        <f>IF(customer_segmentation_data[[#This Row],[income]]&gt;89000,"High Income",IF(customer_segmentation_data[[#This Row],[income]]&gt;59000,"Middle Income",IF(customer_segmentation_data[[#This Row],[income]]&lt;60000,"Low Income","Invalid")))</f>
        <v>High Income</v>
      </c>
      <c r="L603" t="str">
        <f>IF(customer_segmentation_data[[#This Row],[spending_score]]&gt;69,"High Spending",IF(customer_segmentation_data[[#This Row],[spending_score]]&gt;39,"Medium Spending",IF(customer_segmentation_data[[#This Row],[spending_score]]&lt;40,"Low Spending","Invalid")))</f>
        <v>Medium Spending</v>
      </c>
      <c r="M603" t="str">
        <f>IF(customer_segmentation_data[[#This Row],[purchase_frequency]]&lt;16,"Low Frequency",IF(customer_segmentation_data[[#This Row],[purchase_frequency]]&lt;36,"Medium Frequency",IF(customer_segmentation_data[[#This Row],[purchase_frequency]]&lt;51,"High Frequency","Invalid")))</f>
        <v>Medium Frequency</v>
      </c>
      <c r="N603" s="3">
        <f>customer_segmentation_data[[#This Row],[last_purchase_amount]]*customer_segmentation_data[[#This Row],[purchase_frequency]]*customer_segmentation_data[[#This Row],[membership_years]]</f>
        <v>44594.1</v>
      </c>
    </row>
    <row r="604" spans="1:14" x14ac:dyDescent="0.35">
      <c r="A604">
        <v>603</v>
      </c>
      <c r="B604">
        <v>33</v>
      </c>
      <c r="C604" s="1" t="s">
        <v>9</v>
      </c>
      <c r="D604" s="2">
        <v>53219</v>
      </c>
      <c r="E604">
        <v>33</v>
      </c>
      <c r="F604">
        <v>4</v>
      </c>
      <c r="G604">
        <v>47</v>
      </c>
      <c r="H604" s="1" t="s">
        <v>12</v>
      </c>
      <c r="I604" s="3">
        <v>251.23</v>
      </c>
      <c r="J604" s="3" t="str">
        <f>IF(customer_segmentation_data[[#This Row],[age]]&lt;30,"Adolescent",IF(customer_segmentation_data[[#This Row],[age]]&lt;50,"Middle Age",IF(customer_segmentation_data[[#This Row],[age]]&gt;49,"Adult","Invalid")))</f>
        <v>Middle Age</v>
      </c>
      <c r="K604" t="str">
        <f>IF(customer_segmentation_data[[#This Row],[income]]&gt;89000,"High Income",IF(customer_segmentation_data[[#This Row],[income]]&gt;59000,"Middle Income",IF(customer_segmentation_data[[#This Row],[income]]&lt;60000,"Low Income","Invalid")))</f>
        <v>Low Income</v>
      </c>
      <c r="L604" t="str">
        <f>IF(customer_segmentation_data[[#This Row],[spending_score]]&gt;69,"High Spending",IF(customer_segmentation_data[[#This Row],[spending_score]]&gt;39,"Medium Spending",IF(customer_segmentation_data[[#This Row],[spending_score]]&lt;40,"Low Spending","Invalid")))</f>
        <v>Low Spending</v>
      </c>
      <c r="M604" t="str">
        <f>IF(customer_segmentation_data[[#This Row],[purchase_frequency]]&lt;16,"Low Frequency",IF(customer_segmentation_data[[#This Row],[purchase_frequency]]&lt;36,"Medium Frequency",IF(customer_segmentation_data[[#This Row],[purchase_frequency]]&lt;51,"High Frequency","Invalid")))</f>
        <v>High Frequency</v>
      </c>
      <c r="N604" s="3">
        <f>customer_segmentation_data[[#This Row],[last_purchase_amount]]*customer_segmentation_data[[#This Row],[purchase_frequency]]*customer_segmentation_data[[#This Row],[membership_years]]</f>
        <v>47231.24</v>
      </c>
    </row>
    <row r="605" spans="1:14" x14ac:dyDescent="0.35">
      <c r="A605">
        <v>604</v>
      </c>
      <c r="B605">
        <v>47</v>
      </c>
      <c r="C605" s="1" t="s">
        <v>16</v>
      </c>
      <c r="D605" s="2">
        <v>64592</v>
      </c>
      <c r="E605">
        <v>25</v>
      </c>
      <c r="F605">
        <v>4</v>
      </c>
      <c r="G605">
        <v>12</v>
      </c>
      <c r="H605" s="1" t="s">
        <v>14</v>
      </c>
      <c r="I605" s="3">
        <v>237.34</v>
      </c>
      <c r="J605" s="3" t="str">
        <f>IF(customer_segmentation_data[[#This Row],[age]]&lt;30,"Adolescent",IF(customer_segmentation_data[[#This Row],[age]]&lt;50,"Middle Age",IF(customer_segmentation_data[[#This Row],[age]]&gt;49,"Adult","Invalid")))</f>
        <v>Middle Age</v>
      </c>
      <c r="K605" t="str">
        <f>IF(customer_segmentation_data[[#This Row],[income]]&gt;89000,"High Income",IF(customer_segmentation_data[[#This Row],[income]]&gt;59000,"Middle Income",IF(customer_segmentation_data[[#This Row],[income]]&lt;60000,"Low Income","Invalid")))</f>
        <v>Middle Income</v>
      </c>
      <c r="L605" t="str">
        <f>IF(customer_segmentation_data[[#This Row],[spending_score]]&gt;69,"High Spending",IF(customer_segmentation_data[[#This Row],[spending_score]]&gt;39,"Medium Spending",IF(customer_segmentation_data[[#This Row],[spending_score]]&lt;40,"Low Spending","Invalid")))</f>
        <v>Low Spending</v>
      </c>
      <c r="M605" t="str">
        <f>IF(customer_segmentation_data[[#This Row],[purchase_frequency]]&lt;16,"Low Frequency",IF(customer_segmentation_data[[#This Row],[purchase_frequency]]&lt;36,"Medium Frequency",IF(customer_segmentation_data[[#This Row],[purchase_frequency]]&lt;51,"High Frequency","Invalid")))</f>
        <v>Low Frequency</v>
      </c>
      <c r="N605" s="3">
        <f>customer_segmentation_data[[#This Row],[last_purchase_amount]]*customer_segmentation_data[[#This Row],[purchase_frequency]]*customer_segmentation_data[[#This Row],[membership_years]]</f>
        <v>11392.32</v>
      </c>
    </row>
    <row r="606" spans="1:14" x14ac:dyDescent="0.35">
      <c r="A606">
        <v>605</v>
      </c>
      <c r="B606">
        <v>18</v>
      </c>
      <c r="C606" s="1" t="s">
        <v>9</v>
      </c>
      <c r="D606" s="2">
        <v>144275</v>
      </c>
      <c r="E606">
        <v>69</v>
      </c>
      <c r="F606">
        <v>9</v>
      </c>
      <c r="G606">
        <v>27</v>
      </c>
      <c r="H606" s="1" t="s">
        <v>15</v>
      </c>
      <c r="I606" s="3">
        <v>141.72</v>
      </c>
      <c r="J606" s="3" t="str">
        <f>IF(customer_segmentation_data[[#This Row],[age]]&lt;30,"Adolescent",IF(customer_segmentation_data[[#This Row],[age]]&lt;50,"Middle Age",IF(customer_segmentation_data[[#This Row],[age]]&gt;49,"Adult","Invalid")))</f>
        <v>Adolescent</v>
      </c>
      <c r="K606" t="str">
        <f>IF(customer_segmentation_data[[#This Row],[income]]&gt;89000,"High Income",IF(customer_segmentation_data[[#This Row],[income]]&gt;59000,"Middle Income",IF(customer_segmentation_data[[#This Row],[income]]&lt;60000,"Low Income","Invalid")))</f>
        <v>High Income</v>
      </c>
      <c r="L606" t="str">
        <f>IF(customer_segmentation_data[[#This Row],[spending_score]]&gt;69,"High Spending",IF(customer_segmentation_data[[#This Row],[spending_score]]&gt;39,"Medium Spending",IF(customer_segmentation_data[[#This Row],[spending_score]]&lt;40,"Low Spending","Invalid")))</f>
        <v>Medium Spending</v>
      </c>
      <c r="M606" t="str">
        <f>IF(customer_segmentation_data[[#This Row],[purchase_frequency]]&lt;16,"Low Frequency",IF(customer_segmentation_data[[#This Row],[purchase_frequency]]&lt;36,"Medium Frequency",IF(customer_segmentation_data[[#This Row],[purchase_frequency]]&lt;51,"High Frequency","Invalid")))</f>
        <v>Medium Frequency</v>
      </c>
      <c r="N606" s="3">
        <f>customer_segmentation_data[[#This Row],[last_purchase_amount]]*customer_segmentation_data[[#This Row],[purchase_frequency]]*customer_segmentation_data[[#This Row],[membership_years]]</f>
        <v>34437.96</v>
      </c>
    </row>
    <row r="607" spans="1:14" x14ac:dyDescent="0.35">
      <c r="A607">
        <v>606</v>
      </c>
      <c r="B607">
        <v>39</v>
      </c>
      <c r="C607" s="1" t="s">
        <v>16</v>
      </c>
      <c r="D607" s="2">
        <v>48641</v>
      </c>
      <c r="E607">
        <v>45</v>
      </c>
      <c r="F607">
        <v>3</v>
      </c>
      <c r="G607">
        <v>46</v>
      </c>
      <c r="H607" s="1" t="s">
        <v>14</v>
      </c>
      <c r="I607" s="3">
        <v>415.19</v>
      </c>
      <c r="J607" s="3" t="str">
        <f>IF(customer_segmentation_data[[#This Row],[age]]&lt;30,"Adolescent",IF(customer_segmentation_data[[#This Row],[age]]&lt;50,"Middle Age",IF(customer_segmentation_data[[#This Row],[age]]&gt;49,"Adult","Invalid")))</f>
        <v>Middle Age</v>
      </c>
      <c r="K607" t="str">
        <f>IF(customer_segmentation_data[[#This Row],[income]]&gt;89000,"High Income",IF(customer_segmentation_data[[#This Row],[income]]&gt;59000,"Middle Income",IF(customer_segmentation_data[[#This Row],[income]]&lt;60000,"Low Income","Invalid")))</f>
        <v>Low Income</v>
      </c>
      <c r="L607" t="str">
        <f>IF(customer_segmentation_data[[#This Row],[spending_score]]&gt;69,"High Spending",IF(customer_segmentation_data[[#This Row],[spending_score]]&gt;39,"Medium Spending",IF(customer_segmentation_data[[#This Row],[spending_score]]&lt;40,"Low Spending","Invalid")))</f>
        <v>Medium Spending</v>
      </c>
      <c r="M607" t="str">
        <f>IF(customer_segmentation_data[[#This Row],[purchase_frequency]]&lt;16,"Low Frequency",IF(customer_segmentation_data[[#This Row],[purchase_frequency]]&lt;36,"Medium Frequency",IF(customer_segmentation_data[[#This Row],[purchase_frequency]]&lt;51,"High Frequency","Invalid")))</f>
        <v>High Frequency</v>
      </c>
      <c r="N607" s="3">
        <f>customer_segmentation_data[[#This Row],[last_purchase_amount]]*customer_segmentation_data[[#This Row],[purchase_frequency]]*customer_segmentation_data[[#This Row],[membership_years]]</f>
        <v>57296.22</v>
      </c>
    </row>
    <row r="608" spans="1:14" x14ac:dyDescent="0.35">
      <c r="A608">
        <v>607</v>
      </c>
      <c r="B608">
        <v>30</v>
      </c>
      <c r="C608" s="1" t="s">
        <v>16</v>
      </c>
      <c r="D608" s="2">
        <v>102200</v>
      </c>
      <c r="E608">
        <v>88</v>
      </c>
      <c r="F608">
        <v>5</v>
      </c>
      <c r="G608">
        <v>47</v>
      </c>
      <c r="H608" s="1" t="s">
        <v>14</v>
      </c>
      <c r="I608" s="3">
        <v>131.84</v>
      </c>
      <c r="J608" s="3" t="str">
        <f>IF(customer_segmentation_data[[#This Row],[age]]&lt;30,"Adolescent",IF(customer_segmentation_data[[#This Row],[age]]&lt;50,"Middle Age",IF(customer_segmentation_data[[#This Row],[age]]&gt;49,"Adult","Invalid")))</f>
        <v>Middle Age</v>
      </c>
      <c r="K608" t="str">
        <f>IF(customer_segmentation_data[[#This Row],[income]]&gt;89000,"High Income",IF(customer_segmentation_data[[#This Row],[income]]&gt;59000,"Middle Income",IF(customer_segmentation_data[[#This Row],[income]]&lt;60000,"Low Income","Invalid")))</f>
        <v>High Income</v>
      </c>
      <c r="L608" t="str">
        <f>IF(customer_segmentation_data[[#This Row],[spending_score]]&gt;69,"High Spending",IF(customer_segmentation_data[[#This Row],[spending_score]]&gt;39,"Medium Spending",IF(customer_segmentation_data[[#This Row],[spending_score]]&lt;40,"Low Spending","Invalid")))</f>
        <v>High Spending</v>
      </c>
      <c r="M608" t="str">
        <f>IF(customer_segmentation_data[[#This Row],[purchase_frequency]]&lt;16,"Low Frequency",IF(customer_segmentation_data[[#This Row],[purchase_frequency]]&lt;36,"Medium Frequency",IF(customer_segmentation_data[[#This Row],[purchase_frequency]]&lt;51,"High Frequency","Invalid")))</f>
        <v>High Frequency</v>
      </c>
      <c r="N608" s="3">
        <f>customer_segmentation_data[[#This Row],[last_purchase_amount]]*customer_segmentation_data[[#This Row],[purchase_frequency]]*customer_segmentation_data[[#This Row],[membership_years]]</f>
        <v>30982.400000000001</v>
      </c>
    </row>
    <row r="609" spans="1:14" x14ac:dyDescent="0.35">
      <c r="A609">
        <v>608</v>
      </c>
      <c r="B609">
        <v>41</v>
      </c>
      <c r="C609" s="1" t="s">
        <v>13</v>
      </c>
      <c r="D609" s="2">
        <v>67215</v>
      </c>
      <c r="E609">
        <v>34</v>
      </c>
      <c r="F609">
        <v>3</v>
      </c>
      <c r="G609">
        <v>30</v>
      </c>
      <c r="H609" s="1" t="s">
        <v>14</v>
      </c>
      <c r="I609" s="3">
        <v>460.25</v>
      </c>
      <c r="J609" s="3" t="str">
        <f>IF(customer_segmentation_data[[#This Row],[age]]&lt;30,"Adolescent",IF(customer_segmentation_data[[#This Row],[age]]&lt;50,"Middle Age",IF(customer_segmentation_data[[#This Row],[age]]&gt;49,"Adult","Invalid")))</f>
        <v>Middle Age</v>
      </c>
      <c r="K609" t="str">
        <f>IF(customer_segmentation_data[[#This Row],[income]]&gt;89000,"High Income",IF(customer_segmentation_data[[#This Row],[income]]&gt;59000,"Middle Income",IF(customer_segmentation_data[[#This Row],[income]]&lt;60000,"Low Income","Invalid")))</f>
        <v>Middle Income</v>
      </c>
      <c r="L609" t="str">
        <f>IF(customer_segmentation_data[[#This Row],[spending_score]]&gt;69,"High Spending",IF(customer_segmentation_data[[#This Row],[spending_score]]&gt;39,"Medium Spending",IF(customer_segmentation_data[[#This Row],[spending_score]]&lt;40,"Low Spending","Invalid")))</f>
        <v>Low Spending</v>
      </c>
      <c r="M609" t="str">
        <f>IF(customer_segmentation_data[[#This Row],[purchase_frequency]]&lt;16,"Low Frequency",IF(customer_segmentation_data[[#This Row],[purchase_frequency]]&lt;36,"Medium Frequency",IF(customer_segmentation_data[[#This Row],[purchase_frequency]]&lt;51,"High Frequency","Invalid")))</f>
        <v>Medium Frequency</v>
      </c>
      <c r="N609" s="3">
        <f>customer_segmentation_data[[#This Row],[last_purchase_amount]]*customer_segmentation_data[[#This Row],[purchase_frequency]]*customer_segmentation_data[[#This Row],[membership_years]]</f>
        <v>41422.5</v>
      </c>
    </row>
    <row r="610" spans="1:14" x14ac:dyDescent="0.35">
      <c r="A610">
        <v>609</v>
      </c>
      <c r="B610">
        <v>53</v>
      </c>
      <c r="C610" s="1" t="s">
        <v>13</v>
      </c>
      <c r="D610" s="2">
        <v>96499</v>
      </c>
      <c r="E610">
        <v>29</v>
      </c>
      <c r="F610">
        <v>4</v>
      </c>
      <c r="G610">
        <v>5</v>
      </c>
      <c r="H610" s="1" t="s">
        <v>15</v>
      </c>
      <c r="I610" s="3">
        <v>744.11</v>
      </c>
      <c r="J610" s="3" t="str">
        <f>IF(customer_segmentation_data[[#This Row],[age]]&lt;30,"Adolescent",IF(customer_segmentation_data[[#This Row],[age]]&lt;50,"Middle Age",IF(customer_segmentation_data[[#This Row],[age]]&gt;49,"Adult","Invalid")))</f>
        <v>Adult</v>
      </c>
      <c r="K610" t="str">
        <f>IF(customer_segmentation_data[[#This Row],[income]]&gt;89000,"High Income",IF(customer_segmentation_data[[#This Row],[income]]&gt;59000,"Middle Income",IF(customer_segmentation_data[[#This Row],[income]]&lt;60000,"Low Income","Invalid")))</f>
        <v>High Income</v>
      </c>
      <c r="L610" t="str">
        <f>IF(customer_segmentation_data[[#This Row],[spending_score]]&gt;69,"High Spending",IF(customer_segmentation_data[[#This Row],[spending_score]]&gt;39,"Medium Spending",IF(customer_segmentation_data[[#This Row],[spending_score]]&lt;40,"Low Spending","Invalid")))</f>
        <v>Low Spending</v>
      </c>
      <c r="M610" t="str">
        <f>IF(customer_segmentation_data[[#This Row],[purchase_frequency]]&lt;16,"Low Frequency",IF(customer_segmentation_data[[#This Row],[purchase_frequency]]&lt;36,"Medium Frequency",IF(customer_segmentation_data[[#This Row],[purchase_frequency]]&lt;51,"High Frequency","Invalid")))</f>
        <v>Low Frequency</v>
      </c>
      <c r="N610" s="3">
        <f>customer_segmentation_data[[#This Row],[last_purchase_amount]]*customer_segmentation_data[[#This Row],[purchase_frequency]]*customer_segmentation_data[[#This Row],[membership_years]]</f>
        <v>14882.2</v>
      </c>
    </row>
    <row r="611" spans="1:14" x14ac:dyDescent="0.35">
      <c r="A611">
        <v>610</v>
      </c>
      <c r="B611">
        <v>23</v>
      </c>
      <c r="C611" s="1" t="s">
        <v>9</v>
      </c>
      <c r="D611" s="2">
        <v>83912</v>
      </c>
      <c r="E611">
        <v>28</v>
      </c>
      <c r="F611">
        <v>6</v>
      </c>
      <c r="G611">
        <v>31</v>
      </c>
      <c r="H611" s="1" t="s">
        <v>14</v>
      </c>
      <c r="I611" s="3">
        <v>98.32</v>
      </c>
      <c r="J611" s="3" t="str">
        <f>IF(customer_segmentation_data[[#This Row],[age]]&lt;30,"Adolescent",IF(customer_segmentation_data[[#This Row],[age]]&lt;50,"Middle Age",IF(customer_segmentation_data[[#This Row],[age]]&gt;49,"Adult","Invalid")))</f>
        <v>Adolescent</v>
      </c>
      <c r="K611" t="str">
        <f>IF(customer_segmentation_data[[#This Row],[income]]&gt;89000,"High Income",IF(customer_segmentation_data[[#This Row],[income]]&gt;59000,"Middle Income",IF(customer_segmentation_data[[#This Row],[income]]&lt;60000,"Low Income","Invalid")))</f>
        <v>Middle Income</v>
      </c>
      <c r="L611" t="str">
        <f>IF(customer_segmentation_data[[#This Row],[spending_score]]&gt;69,"High Spending",IF(customer_segmentation_data[[#This Row],[spending_score]]&gt;39,"Medium Spending",IF(customer_segmentation_data[[#This Row],[spending_score]]&lt;40,"Low Spending","Invalid")))</f>
        <v>Low Spending</v>
      </c>
      <c r="M611" t="str">
        <f>IF(customer_segmentation_data[[#This Row],[purchase_frequency]]&lt;16,"Low Frequency",IF(customer_segmentation_data[[#This Row],[purchase_frequency]]&lt;36,"Medium Frequency",IF(customer_segmentation_data[[#This Row],[purchase_frequency]]&lt;51,"High Frequency","Invalid")))</f>
        <v>Medium Frequency</v>
      </c>
      <c r="N611" s="3">
        <f>customer_segmentation_data[[#This Row],[last_purchase_amount]]*customer_segmentation_data[[#This Row],[purchase_frequency]]*customer_segmentation_data[[#This Row],[membership_years]]</f>
        <v>18287.519999999997</v>
      </c>
    </row>
    <row r="612" spans="1:14" x14ac:dyDescent="0.35">
      <c r="A612">
        <v>611</v>
      </c>
      <c r="B612">
        <v>42</v>
      </c>
      <c r="C612" s="1" t="s">
        <v>9</v>
      </c>
      <c r="D612" s="2">
        <v>63444</v>
      </c>
      <c r="E612">
        <v>72</v>
      </c>
      <c r="F612">
        <v>4</v>
      </c>
      <c r="G612">
        <v>40</v>
      </c>
      <c r="H612" s="1" t="s">
        <v>14</v>
      </c>
      <c r="I612" s="3">
        <v>166.45</v>
      </c>
      <c r="J612" s="3" t="str">
        <f>IF(customer_segmentation_data[[#This Row],[age]]&lt;30,"Adolescent",IF(customer_segmentation_data[[#This Row],[age]]&lt;50,"Middle Age",IF(customer_segmentation_data[[#This Row],[age]]&gt;49,"Adult","Invalid")))</f>
        <v>Middle Age</v>
      </c>
      <c r="K612" t="str">
        <f>IF(customer_segmentation_data[[#This Row],[income]]&gt;89000,"High Income",IF(customer_segmentation_data[[#This Row],[income]]&gt;59000,"Middle Income",IF(customer_segmentation_data[[#This Row],[income]]&lt;60000,"Low Income","Invalid")))</f>
        <v>Middle Income</v>
      </c>
      <c r="L612" t="str">
        <f>IF(customer_segmentation_data[[#This Row],[spending_score]]&gt;69,"High Spending",IF(customer_segmentation_data[[#This Row],[spending_score]]&gt;39,"Medium Spending",IF(customer_segmentation_data[[#This Row],[spending_score]]&lt;40,"Low Spending","Invalid")))</f>
        <v>High Spending</v>
      </c>
      <c r="M612" t="str">
        <f>IF(customer_segmentation_data[[#This Row],[purchase_frequency]]&lt;16,"Low Frequency",IF(customer_segmentation_data[[#This Row],[purchase_frequency]]&lt;36,"Medium Frequency",IF(customer_segmentation_data[[#This Row],[purchase_frequency]]&lt;51,"High Frequency","Invalid")))</f>
        <v>High Frequency</v>
      </c>
      <c r="N612" s="3">
        <f>customer_segmentation_data[[#This Row],[last_purchase_amount]]*customer_segmentation_data[[#This Row],[purchase_frequency]]*customer_segmentation_data[[#This Row],[membership_years]]</f>
        <v>26632</v>
      </c>
    </row>
    <row r="613" spans="1:14" x14ac:dyDescent="0.35">
      <c r="A613">
        <v>612</v>
      </c>
      <c r="B613">
        <v>33</v>
      </c>
      <c r="C613" s="1" t="s">
        <v>9</v>
      </c>
      <c r="D613" s="2">
        <v>38271</v>
      </c>
      <c r="E613">
        <v>39</v>
      </c>
      <c r="F613">
        <v>10</v>
      </c>
      <c r="G613">
        <v>43</v>
      </c>
      <c r="H613" s="1" t="s">
        <v>15</v>
      </c>
      <c r="I613" s="3">
        <v>99.52</v>
      </c>
      <c r="J613" s="3" t="str">
        <f>IF(customer_segmentation_data[[#This Row],[age]]&lt;30,"Adolescent",IF(customer_segmentation_data[[#This Row],[age]]&lt;50,"Middle Age",IF(customer_segmentation_data[[#This Row],[age]]&gt;49,"Adult","Invalid")))</f>
        <v>Middle Age</v>
      </c>
      <c r="K613" t="str">
        <f>IF(customer_segmentation_data[[#This Row],[income]]&gt;89000,"High Income",IF(customer_segmentation_data[[#This Row],[income]]&gt;59000,"Middle Income",IF(customer_segmentation_data[[#This Row],[income]]&lt;60000,"Low Income","Invalid")))</f>
        <v>Low Income</v>
      </c>
      <c r="L613" t="str">
        <f>IF(customer_segmentation_data[[#This Row],[spending_score]]&gt;69,"High Spending",IF(customer_segmentation_data[[#This Row],[spending_score]]&gt;39,"Medium Spending",IF(customer_segmentation_data[[#This Row],[spending_score]]&lt;40,"Low Spending","Invalid")))</f>
        <v>Low Spending</v>
      </c>
      <c r="M613" t="str">
        <f>IF(customer_segmentation_data[[#This Row],[purchase_frequency]]&lt;16,"Low Frequency",IF(customer_segmentation_data[[#This Row],[purchase_frequency]]&lt;36,"Medium Frequency",IF(customer_segmentation_data[[#This Row],[purchase_frequency]]&lt;51,"High Frequency","Invalid")))</f>
        <v>High Frequency</v>
      </c>
      <c r="N613" s="3">
        <f>customer_segmentation_data[[#This Row],[last_purchase_amount]]*customer_segmentation_data[[#This Row],[purchase_frequency]]*customer_segmentation_data[[#This Row],[membership_years]]</f>
        <v>42793.599999999999</v>
      </c>
    </row>
    <row r="614" spans="1:14" x14ac:dyDescent="0.35">
      <c r="A614">
        <v>613</v>
      </c>
      <c r="B614">
        <v>60</v>
      </c>
      <c r="C614" s="1" t="s">
        <v>13</v>
      </c>
      <c r="D614" s="2">
        <v>53295</v>
      </c>
      <c r="E614">
        <v>73</v>
      </c>
      <c r="F614">
        <v>3</v>
      </c>
      <c r="G614">
        <v>5</v>
      </c>
      <c r="H614" s="1" t="s">
        <v>14</v>
      </c>
      <c r="I614" s="3">
        <v>642.29999999999995</v>
      </c>
      <c r="J614" s="3" t="str">
        <f>IF(customer_segmentation_data[[#This Row],[age]]&lt;30,"Adolescent",IF(customer_segmentation_data[[#This Row],[age]]&lt;50,"Middle Age",IF(customer_segmentation_data[[#This Row],[age]]&gt;49,"Adult","Invalid")))</f>
        <v>Adult</v>
      </c>
      <c r="K614" t="str">
        <f>IF(customer_segmentation_data[[#This Row],[income]]&gt;89000,"High Income",IF(customer_segmentation_data[[#This Row],[income]]&gt;59000,"Middle Income",IF(customer_segmentation_data[[#This Row],[income]]&lt;60000,"Low Income","Invalid")))</f>
        <v>Low Income</v>
      </c>
      <c r="L614" t="str">
        <f>IF(customer_segmentation_data[[#This Row],[spending_score]]&gt;69,"High Spending",IF(customer_segmentation_data[[#This Row],[spending_score]]&gt;39,"Medium Spending",IF(customer_segmentation_data[[#This Row],[spending_score]]&lt;40,"Low Spending","Invalid")))</f>
        <v>High Spending</v>
      </c>
      <c r="M614" t="str">
        <f>IF(customer_segmentation_data[[#This Row],[purchase_frequency]]&lt;16,"Low Frequency",IF(customer_segmentation_data[[#This Row],[purchase_frequency]]&lt;36,"Medium Frequency",IF(customer_segmentation_data[[#This Row],[purchase_frequency]]&lt;51,"High Frequency","Invalid")))</f>
        <v>Low Frequency</v>
      </c>
      <c r="N614" s="3">
        <f>customer_segmentation_data[[#This Row],[last_purchase_amount]]*customer_segmentation_data[[#This Row],[purchase_frequency]]*customer_segmentation_data[[#This Row],[membership_years]]</f>
        <v>9634.5</v>
      </c>
    </row>
    <row r="615" spans="1:14" x14ac:dyDescent="0.35">
      <c r="A615">
        <v>614</v>
      </c>
      <c r="B615">
        <v>64</v>
      </c>
      <c r="C615" s="1" t="s">
        <v>9</v>
      </c>
      <c r="D615" s="2">
        <v>116106</v>
      </c>
      <c r="E615">
        <v>5</v>
      </c>
      <c r="F615">
        <v>1</v>
      </c>
      <c r="G615">
        <v>5</v>
      </c>
      <c r="H615" s="1" t="s">
        <v>12</v>
      </c>
      <c r="I615" s="3">
        <v>25.86</v>
      </c>
      <c r="J615" s="3" t="str">
        <f>IF(customer_segmentation_data[[#This Row],[age]]&lt;30,"Adolescent",IF(customer_segmentation_data[[#This Row],[age]]&lt;50,"Middle Age",IF(customer_segmentation_data[[#This Row],[age]]&gt;49,"Adult","Invalid")))</f>
        <v>Adult</v>
      </c>
      <c r="K615" t="str">
        <f>IF(customer_segmentation_data[[#This Row],[income]]&gt;89000,"High Income",IF(customer_segmentation_data[[#This Row],[income]]&gt;59000,"Middle Income",IF(customer_segmentation_data[[#This Row],[income]]&lt;60000,"Low Income","Invalid")))</f>
        <v>High Income</v>
      </c>
      <c r="L615" t="str">
        <f>IF(customer_segmentation_data[[#This Row],[spending_score]]&gt;69,"High Spending",IF(customer_segmentation_data[[#This Row],[spending_score]]&gt;39,"Medium Spending",IF(customer_segmentation_data[[#This Row],[spending_score]]&lt;40,"Low Spending","Invalid")))</f>
        <v>Low Spending</v>
      </c>
      <c r="M615" t="str">
        <f>IF(customer_segmentation_data[[#This Row],[purchase_frequency]]&lt;16,"Low Frequency",IF(customer_segmentation_data[[#This Row],[purchase_frequency]]&lt;36,"Medium Frequency",IF(customer_segmentation_data[[#This Row],[purchase_frequency]]&lt;51,"High Frequency","Invalid")))</f>
        <v>Low Frequency</v>
      </c>
      <c r="N615" s="3">
        <f>customer_segmentation_data[[#This Row],[last_purchase_amount]]*customer_segmentation_data[[#This Row],[purchase_frequency]]*customer_segmentation_data[[#This Row],[membership_years]]</f>
        <v>129.30000000000001</v>
      </c>
    </row>
    <row r="616" spans="1:14" x14ac:dyDescent="0.35">
      <c r="A616">
        <v>615</v>
      </c>
      <c r="B616">
        <v>69</v>
      </c>
      <c r="C616" s="1" t="s">
        <v>16</v>
      </c>
      <c r="D616" s="2">
        <v>141965</v>
      </c>
      <c r="E616">
        <v>98</v>
      </c>
      <c r="F616">
        <v>5</v>
      </c>
      <c r="G616">
        <v>35</v>
      </c>
      <c r="H616" s="1" t="s">
        <v>15</v>
      </c>
      <c r="I616" s="3">
        <v>616.66</v>
      </c>
      <c r="J616" s="3" t="str">
        <f>IF(customer_segmentation_data[[#This Row],[age]]&lt;30,"Adolescent",IF(customer_segmentation_data[[#This Row],[age]]&lt;50,"Middle Age",IF(customer_segmentation_data[[#This Row],[age]]&gt;49,"Adult","Invalid")))</f>
        <v>Adult</v>
      </c>
      <c r="K616" t="str">
        <f>IF(customer_segmentation_data[[#This Row],[income]]&gt;89000,"High Income",IF(customer_segmentation_data[[#This Row],[income]]&gt;59000,"Middle Income",IF(customer_segmentation_data[[#This Row],[income]]&lt;60000,"Low Income","Invalid")))</f>
        <v>High Income</v>
      </c>
      <c r="L616" t="str">
        <f>IF(customer_segmentation_data[[#This Row],[spending_score]]&gt;69,"High Spending",IF(customer_segmentation_data[[#This Row],[spending_score]]&gt;39,"Medium Spending",IF(customer_segmentation_data[[#This Row],[spending_score]]&lt;40,"Low Spending","Invalid")))</f>
        <v>High Spending</v>
      </c>
      <c r="M616" t="str">
        <f>IF(customer_segmentation_data[[#This Row],[purchase_frequency]]&lt;16,"Low Frequency",IF(customer_segmentation_data[[#This Row],[purchase_frequency]]&lt;36,"Medium Frequency",IF(customer_segmentation_data[[#This Row],[purchase_frequency]]&lt;51,"High Frequency","Invalid")))</f>
        <v>Medium Frequency</v>
      </c>
      <c r="N616" s="3">
        <f>customer_segmentation_data[[#This Row],[last_purchase_amount]]*customer_segmentation_data[[#This Row],[purchase_frequency]]*customer_segmentation_data[[#This Row],[membership_years]]</f>
        <v>107915.5</v>
      </c>
    </row>
    <row r="617" spans="1:14" x14ac:dyDescent="0.35">
      <c r="A617">
        <v>616</v>
      </c>
      <c r="B617">
        <v>43</v>
      </c>
      <c r="C617" s="1" t="s">
        <v>16</v>
      </c>
      <c r="D617" s="2">
        <v>38012</v>
      </c>
      <c r="E617">
        <v>55</v>
      </c>
      <c r="F617">
        <v>3</v>
      </c>
      <c r="G617">
        <v>24</v>
      </c>
      <c r="H617" s="1" t="s">
        <v>10</v>
      </c>
      <c r="I617" s="3">
        <v>943.37</v>
      </c>
      <c r="J617" s="3" t="str">
        <f>IF(customer_segmentation_data[[#This Row],[age]]&lt;30,"Adolescent",IF(customer_segmentation_data[[#This Row],[age]]&lt;50,"Middle Age",IF(customer_segmentation_data[[#This Row],[age]]&gt;49,"Adult","Invalid")))</f>
        <v>Middle Age</v>
      </c>
      <c r="K617" t="str">
        <f>IF(customer_segmentation_data[[#This Row],[income]]&gt;89000,"High Income",IF(customer_segmentation_data[[#This Row],[income]]&gt;59000,"Middle Income",IF(customer_segmentation_data[[#This Row],[income]]&lt;60000,"Low Income","Invalid")))</f>
        <v>Low Income</v>
      </c>
      <c r="L617" t="str">
        <f>IF(customer_segmentation_data[[#This Row],[spending_score]]&gt;69,"High Spending",IF(customer_segmentation_data[[#This Row],[spending_score]]&gt;39,"Medium Spending",IF(customer_segmentation_data[[#This Row],[spending_score]]&lt;40,"Low Spending","Invalid")))</f>
        <v>Medium Spending</v>
      </c>
      <c r="M617" t="str">
        <f>IF(customer_segmentation_data[[#This Row],[purchase_frequency]]&lt;16,"Low Frequency",IF(customer_segmentation_data[[#This Row],[purchase_frequency]]&lt;36,"Medium Frequency",IF(customer_segmentation_data[[#This Row],[purchase_frequency]]&lt;51,"High Frequency","Invalid")))</f>
        <v>Medium Frequency</v>
      </c>
      <c r="N617" s="3">
        <f>customer_segmentation_data[[#This Row],[last_purchase_amount]]*customer_segmentation_data[[#This Row],[purchase_frequency]]*customer_segmentation_data[[#This Row],[membership_years]]</f>
        <v>67922.64</v>
      </c>
    </row>
    <row r="618" spans="1:14" x14ac:dyDescent="0.35">
      <c r="A618">
        <v>617</v>
      </c>
      <c r="B618">
        <v>29</v>
      </c>
      <c r="C618" s="1" t="s">
        <v>13</v>
      </c>
      <c r="D618" s="2">
        <v>83172</v>
      </c>
      <c r="E618">
        <v>51</v>
      </c>
      <c r="F618">
        <v>8</v>
      </c>
      <c r="G618">
        <v>1</v>
      </c>
      <c r="H618" s="1" t="s">
        <v>12</v>
      </c>
      <c r="I618" s="3">
        <v>906.75</v>
      </c>
      <c r="J618" s="3" t="str">
        <f>IF(customer_segmentation_data[[#This Row],[age]]&lt;30,"Adolescent",IF(customer_segmentation_data[[#This Row],[age]]&lt;50,"Middle Age",IF(customer_segmentation_data[[#This Row],[age]]&gt;49,"Adult","Invalid")))</f>
        <v>Adolescent</v>
      </c>
      <c r="K618" t="str">
        <f>IF(customer_segmentation_data[[#This Row],[income]]&gt;89000,"High Income",IF(customer_segmentation_data[[#This Row],[income]]&gt;59000,"Middle Income",IF(customer_segmentation_data[[#This Row],[income]]&lt;60000,"Low Income","Invalid")))</f>
        <v>Middle Income</v>
      </c>
      <c r="L618" t="str">
        <f>IF(customer_segmentation_data[[#This Row],[spending_score]]&gt;69,"High Spending",IF(customer_segmentation_data[[#This Row],[spending_score]]&gt;39,"Medium Spending",IF(customer_segmentation_data[[#This Row],[spending_score]]&lt;40,"Low Spending","Invalid")))</f>
        <v>Medium Spending</v>
      </c>
      <c r="M618" t="str">
        <f>IF(customer_segmentation_data[[#This Row],[purchase_frequency]]&lt;16,"Low Frequency",IF(customer_segmentation_data[[#This Row],[purchase_frequency]]&lt;36,"Medium Frequency",IF(customer_segmentation_data[[#This Row],[purchase_frequency]]&lt;51,"High Frequency","Invalid")))</f>
        <v>Low Frequency</v>
      </c>
      <c r="N618" s="3">
        <f>customer_segmentation_data[[#This Row],[last_purchase_amount]]*customer_segmentation_data[[#This Row],[purchase_frequency]]*customer_segmentation_data[[#This Row],[membership_years]]</f>
        <v>7254</v>
      </c>
    </row>
    <row r="619" spans="1:14" x14ac:dyDescent="0.35">
      <c r="A619">
        <v>618</v>
      </c>
      <c r="B619">
        <v>53</v>
      </c>
      <c r="C619" s="1" t="s">
        <v>13</v>
      </c>
      <c r="D619" s="2">
        <v>62024</v>
      </c>
      <c r="E619">
        <v>13</v>
      </c>
      <c r="F619">
        <v>2</v>
      </c>
      <c r="G619">
        <v>39</v>
      </c>
      <c r="H619" s="1" t="s">
        <v>11</v>
      </c>
      <c r="I619" s="3">
        <v>66.599999999999994</v>
      </c>
      <c r="J619" s="3" t="str">
        <f>IF(customer_segmentation_data[[#This Row],[age]]&lt;30,"Adolescent",IF(customer_segmentation_data[[#This Row],[age]]&lt;50,"Middle Age",IF(customer_segmentation_data[[#This Row],[age]]&gt;49,"Adult","Invalid")))</f>
        <v>Adult</v>
      </c>
      <c r="K619" t="str">
        <f>IF(customer_segmentation_data[[#This Row],[income]]&gt;89000,"High Income",IF(customer_segmentation_data[[#This Row],[income]]&gt;59000,"Middle Income",IF(customer_segmentation_data[[#This Row],[income]]&lt;60000,"Low Income","Invalid")))</f>
        <v>Middle Income</v>
      </c>
      <c r="L619" t="str">
        <f>IF(customer_segmentation_data[[#This Row],[spending_score]]&gt;69,"High Spending",IF(customer_segmentation_data[[#This Row],[spending_score]]&gt;39,"Medium Spending",IF(customer_segmentation_data[[#This Row],[spending_score]]&lt;40,"Low Spending","Invalid")))</f>
        <v>Low Spending</v>
      </c>
      <c r="M619" t="str">
        <f>IF(customer_segmentation_data[[#This Row],[purchase_frequency]]&lt;16,"Low Frequency",IF(customer_segmentation_data[[#This Row],[purchase_frequency]]&lt;36,"Medium Frequency",IF(customer_segmentation_data[[#This Row],[purchase_frequency]]&lt;51,"High Frequency","Invalid")))</f>
        <v>High Frequency</v>
      </c>
      <c r="N619" s="3">
        <f>customer_segmentation_data[[#This Row],[last_purchase_amount]]*customer_segmentation_data[[#This Row],[purchase_frequency]]*customer_segmentation_data[[#This Row],[membership_years]]</f>
        <v>5194.7999999999993</v>
      </c>
    </row>
    <row r="620" spans="1:14" x14ac:dyDescent="0.35">
      <c r="A620">
        <v>619</v>
      </c>
      <c r="B620">
        <v>29</v>
      </c>
      <c r="C620" s="1" t="s">
        <v>13</v>
      </c>
      <c r="D620" s="2">
        <v>88288</v>
      </c>
      <c r="E620">
        <v>39</v>
      </c>
      <c r="F620">
        <v>5</v>
      </c>
      <c r="G620">
        <v>50</v>
      </c>
      <c r="H620" s="1" t="s">
        <v>10</v>
      </c>
      <c r="I620" s="3">
        <v>803.87</v>
      </c>
      <c r="J620" s="3" t="str">
        <f>IF(customer_segmentation_data[[#This Row],[age]]&lt;30,"Adolescent",IF(customer_segmentation_data[[#This Row],[age]]&lt;50,"Middle Age",IF(customer_segmentation_data[[#This Row],[age]]&gt;49,"Adult","Invalid")))</f>
        <v>Adolescent</v>
      </c>
      <c r="K620" t="str">
        <f>IF(customer_segmentation_data[[#This Row],[income]]&gt;89000,"High Income",IF(customer_segmentation_data[[#This Row],[income]]&gt;59000,"Middle Income",IF(customer_segmentation_data[[#This Row],[income]]&lt;60000,"Low Income","Invalid")))</f>
        <v>Middle Income</v>
      </c>
      <c r="L620" t="str">
        <f>IF(customer_segmentation_data[[#This Row],[spending_score]]&gt;69,"High Spending",IF(customer_segmentation_data[[#This Row],[spending_score]]&gt;39,"Medium Spending",IF(customer_segmentation_data[[#This Row],[spending_score]]&lt;40,"Low Spending","Invalid")))</f>
        <v>Low Spending</v>
      </c>
      <c r="M620" t="str">
        <f>IF(customer_segmentation_data[[#This Row],[purchase_frequency]]&lt;16,"Low Frequency",IF(customer_segmentation_data[[#This Row],[purchase_frequency]]&lt;36,"Medium Frequency",IF(customer_segmentation_data[[#This Row],[purchase_frequency]]&lt;51,"High Frequency","Invalid")))</f>
        <v>High Frequency</v>
      </c>
      <c r="N620" s="3">
        <f>customer_segmentation_data[[#This Row],[last_purchase_amount]]*customer_segmentation_data[[#This Row],[purchase_frequency]]*customer_segmentation_data[[#This Row],[membership_years]]</f>
        <v>200967.5</v>
      </c>
    </row>
    <row r="621" spans="1:14" x14ac:dyDescent="0.35">
      <c r="A621">
        <v>620</v>
      </c>
      <c r="B621">
        <v>53</v>
      </c>
      <c r="C621" s="1" t="s">
        <v>13</v>
      </c>
      <c r="D621" s="2">
        <v>50215</v>
      </c>
      <c r="E621">
        <v>92</v>
      </c>
      <c r="F621">
        <v>6</v>
      </c>
      <c r="G621">
        <v>48</v>
      </c>
      <c r="H621" s="1" t="s">
        <v>11</v>
      </c>
      <c r="I621" s="3">
        <v>814.52</v>
      </c>
      <c r="J621" s="3" t="str">
        <f>IF(customer_segmentation_data[[#This Row],[age]]&lt;30,"Adolescent",IF(customer_segmentation_data[[#This Row],[age]]&lt;50,"Middle Age",IF(customer_segmentation_data[[#This Row],[age]]&gt;49,"Adult","Invalid")))</f>
        <v>Adult</v>
      </c>
      <c r="K621" t="str">
        <f>IF(customer_segmentation_data[[#This Row],[income]]&gt;89000,"High Income",IF(customer_segmentation_data[[#This Row],[income]]&gt;59000,"Middle Income",IF(customer_segmentation_data[[#This Row],[income]]&lt;60000,"Low Income","Invalid")))</f>
        <v>Low Income</v>
      </c>
      <c r="L621" t="str">
        <f>IF(customer_segmentation_data[[#This Row],[spending_score]]&gt;69,"High Spending",IF(customer_segmentation_data[[#This Row],[spending_score]]&gt;39,"Medium Spending",IF(customer_segmentation_data[[#This Row],[spending_score]]&lt;40,"Low Spending","Invalid")))</f>
        <v>High Spending</v>
      </c>
      <c r="M621" t="str">
        <f>IF(customer_segmentation_data[[#This Row],[purchase_frequency]]&lt;16,"Low Frequency",IF(customer_segmentation_data[[#This Row],[purchase_frequency]]&lt;36,"Medium Frequency",IF(customer_segmentation_data[[#This Row],[purchase_frequency]]&lt;51,"High Frequency","Invalid")))</f>
        <v>High Frequency</v>
      </c>
      <c r="N621" s="3">
        <f>customer_segmentation_data[[#This Row],[last_purchase_amount]]*customer_segmentation_data[[#This Row],[purchase_frequency]]*customer_segmentation_data[[#This Row],[membership_years]]</f>
        <v>234581.76000000001</v>
      </c>
    </row>
    <row r="622" spans="1:14" x14ac:dyDescent="0.35">
      <c r="A622">
        <v>621</v>
      </c>
      <c r="B622">
        <v>20</v>
      </c>
      <c r="C622" s="1" t="s">
        <v>16</v>
      </c>
      <c r="D622" s="2">
        <v>122028</v>
      </c>
      <c r="E622">
        <v>40</v>
      </c>
      <c r="F622">
        <v>3</v>
      </c>
      <c r="G622">
        <v>6</v>
      </c>
      <c r="H622" s="1" t="s">
        <v>15</v>
      </c>
      <c r="I622" s="3">
        <v>777.44</v>
      </c>
      <c r="J622" s="3" t="str">
        <f>IF(customer_segmentation_data[[#This Row],[age]]&lt;30,"Adolescent",IF(customer_segmentation_data[[#This Row],[age]]&lt;50,"Middle Age",IF(customer_segmentation_data[[#This Row],[age]]&gt;49,"Adult","Invalid")))</f>
        <v>Adolescent</v>
      </c>
      <c r="K622" t="str">
        <f>IF(customer_segmentation_data[[#This Row],[income]]&gt;89000,"High Income",IF(customer_segmentation_data[[#This Row],[income]]&gt;59000,"Middle Income",IF(customer_segmentation_data[[#This Row],[income]]&lt;60000,"Low Income","Invalid")))</f>
        <v>High Income</v>
      </c>
      <c r="L622" t="str">
        <f>IF(customer_segmentation_data[[#This Row],[spending_score]]&gt;69,"High Spending",IF(customer_segmentation_data[[#This Row],[spending_score]]&gt;39,"Medium Spending",IF(customer_segmentation_data[[#This Row],[spending_score]]&lt;40,"Low Spending","Invalid")))</f>
        <v>Medium Spending</v>
      </c>
      <c r="M622" t="str">
        <f>IF(customer_segmentation_data[[#This Row],[purchase_frequency]]&lt;16,"Low Frequency",IF(customer_segmentation_data[[#This Row],[purchase_frequency]]&lt;36,"Medium Frequency",IF(customer_segmentation_data[[#This Row],[purchase_frequency]]&lt;51,"High Frequency","Invalid")))</f>
        <v>Low Frequency</v>
      </c>
      <c r="N622" s="3">
        <f>customer_segmentation_data[[#This Row],[last_purchase_amount]]*customer_segmentation_data[[#This Row],[purchase_frequency]]*customer_segmentation_data[[#This Row],[membership_years]]</f>
        <v>13993.920000000002</v>
      </c>
    </row>
    <row r="623" spans="1:14" x14ac:dyDescent="0.35">
      <c r="A623">
        <v>622</v>
      </c>
      <c r="B623">
        <v>33</v>
      </c>
      <c r="C623" s="1" t="s">
        <v>13</v>
      </c>
      <c r="D623" s="2">
        <v>102269</v>
      </c>
      <c r="E623">
        <v>26</v>
      </c>
      <c r="F623">
        <v>8</v>
      </c>
      <c r="G623">
        <v>47</v>
      </c>
      <c r="H623" s="1" t="s">
        <v>11</v>
      </c>
      <c r="I623" s="3">
        <v>356.67</v>
      </c>
      <c r="J623" s="3" t="str">
        <f>IF(customer_segmentation_data[[#This Row],[age]]&lt;30,"Adolescent",IF(customer_segmentation_data[[#This Row],[age]]&lt;50,"Middle Age",IF(customer_segmentation_data[[#This Row],[age]]&gt;49,"Adult","Invalid")))</f>
        <v>Middle Age</v>
      </c>
      <c r="K623" t="str">
        <f>IF(customer_segmentation_data[[#This Row],[income]]&gt;89000,"High Income",IF(customer_segmentation_data[[#This Row],[income]]&gt;59000,"Middle Income",IF(customer_segmentation_data[[#This Row],[income]]&lt;60000,"Low Income","Invalid")))</f>
        <v>High Income</v>
      </c>
      <c r="L623" t="str">
        <f>IF(customer_segmentation_data[[#This Row],[spending_score]]&gt;69,"High Spending",IF(customer_segmentation_data[[#This Row],[spending_score]]&gt;39,"Medium Spending",IF(customer_segmentation_data[[#This Row],[spending_score]]&lt;40,"Low Spending","Invalid")))</f>
        <v>Low Spending</v>
      </c>
      <c r="M623" t="str">
        <f>IF(customer_segmentation_data[[#This Row],[purchase_frequency]]&lt;16,"Low Frequency",IF(customer_segmentation_data[[#This Row],[purchase_frequency]]&lt;36,"Medium Frequency",IF(customer_segmentation_data[[#This Row],[purchase_frequency]]&lt;51,"High Frequency","Invalid")))</f>
        <v>High Frequency</v>
      </c>
      <c r="N623" s="3">
        <f>customer_segmentation_data[[#This Row],[last_purchase_amount]]*customer_segmentation_data[[#This Row],[purchase_frequency]]*customer_segmentation_data[[#This Row],[membership_years]]</f>
        <v>134107.92000000001</v>
      </c>
    </row>
    <row r="624" spans="1:14" x14ac:dyDescent="0.35">
      <c r="A624">
        <v>623</v>
      </c>
      <c r="B624">
        <v>30</v>
      </c>
      <c r="C624" s="1" t="s">
        <v>9</v>
      </c>
      <c r="D624" s="2">
        <v>97829</v>
      </c>
      <c r="E624">
        <v>99</v>
      </c>
      <c r="F624">
        <v>4</v>
      </c>
      <c r="G624">
        <v>27</v>
      </c>
      <c r="H624" s="1" t="s">
        <v>12</v>
      </c>
      <c r="I624" s="3">
        <v>320.95</v>
      </c>
      <c r="J624" s="3" t="str">
        <f>IF(customer_segmentation_data[[#This Row],[age]]&lt;30,"Adolescent",IF(customer_segmentation_data[[#This Row],[age]]&lt;50,"Middle Age",IF(customer_segmentation_data[[#This Row],[age]]&gt;49,"Adult","Invalid")))</f>
        <v>Middle Age</v>
      </c>
      <c r="K624" t="str">
        <f>IF(customer_segmentation_data[[#This Row],[income]]&gt;89000,"High Income",IF(customer_segmentation_data[[#This Row],[income]]&gt;59000,"Middle Income",IF(customer_segmentation_data[[#This Row],[income]]&lt;60000,"Low Income","Invalid")))</f>
        <v>High Income</v>
      </c>
      <c r="L624" t="str">
        <f>IF(customer_segmentation_data[[#This Row],[spending_score]]&gt;69,"High Spending",IF(customer_segmentation_data[[#This Row],[spending_score]]&gt;39,"Medium Spending",IF(customer_segmentation_data[[#This Row],[spending_score]]&lt;40,"Low Spending","Invalid")))</f>
        <v>High Spending</v>
      </c>
      <c r="M624" t="str">
        <f>IF(customer_segmentation_data[[#This Row],[purchase_frequency]]&lt;16,"Low Frequency",IF(customer_segmentation_data[[#This Row],[purchase_frequency]]&lt;36,"Medium Frequency",IF(customer_segmentation_data[[#This Row],[purchase_frequency]]&lt;51,"High Frequency","Invalid")))</f>
        <v>Medium Frequency</v>
      </c>
      <c r="N624" s="3">
        <f>customer_segmentation_data[[#This Row],[last_purchase_amount]]*customer_segmentation_data[[#This Row],[purchase_frequency]]*customer_segmentation_data[[#This Row],[membership_years]]</f>
        <v>34662.6</v>
      </c>
    </row>
    <row r="625" spans="1:14" x14ac:dyDescent="0.35">
      <c r="A625">
        <v>624</v>
      </c>
      <c r="B625">
        <v>59</v>
      </c>
      <c r="C625" s="1" t="s">
        <v>13</v>
      </c>
      <c r="D625" s="2">
        <v>66196</v>
      </c>
      <c r="E625">
        <v>37</v>
      </c>
      <c r="F625">
        <v>9</v>
      </c>
      <c r="G625">
        <v>44</v>
      </c>
      <c r="H625" s="1" t="s">
        <v>12</v>
      </c>
      <c r="I625" s="3">
        <v>483.66</v>
      </c>
      <c r="J625" s="3" t="str">
        <f>IF(customer_segmentation_data[[#This Row],[age]]&lt;30,"Adolescent",IF(customer_segmentation_data[[#This Row],[age]]&lt;50,"Middle Age",IF(customer_segmentation_data[[#This Row],[age]]&gt;49,"Adult","Invalid")))</f>
        <v>Adult</v>
      </c>
      <c r="K625" t="str">
        <f>IF(customer_segmentation_data[[#This Row],[income]]&gt;89000,"High Income",IF(customer_segmentation_data[[#This Row],[income]]&gt;59000,"Middle Income",IF(customer_segmentation_data[[#This Row],[income]]&lt;60000,"Low Income","Invalid")))</f>
        <v>Middle Income</v>
      </c>
      <c r="L625" t="str">
        <f>IF(customer_segmentation_data[[#This Row],[spending_score]]&gt;69,"High Spending",IF(customer_segmentation_data[[#This Row],[spending_score]]&gt;39,"Medium Spending",IF(customer_segmentation_data[[#This Row],[spending_score]]&lt;40,"Low Spending","Invalid")))</f>
        <v>Low Spending</v>
      </c>
      <c r="M625" t="str">
        <f>IF(customer_segmentation_data[[#This Row],[purchase_frequency]]&lt;16,"Low Frequency",IF(customer_segmentation_data[[#This Row],[purchase_frequency]]&lt;36,"Medium Frequency",IF(customer_segmentation_data[[#This Row],[purchase_frequency]]&lt;51,"High Frequency","Invalid")))</f>
        <v>High Frequency</v>
      </c>
      <c r="N625" s="3">
        <f>customer_segmentation_data[[#This Row],[last_purchase_amount]]*customer_segmentation_data[[#This Row],[purchase_frequency]]*customer_segmentation_data[[#This Row],[membership_years]]</f>
        <v>191529.36000000002</v>
      </c>
    </row>
    <row r="626" spans="1:14" x14ac:dyDescent="0.35">
      <c r="A626">
        <v>625</v>
      </c>
      <c r="B626">
        <v>41</v>
      </c>
      <c r="C626" s="1" t="s">
        <v>16</v>
      </c>
      <c r="D626" s="2">
        <v>36763</v>
      </c>
      <c r="E626">
        <v>50</v>
      </c>
      <c r="F626">
        <v>5</v>
      </c>
      <c r="G626">
        <v>36</v>
      </c>
      <c r="H626" s="1" t="s">
        <v>14</v>
      </c>
      <c r="I626" s="3">
        <v>490.62</v>
      </c>
      <c r="J626" s="3" t="str">
        <f>IF(customer_segmentation_data[[#This Row],[age]]&lt;30,"Adolescent",IF(customer_segmentation_data[[#This Row],[age]]&lt;50,"Middle Age",IF(customer_segmentation_data[[#This Row],[age]]&gt;49,"Adult","Invalid")))</f>
        <v>Middle Age</v>
      </c>
      <c r="K626" t="str">
        <f>IF(customer_segmentation_data[[#This Row],[income]]&gt;89000,"High Income",IF(customer_segmentation_data[[#This Row],[income]]&gt;59000,"Middle Income",IF(customer_segmentation_data[[#This Row],[income]]&lt;60000,"Low Income","Invalid")))</f>
        <v>Low Income</v>
      </c>
      <c r="L626" t="str">
        <f>IF(customer_segmentation_data[[#This Row],[spending_score]]&gt;69,"High Spending",IF(customer_segmentation_data[[#This Row],[spending_score]]&gt;39,"Medium Spending",IF(customer_segmentation_data[[#This Row],[spending_score]]&lt;40,"Low Spending","Invalid")))</f>
        <v>Medium Spending</v>
      </c>
      <c r="M626" t="str">
        <f>IF(customer_segmentation_data[[#This Row],[purchase_frequency]]&lt;16,"Low Frequency",IF(customer_segmentation_data[[#This Row],[purchase_frequency]]&lt;36,"Medium Frequency",IF(customer_segmentation_data[[#This Row],[purchase_frequency]]&lt;51,"High Frequency","Invalid")))</f>
        <v>High Frequency</v>
      </c>
      <c r="N626" s="3">
        <f>customer_segmentation_data[[#This Row],[last_purchase_amount]]*customer_segmentation_data[[#This Row],[purchase_frequency]]*customer_segmentation_data[[#This Row],[membership_years]]</f>
        <v>88311.6</v>
      </c>
    </row>
    <row r="627" spans="1:14" x14ac:dyDescent="0.35">
      <c r="A627">
        <v>626</v>
      </c>
      <c r="B627">
        <v>19</v>
      </c>
      <c r="C627" s="1" t="s">
        <v>16</v>
      </c>
      <c r="D627" s="2">
        <v>138008</v>
      </c>
      <c r="E627">
        <v>8</v>
      </c>
      <c r="F627">
        <v>9</v>
      </c>
      <c r="G627">
        <v>15</v>
      </c>
      <c r="H627" s="1" t="s">
        <v>10</v>
      </c>
      <c r="I627" s="3">
        <v>116.8</v>
      </c>
      <c r="J627" s="3" t="str">
        <f>IF(customer_segmentation_data[[#This Row],[age]]&lt;30,"Adolescent",IF(customer_segmentation_data[[#This Row],[age]]&lt;50,"Middle Age",IF(customer_segmentation_data[[#This Row],[age]]&gt;49,"Adult","Invalid")))</f>
        <v>Adolescent</v>
      </c>
      <c r="K627" t="str">
        <f>IF(customer_segmentation_data[[#This Row],[income]]&gt;89000,"High Income",IF(customer_segmentation_data[[#This Row],[income]]&gt;59000,"Middle Income",IF(customer_segmentation_data[[#This Row],[income]]&lt;60000,"Low Income","Invalid")))</f>
        <v>High Income</v>
      </c>
      <c r="L627" t="str">
        <f>IF(customer_segmentation_data[[#This Row],[spending_score]]&gt;69,"High Spending",IF(customer_segmentation_data[[#This Row],[spending_score]]&gt;39,"Medium Spending",IF(customer_segmentation_data[[#This Row],[spending_score]]&lt;40,"Low Spending","Invalid")))</f>
        <v>Low Spending</v>
      </c>
      <c r="M627" t="str">
        <f>IF(customer_segmentation_data[[#This Row],[purchase_frequency]]&lt;16,"Low Frequency",IF(customer_segmentation_data[[#This Row],[purchase_frequency]]&lt;36,"Medium Frequency",IF(customer_segmentation_data[[#This Row],[purchase_frequency]]&lt;51,"High Frequency","Invalid")))</f>
        <v>Low Frequency</v>
      </c>
      <c r="N627" s="3">
        <f>customer_segmentation_data[[#This Row],[last_purchase_amount]]*customer_segmentation_data[[#This Row],[purchase_frequency]]*customer_segmentation_data[[#This Row],[membership_years]]</f>
        <v>15768</v>
      </c>
    </row>
    <row r="628" spans="1:14" x14ac:dyDescent="0.35">
      <c r="A628">
        <v>627</v>
      </c>
      <c r="B628">
        <v>27</v>
      </c>
      <c r="C628" s="1" t="s">
        <v>9</v>
      </c>
      <c r="D628" s="2">
        <v>96762</v>
      </c>
      <c r="E628">
        <v>22</v>
      </c>
      <c r="F628">
        <v>3</v>
      </c>
      <c r="G628">
        <v>10</v>
      </c>
      <c r="H628" s="1" t="s">
        <v>15</v>
      </c>
      <c r="I628" s="3">
        <v>551.42999999999995</v>
      </c>
      <c r="J628" s="3" t="str">
        <f>IF(customer_segmentation_data[[#This Row],[age]]&lt;30,"Adolescent",IF(customer_segmentation_data[[#This Row],[age]]&lt;50,"Middle Age",IF(customer_segmentation_data[[#This Row],[age]]&gt;49,"Adult","Invalid")))</f>
        <v>Adolescent</v>
      </c>
      <c r="K628" t="str">
        <f>IF(customer_segmentation_data[[#This Row],[income]]&gt;89000,"High Income",IF(customer_segmentation_data[[#This Row],[income]]&gt;59000,"Middle Income",IF(customer_segmentation_data[[#This Row],[income]]&lt;60000,"Low Income","Invalid")))</f>
        <v>High Income</v>
      </c>
      <c r="L628" t="str">
        <f>IF(customer_segmentation_data[[#This Row],[spending_score]]&gt;69,"High Spending",IF(customer_segmentation_data[[#This Row],[spending_score]]&gt;39,"Medium Spending",IF(customer_segmentation_data[[#This Row],[spending_score]]&lt;40,"Low Spending","Invalid")))</f>
        <v>Low Spending</v>
      </c>
      <c r="M628" t="str">
        <f>IF(customer_segmentation_data[[#This Row],[purchase_frequency]]&lt;16,"Low Frequency",IF(customer_segmentation_data[[#This Row],[purchase_frequency]]&lt;36,"Medium Frequency",IF(customer_segmentation_data[[#This Row],[purchase_frequency]]&lt;51,"High Frequency","Invalid")))</f>
        <v>Low Frequency</v>
      </c>
      <c r="N628" s="3">
        <f>customer_segmentation_data[[#This Row],[last_purchase_amount]]*customer_segmentation_data[[#This Row],[purchase_frequency]]*customer_segmentation_data[[#This Row],[membership_years]]</f>
        <v>16542.899999999998</v>
      </c>
    </row>
    <row r="629" spans="1:14" x14ac:dyDescent="0.35">
      <c r="A629">
        <v>628</v>
      </c>
      <c r="B629">
        <v>39</v>
      </c>
      <c r="C629" s="1" t="s">
        <v>13</v>
      </c>
      <c r="D629" s="2">
        <v>108744</v>
      </c>
      <c r="E629">
        <v>63</v>
      </c>
      <c r="F629">
        <v>2</v>
      </c>
      <c r="G629">
        <v>23</v>
      </c>
      <c r="H629" s="1" t="s">
        <v>11</v>
      </c>
      <c r="I629" s="3">
        <v>411.86</v>
      </c>
      <c r="J629" s="3" t="str">
        <f>IF(customer_segmentation_data[[#This Row],[age]]&lt;30,"Adolescent",IF(customer_segmentation_data[[#This Row],[age]]&lt;50,"Middle Age",IF(customer_segmentation_data[[#This Row],[age]]&gt;49,"Adult","Invalid")))</f>
        <v>Middle Age</v>
      </c>
      <c r="K629" t="str">
        <f>IF(customer_segmentation_data[[#This Row],[income]]&gt;89000,"High Income",IF(customer_segmentation_data[[#This Row],[income]]&gt;59000,"Middle Income",IF(customer_segmentation_data[[#This Row],[income]]&lt;60000,"Low Income","Invalid")))</f>
        <v>High Income</v>
      </c>
      <c r="L629" t="str">
        <f>IF(customer_segmentation_data[[#This Row],[spending_score]]&gt;69,"High Spending",IF(customer_segmentation_data[[#This Row],[spending_score]]&gt;39,"Medium Spending",IF(customer_segmentation_data[[#This Row],[spending_score]]&lt;40,"Low Spending","Invalid")))</f>
        <v>Medium Spending</v>
      </c>
      <c r="M629" t="str">
        <f>IF(customer_segmentation_data[[#This Row],[purchase_frequency]]&lt;16,"Low Frequency",IF(customer_segmentation_data[[#This Row],[purchase_frequency]]&lt;36,"Medium Frequency",IF(customer_segmentation_data[[#This Row],[purchase_frequency]]&lt;51,"High Frequency","Invalid")))</f>
        <v>Medium Frequency</v>
      </c>
      <c r="N629" s="3">
        <f>customer_segmentation_data[[#This Row],[last_purchase_amount]]*customer_segmentation_data[[#This Row],[purchase_frequency]]*customer_segmentation_data[[#This Row],[membership_years]]</f>
        <v>18945.560000000001</v>
      </c>
    </row>
    <row r="630" spans="1:14" x14ac:dyDescent="0.35">
      <c r="A630">
        <v>629</v>
      </c>
      <c r="B630">
        <v>65</v>
      </c>
      <c r="C630" s="1" t="s">
        <v>16</v>
      </c>
      <c r="D630" s="2">
        <v>84223</v>
      </c>
      <c r="E630">
        <v>83</v>
      </c>
      <c r="F630">
        <v>7</v>
      </c>
      <c r="G630">
        <v>46</v>
      </c>
      <c r="H630" s="1" t="s">
        <v>10</v>
      </c>
      <c r="I630" s="3">
        <v>971.93</v>
      </c>
      <c r="J630" s="3" t="str">
        <f>IF(customer_segmentation_data[[#This Row],[age]]&lt;30,"Adolescent",IF(customer_segmentation_data[[#This Row],[age]]&lt;50,"Middle Age",IF(customer_segmentation_data[[#This Row],[age]]&gt;49,"Adult","Invalid")))</f>
        <v>Adult</v>
      </c>
      <c r="K630" t="str">
        <f>IF(customer_segmentation_data[[#This Row],[income]]&gt;89000,"High Income",IF(customer_segmentation_data[[#This Row],[income]]&gt;59000,"Middle Income",IF(customer_segmentation_data[[#This Row],[income]]&lt;60000,"Low Income","Invalid")))</f>
        <v>Middle Income</v>
      </c>
      <c r="L630" t="str">
        <f>IF(customer_segmentation_data[[#This Row],[spending_score]]&gt;69,"High Spending",IF(customer_segmentation_data[[#This Row],[spending_score]]&gt;39,"Medium Spending",IF(customer_segmentation_data[[#This Row],[spending_score]]&lt;40,"Low Spending","Invalid")))</f>
        <v>High Spending</v>
      </c>
      <c r="M630" t="str">
        <f>IF(customer_segmentation_data[[#This Row],[purchase_frequency]]&lt;16,"Low Frequency",IF(customer_segmentation_data[[#This Row],[purchase_frequency]]&lt;36,"Medium Frequency",IF(customer_segmentation_data[[#This Row],[purchase_frequency]]&lt;51,"High Frequency","Invalid")))</f>
        <v>High Frequency</v>
      </c>
      <c r="N630" s="3">
        <f>customer_segmentation_data[[#This Row],[last_purchase_amount]]*customer_segmentation_data[[#This Row],[purchase_frequency]]*customer_segmentation_data[[#This Row],[membership_years]]</f>
        <v>312961.45999999996</v>
      </c>
    </row>
    <row r="631" spans="1:14" x14ac:dyDescent="0.35">
      <c r="A631">
        <v>630</v>
      </c>
      <c r="B631">
        <v>64</v>
      </c>
      <c r="C631" s="1" t="s">
        <v>9</v>
      </c>
      <c r="D631" s="2">
        <v>145746</v>
      </c>
      <c r="E631">
        <v>76</v>
      </c>
      <c r="F631">
        <v>2</v>
      </c>
      <c r="G631">
        <v>48</v>
      </c>
      <c r="H631" s="1" t="s">
        <v>14</v>
      </c>
      <c r="I631" s="3">
        <v>49.06</v>
      </c>
      <c r="J631" s="3" t="str">
        <f>IF(customer_segmentation_data[[#This Row],[age]]&lt;30,"Adolescent",IF(customer_segmentation_data[[#This Row],[age]]&lt;50,"Middle Age",IF(customer_segmentation_data[[#This Row],[age]]&gt;49,"Adult","Invalid")))</f>
        <v>Adult</v>
      </c>
      <c r="K631" t="str">
        <f>IF(customer_segmentation_data[[#This Row],[income]]&gt;89000,"High Income",IF(customer_segmentation_data[[#This Row],[income]]&gt;59000,"Middle Income",IF(customer_segmentation_data[[#This Row],[income]]&lt;60000,"Low Income","Invalid")))</f>
        <v>High Income</v>
      </c>
      <c r="L631" t="str">
        <f>IF(customer_segmentation_data[[#This Row],[spending_score]]&gt;69,"High Spending",IF(customer_segmentation_data[[#This Row],[spending_score]]&gt;39,"Medium Spending",IF(customer_segmentation_data[[#This Row],[spending_score]]&lt;40,"Low Spending","Invalid")))</f>
        <v>High Spending</v>
      </c>
      <c r="M631" t="str">
        <f>IF(customer_segmentation_data[[#This Row],[purchase_frequency]]&lt;16,"Low Frequency",IF(customer_segmentation_data[[#This Row],[purchase_frequency]]&lt;36,"Medium Frequency",IF(customer_segmentation_data[[#This Row],[purchase_frequency]]&lt;51,"High Frequency","Invalid")))</f>
        <v>High Frequency</v>
      </c>
      <c r="N631" s="3">
        <f>customer_segmentation_data[[#This Row],[last_purchase_amount]]*customer_segmentation_data[[#This Row],[purchase_frequency]]*customer_segmentation_data[[#This Row],[membership_years]]</f>
        <v>4709.76</v>
      </c>
    </row>
    <row r="632" spans="1:14" x14ac:dyDescent="0.35">
      <c r="A632">
        <v>631</v>
      </c>
      <c r="B632">
        <v>47</v>
      </c>
      <c r="C632" s="1" t="s">
        <v>9</v>
      </c>
      <c r="D632" s="2">
        <v>108766</v>
      </c>
      <c r="E632">
        <v>37</v>
      </c>
      <c r="F632">
        <v>7</v>
      </c>
      <c r="G632">
        <v>38</v>
      </c>
      <c r="H632" s="1" t="s">
        <v>10</v>
      </c>
      <c r="I632" s="3">
        <v>640.54999999999995</v>
      </c>
      <c r="J632" s="3" t="str">
        <f>IF(customer_segmentation_data[[#This Row],[age]]&lt;30,"Adolescent",IF(customer_segmentation_data[[#This Row],[age]]&lt;50,"Middle Age",IF(customer_segmentation_data[[#This Row],[age]]&gt;49,"Adult","Invalid")))</f>
        <v>Middle Age</v>
      </c>
      <c r="K632" t="str">
        <f>IF(customer_segmentation_data[[#This Row],[income]]&gt;89000,"High Income",IF(customer_segmentation_data[[#This Row],[income]]&gt;59000,"Middle Income",IF(customer_segmentation_data[[#This Row],[income]]&lt;60000,"Low Income","Invalid")))</f>
        <v>High Income</v>
      </c>
      <c r="L632" t="str">
        <f>IF(customer_segmentation_data[[#This Row],[spending_score]]&gt;69,"High Spending",IF(customer_segmentation_data[[#This Row],[spending_score]]&gt;39,"Medium Spending",IF(customer_segmentation_data[[#This Row],[spending_score]]&lt;40,"Low Spending","Invalid")))</f>
        <v>Low Spending</v>
      </c>
      <c r="M632" t="str">
        <f>IF(customer_segmentation_data[[#This Row],[purchase_frequency]]&lt;16,"Low Frequency",IF(customer_segmentation_data[[#This Row],[purchase_frequency]]&lt;36,"Medium Frequency",IF(customer_segmentation_data[[#This Row],[purchase_frequency]]&lt;51,"High Frequency","Invalid")))</f>
        <v>High Frequency</v>
      </c>
      <c r="N632" s="3">
        <f>customer_segmentation_data[[#This Row],[last_purchase_amount]]*customer_segmentation_data[[#This Row],[purchase_frequency]]*customer_segmentation_data[[#This Row],[membership_years]]</f>
        <v>170386.3</v>
      </c>
    </row>
    <row r="633" spans="1:14" x14ac:dyDescent="0.35">
      <c r="A633">
        <v>632</v>
      </c>
      <c r="B633">
        <v>29</v>
      </c>
      <c r="C633" s="1" t="s">
        <v>9</v>
      </c>
      <c r="D633" s="2">
        <v>72125</v>
      </c>
      <c r="E633">
        <v>41</v>
      </c>
      <c r="F633">
        <v>5</v>
      </c>
      <c r="G633">
        <v>31</v>
      </c>
      <c r="H633" s="1" t="s">
        <v>11</v>
      </c>
      <c r="I633" s="3">
        <v>507.62</v>
      </c>
      <c r="J633" s="3" t="str">
        <f>IF(customer_segmentation_data[[#This Row],[age]]&lt;30,"Adolescent",IF(customer_segmentation_data[[#This Row],[age]]&lt;50,"Middle Age",IF(customer_segmentation_data[[#This Row],[age]]&gt;49,"Adult","Invalid")))</f>
        <v>Adolescent</v>
      </c>
      <c r="K633" t="str">
        <f>IF(customer_segmentation_data[[#This Row],[income]]&gt;89000,"High Income",IF(customer_segmentation_data[[#This Row],[income]]&gt;59000,"Middle Income",IF(customer_segmentation_data[[#This Row],[income]]&lt;60000,"Low Income","Invalid")))</f>
        <v>Middle Income</v>
      </c>
      <c r="L633" t="str">
        <f>IF(customer_segmentation_data[[#This Row],[spending_score]]&gt;69,"High Spending",IF(customer_segmentation_data[[#This Row],[spending_score]]&gt;39,"Medium Spending",IF(customer_segmentation_data[[#This Row],[spending_score]]&lt;40,"Low Spending","Invalid")))</f>
        <v>Medium Spending</v>
      </c>
      <c r="M633" t="str">
        <f>IF(customer_segmentation_data[[#This Row],[purchase_frequency]]&lt;16,"Low Frequency",IF(customer_segmentation_data[[#This Row],[purchase_frequency]]&lt;36,"Medium Frequency",IF(customer_segmentation_data[[#This Row],[purchase_frequency]]&lt;51,"High Frequency","Invalid")))</f>
        <v>Medium Frequency</v>
      </c>
      <c r="N633" s="3">
        <f>customer_segmentation_data[[#This Row],[last_purchase_amount]]*customer_segmentation_data[[#This Row],[purchase_frequency]]*customer_segmentation_data[[#This Row],[membership_years]]</f>
        <v>78681.099999999991</v>
      </c>
    </row>
    <row r="634" spans="1:14" x14ac:dyDescent="0.35">
      <c r="A634">
        <v>633</v>
      </c>
      <c r="B634">
        <v>43</v>
      </c>
      <c r="C634" s="1" t="s">
        <v>9</v>
      </c>
      <c r="D634" s="2">
        <v>97989</v>
      </c>
      <c r="E634">
        <v>14</v>
      </c>
      <c r="F634">
        <v>6</v>
      </c>
      <c r="G634">
        <v>49</v>
      </c>
      <c r="H634" s="1" t="s">
        <v>15</v>
      </c>
      <c r="I634" s="3">
        <v>886.61</v>
      </c>
      <c r="J634" s="3" t="str">
        <f>IF(customer_segmentation_data[[#This Row],[age]]&lt;30,"Adolescent",IF(customer_segmentation_data[[#This Row],[age]]&lt;50,"Middle Age",IF(customer_segmentation_data[[#This Row],[age]]&gt;49,"Adult","Invalid")))</f>
        <v>Middle Age</v>
      </c>
      <c r="K634" t="str">
        <f>IF(customer_segmentation_data[[#This Row],[income]]&gt;89000,"High Income",IF(customer_segmentation_data[[#This Row],[income]]&gt;59000,"Middle Income",IF(customer_segmentation_data[[#This Row],[income]]&lt;60000,"Low Income","Invalid")))</f>
        <v>High Income</v>
      </c>
      <c r="L634" t="str">
        <f>IF(customer_segmentation_data[[#This Row],[spending_score]]&gt;69,"High Spending",IF(customer_segmentation_data[[#This Row],[spending_score]]&gt;39,"Medium Spending",IF(customer_segmentation_data[[#This Row],[spending_score]]&lt;40,"Low Spending","Invalid")))</f>
        <v>Low Spending</v>
      </c>
      <c r="M634" t="str">
        <f>IF(customer_segmentation_data[[#This Row],[purchase_frequency]]&lt;16,"Low Frequency",IF(customer_segmentation_data[[#This Row],[purchase_frequency]]&lt;36,"Medium Frequency",IF(customer_segmentation_data[[#This Row],[purchase_frequency]]&lt;51,"High Frequency","Invalid")))</f>
        <v>High Frequency</v>
      </c>
      <c r="N634" s="3">
        <f>customer_segmentation_data[[#This Row],[last_purchase_amount]]*customer_segmentation_data[[#This Row],[purchase_frequency]]*customer_segmentation_data[[#This Row],[membership_years]]</f>
        <v>260663.34</v>
      </c>
    </row>
    <row r="635" spans="1:14" x14ac:dyDescent="0.35">
      <c r="A635">
        <v>634</v>
      </c>
      <c r="B635">
        <v>51</v>
      </c>
      <c r="C635" s="1" t="s">
        <v>13</v>
      </c>
      <c r="D635" s="2">
        <v>143678</v>
      </c>
      <c r="E635">
        <v>50</v>
      </c>
      <c r="F635">
        <v>8</v>
      </c>
      <c r="G635">
        <v>23</v>
      </c>
      <c r="H635" s="1" t="s">
        <v>15</v>
      </c>
      <c r="I635" s="3">
        <v>916.04</v>
      </c>
      <c r="J635" s="3" t="str">
        <f>IF(customer_segmentation_data[[#This Row],[age]]&lt;30,"Adolescent",IF(customer_segmentation_data[[#This Row],[age]]&lt;50,"Middle Age",IF(customer_segmentation_data[[#This Row],[age]]&gt;49,"Adult","Invalid")))</f>
        <v>Adult</v>
      </c>
      <c r="K635" t="str">
        <f>IF(customer_segmentation_data[[#This Row],[income]]&gt;89000,"High Income",IF(customer_segmentation_data[[#This Row],[income]]&gt;59000,"Middle Income",IF(customer_segmentation_data[[#This Row],[income]]&lt;60000,"Low Income","Invalid")))</f>
        <v>High Income</v>
      </c>
      <c r="L635" t="str">
        <f>IF(customer_segmentation_data[[#This Row],[spending_score]]&gt;69,"High Spending",IF(customer_segmentation_data[[#This Row],[spending_score]]&gt;39,"Medium Spending",IF(customer_segmentation_data[[#This Row],[spending_score]]&lt;40,"Low Spending","Invalid")))</f>
        <v>Medium Spending</v>
      </c>
      <c r="M635" t="str">
        <f>IF(customer_segmentation_data[[#This Row],[purchase_frequency]]&lt;16,"Low Frequency",IF(customer_segmentation_data[[#This Row],[purchase_frequency]]&lt;36,"Medium Frequency",IF(customer_segmentation_data[[#This Row],[purchase_frequency]]&lt;51,"High Frequency","Invalid")))</f>
        <v>Medium Frequency</v>
      </c>
      <c r="N635" s="3">
        <f>customer_segmentation_data[[#This Row],[last_purchase_amount]]*customer_segmentation_data[[#This Row],[purchase_frequency]]*customer_segmentation_data[[#This Row],[membership_years]]</f>
        <v>168551.36</v>
      </c>
    </row>
    <row r="636" spans="1:14" x14ac:dyDescent="0.35">
      <c r="A636">
        <v>635</v>
      </c>
      <c r="B636">
        <v>23</v>
      </c>
      <c r="C636" s="1" t="s">
        <v>9</v>
      </c>
      <c r="D636" s="2">
        <v>122669</v>
      </c>
      <c r="E636">
        <v>15</v>
      </c>
      <c r="F636">
        <v>3</v>
      </c>
      <c r="G636">
        <v>4</v>
      </c>
      <c r="H636" s="1" t="s">
        <v>15</v>
      </c>
      <c r="I636" s="3">
        <v>248.68</v>
      </c>
      <c r="J636" s="3" t="str">
        <f>IF(customer_segmentation_data[[#This Row],[age]]&lt;30,"Adolescent",IF(customer_segmentation_data[[#This Row],[age]]&lt;50,"Middle Age",IF(customer_segmentation_data[[#This Row],[age]]&gt;49,"Adult","Invalid")))</f>
        <v>Adolescent</v>
      </c>
      <c r="K636" t="str">
        <f>IF(customer_segmentation_data[[#This Row],[income]]&gt;89000,"High Income",IF(customer_segmentation_data[[#This Row],[income]]&gt;59000,"Middle Income",IF(customer_segmentation_data[[#This Row],[income]]&lt;60000,"Low Income","Invalid")))</f>
        <v>High Income</v>
      </c>
      <c r="L636" t="str">
        <f>IF(customer_segmentation_data[[#This Row],[spending_score]]&gt;69,"High Spending",IF(customer_segmentation_data[[#This Row],[spending_score]]&gt;39,"Medium Spending",IF(customer_segmentation_data[[#This Row],[spending_score]]&lt;40,"Low Spending","Invalid")))</f>
        <v>Low Spending</v>
      </c>
      <c r="M636" t="str">
        <f>IF(customer_segmentation_data[[#This Row],[purchase_frequency]]&lt;16,"Low Frequency",IF(customer_segmentation_data[[#This Row],[purchase_frequency]]&lt;36,"Medium Frequency",IF(customer_segmentation_data[[#This Row],[purchase_frequency]]&lt;51,"High Frequency","Invalid")))</f>
        <v>Low Frequency</v>
      </c>
      <c r="N636" s="3">
        <f>customer_segmentation_data[[#This Row],[last_purchase_amount]]*customer_segmentation_data[[#This Row],[purchase_frequency]]*customer_segmentation_data[[#This Row],[membership_years]]</f>
        <v>2984.16</v>
      </c>
    </row>
    <row r="637" spans="1:14" x14ac:dyDescent="0.35">
      <c r="A637">
        <v>636</v>
      </c>
      <c r="B637">
        <v>24</v>
      </c>
      <c r="C637" s="1" t="s">
        <v>9</v>
      </c>
      <c r="D637" s="2">
        <v>93266</v>
      </c>
      <c r="E637">
        <v>20</v>
      </c>
      <c r="F637">
        <v>1</v>
      </c>
      <c r="G637">
        <v>4</v>
      </c>
      <c r="H637" s="1" t="s">
        <v>12</v>
      </c>
      <c r="I637" s="3">
        <v>636.29</v>
      </c>
      <c r="J637" s="3" t="str">
        <f>IF(customer_segmentation_data[[#This Row],[age]]&lt;30,"Adolescent",IF(customer_segmentation_data[[#This Row],[age]]&lt;50,"Middle Age",IF(customer_segmentation_data[[#This Row],[age]]&gt;49,"Adult","Invalid")))</f>
        <v>Adolescent</v>
      </c>
      <c r="K637" t="str">
        <f>IF(customer_segmentation_data[[#This Row],[income]]&gt;89000,"High Income",IF(customer_segmentation_data[[#This Row],[income]]&gt;59000,"Middle Income",IF(customer_segmentation_data[[#This Row],[income]]&lt;60000,"Low Income","Invalid")))</f>
        <v>High Income</v>
      </c>
      <c r="L637" t="str">
        <f>IF(customer_segmentation_data[[#This Row],[spending_score]]&gt;69,"High Spending",IF(customer_segmentation_data[[#This Row],[spending_score]]&gt;39,"Medium Spending",IF(customer_segmentation_data[[#This Row],[spending_score]]&lt;40,"Low Spending","Invalid")))</f>
        <v>Low Spending</v>
      </c>
      <c r="M637" t="str">
        <f>IF(customer_segmentation_data[[#This Row],[purchase_frequency]]&lt;16,"Low Frequency",IF(customer_segmentation_data[[#This Row],[purchase_frequency]]&lt;36,"Medium Frequency",IF(customer_segmentation_data[[#This Row],[purchase_frequency]]&lt;51,"High Frequency","Invalid")))</f>
        <v>Low Frequency</v>
      </c>
      <c r="N637" s="3">
        <f>customer_segmentation_data[[#This Row],[last_purchase_amount]]*customer_segmentation_data[[#This Row],[purchase_frequency]]*customer_segmentation_data[[#This Row],[membership_years]]</f>
        <v>2545.16</v>
      </c>
    </row>
    <row r="638" spans="1:14" x14ac:dyDescent="0.35">
      <c r="A638">
        <v>637</v>
      </c>
      <c r="B638">
        <v>52</v>
      </c>
      <c r="C638" s="1" t="s">
        <v>13</v>
      </c>
      <c r="D638" s="2">
        <v>85267</v>
      </c>
      <c r="E638">
        <v>6</v>
      </c>
      <c r="F638">
        <v>5</v>
      </c>
      <c r="G638">
        <v>2</v>
      </c>
      <c r="H638" s="1" t="s">
        <v>14</v>
      </c>
      <c r="I638" s="3">
        <v>704.32</v>
      </c>
      <c r="J638" s="3" t="str">
        <f>IF(customer_segmentation_data[[#This Row],[age]]&lt;30,"Adolescent",IF(customer_segmentation_data[[#This Row],[age]]&lt;50,"Middle Age",IF(customer_segmentation_data[[#This Row],[age]]&gt;49,"Adult","Invalid")))</f>
        <v>Adult</v>
      </c>
      <c r="K638" t="str">
        <f>IF(customer_segmentation_data[[#This Row],[income]]&gt;89000,"High Income",IF(customer_segmentation_data[[#This Row],[income]]&gt;59000,"Middle Income",IF(customer_segmentation_data[[#This Row],[income]]&lt;60000,"Low Income","Invalid")))</f>
        <v>Middle Income</v>
      </c>
      <c r="L638" t="str">
        <f>IF(customer_segmentation_data[[#This Row],[spending_score]]&gt;69,"High Spending",IF(customer_segmentation_data[[#This Row],[spending_score]]&gt;39,"Medium Spending",IF(customer_segmentation_data[[#This Row],[spending_score]]&lt;40,"Low Spending","Invalid")))</f>
        <v>Low Spending</v>
      </c>
      <c r="M638" t="str">
        <f>IF(customer_segmentation_data[[#This Row],[purchase_frequency]]&lt;16,"Low Frequency",IF(customer_segmentation_data[[#This Row],[purchase_frequency]]&lt;36,"Medium Frequency",IF(customer_segmentation_data[[#This Row],[purchase_frequency]]&lt;51,"High Frequency","Invalid")))</f>
        <v>Low Frequency</v>
      </c>
      <c r="N638" s="3">
        <f>customer_segmentation_data[[#This Row],[last_purchase_amount]]*customer_segmentation_data[[#This Row],[purchase_frequency]]*customer_segmentation_data[[#This Row],[membership_years]]</f>
        <v>7043.2000000000007</v>
      </c>
    </row>
    <row r="639" spans="1:14" x14ac:dyDescent="0.35">
      <c r="A639">
        <v>638</v>
      </c>
      <c r="B639">
        <v>34</v>
      </c>
      <c r="C639" s="1" t="s">
        <v>9</v>
      </c>
      <c r="D639" s="2">
        <v>60489</v>
      </c>
      <c r="E639">
        <v>95</v>
      </c>
      <c r="F639">
        <v>3</v>
      </c>
      <c r="G639">
        <v>38</v>
      </c>
      <c r="H639" s="1" t="s">
        <v>14</v>
      </c>
      <c r="I639" s="3">
        <v>304.86</v>
      </c>
      <c r="J639" s="3" t="str">
        <f>IF(customer_segmentation_data[[#This Row],[age]]&lt;30,"Adolescent",IF(customer_segmentation_data[[#This Row],[age]]&lt;50,"Middle Age",IF(customer_segmentation_data[[#This Row],[age]]&gt;49,"Adult","Invalid")))</f>
        <v>Middle Age</v>
      </c>
      <c r="K639" t="str">
        <f>IF(customer_segmentation_data[[#This Row],[income]]&gt;89000,"High Income",IF(customer_segmentation_data[[#This Row],[income]]&gt;59000,"Middle Income",IF(customer_segmentation_data[[#This Row],[income]]&lt;60000,"Low Income","Invalid")))</f>
        <v>Middle Income</v>
      </c>
      <c r="L639" t="str">
        <f>IF(customer_segmentation_data[[#This Row],[spending_score]]&gt;69,"High Spending",IF(customer_segmentation_data[[#This Row],[spending_score]]&gt;39,"Medium Spending",IF(customer_segmentation_data[[#This Row],[spending_score]]&lt;40,"Low Spending","Invalid")))</f>
        <v>High Spending</v>
      </c>
      <c r="M639" t="str">
        <f>IF(customer_segmentation_data[[#This Row],[purchase_frequency]]&lt;16,"Low Frequency",IF(customer_segmentation_data[[#This Row],[purchase_frequency]]&lt;36,"Medium Frequency",IF(customer_segmentation_data[[#This Row],[purchase_frequency]]&lt;51,"High Frequency","Invalid")))</f>
        <v>High Frequency</v>
      </c>
      <c r="N639" s="3">
        <f>customer_segmentation_data[[#This Row],[last_purchase_amount]]*customer_segmentation_data[[#This Row],[purchase_frequency]]*customer_segmentation_data[[#This Row],[membership_years]]</f>
        <v>34754.04</v>
      </c>
    </row>
    <row r="640" spans="1:14" x14ac:dyDescent="0.35">
      <c r="A640">
        <v>639</v>
      </c>
      <c r="B640">
        <v>68</v>
      </c>
      <c r="C640" s="1" t="s">
        <v>16</v>
      </c>
      <c r="D640" s="2">
        <v>57700</v>
      </c>
      <c r="E640">
        <v>70</v>
      </c>
      <c r="F640">
        <v>8</v>
      </c>
      <c r="G640">
        <v>46</v>
      </c>
      <c r="H640" s="1" t="s">
        <v>10</v>
      </c>
      <c r="I640" s="3">
        <v>178.21</v>
      </c>
      <c r="J640" s="3" t="str">
        <f>IF(customer_segmentation_data[[#This Row],[age]]&lt;30,"Adolescent",IF(customer_segmentation_data[[#This Row],[age]]&lt;50,"Middle Age",IF(customer_segmentation_data[[#This Row],[age]]&gt;49,"Adult","Invalid")))</f>
        <v>Adult</v>
      </c>
      <c r="K640" t="str">
        <f>IF(customer_segmentation_data[[#This Row],[income]]&gt;89000,"High Income",IF(customer_segmentation_data[[#This Row],[income]]&gt;59000,"Middle Income",IF(customer_segmentation_data[[#This Row],[income]]&lt;60000,"Low Income","Invalid")))</f>
        <v>Low Income</v>
      </c>
      <c r="L640" t="str">
        <f>IF(customer_segmentation_data[[#This Row],[spending_score]]&gt;69,"High Spending",IF(customer_segmentation_data[[#This Row],[spending_score]]&gt;39,"Medium Spending",IF(customer_segmentation_data[[#This Row],[spending_score]]&lt;40,"Low Spending","Invalid")))</f>
        <v>High Spending</v>
      </c>
      <c r="M640" t="str">
        <f>IF(customer_segmentation_data[[#This Row],[purchase_frequency]]&lt;16,"Low Frequency",IF(customer_segmentation_data[[#This Row],[purchase_frequency]]&lt;36,"Medium Frequency",IF(customer_segmentation_data[[#This Row],[purchase_frequency]]&lt;51,"High Frequency","Invalid")))</f>
        <v>High Frequency</v>
      </c>
      <c r="N640" s="3">
        <f>customer_segmentation_data[[#This Row],[last_purchase_amount]]*customer_segmentation_data[[#This Row],[purchase_frequency]]*customer_segmentation_data[[#This Row],[membership_years]]</f>
        <v>65581.279999999999</v>
      </c>
    </row>
    <row r="641" spans="1:14" x14ac:dyDescent="0.35">
      <c r="A641">
        <v>640</v>
      </c>
      <c r="B641">
        <v>57</v>
      </c>
      <c r="C641" s="1" t="s">
        <v>16</v>
      </c>
      <c r="D641" s="2">
        <v>97035</v>
      </c>
      <c r="E641">
        <v>28</v>
      </c>
      <c r="F641">
        <v>6</v>
      </c>
      <c r="G641">
        <v>42</v>
      </c>
      <c r="H641" s="1" t="s">
        <v>14</v>
      </c>
      <c r="I641" s="3">
        <v>741.41</v>
      </c>
      <c r="J641" s="3" t="str">
        <f>IF(customer_segmentation_data[[#This Row],[age]]&lt;30,"Adolescent",IF(customer_segmentation_data[[#This Row],[age]]&lt;50,"Middle Age",IF(customer_segmentation_data[[#This Row],[age]]&gt;49,"Adult","Invalid")))</f>
        <v>Adult</v>
      </c>
      <c r="K641" t="str">
        <f>IF(customer_segmentation_data[[#This Row],[income]]&gt;89000,"High Income",IF(customer_segmentation_data[[#This Row],[income]]&gt;59000,"Middle Income",IF(customer_segmentation_data[[#This Row],[income]]&lt;60000,"Low Income","Invalid")))</f>
        <v>High Income</v>
      </c>
      <c r="L641" t="str">
        <f>IF(customer_segmentation_data[[#This Row],[spending_score]]&gt;69,"High Spending",IF(customer_segmentation_data[[#This Row],[spending_score]]&gt;39,"Medium Spending",IF(customer_segmentation_data[[#This Row],[spending_score]]&lt;40,"Low Spending","Invalid")))</f>
        <v>Low Spending</v>
      </c>
      <c r="M641" t="str">
        <f>IF(customer_segmentation_data[[#This Row],[purchase_frequency]]&lt;16,"Low Frequency",IF(customer_segmentation_data[[#This Row],[purchase_frequency]]&lt;36,"Medium Frequency",IF(customer_segmentation_data[[#This Row],[purchase_frequency]]&lt;51,"High Frequency","Invalid")))</f>
        <v>High Frequency</v>
      </c>
      <c r="N641" s="3">
        <f>customer_segmentation_data[[#This Row],[last_purchase_amount]]*customer_segmentation_data[[#This Row],[purchase_frequency]]*customer_segmentation_data[[#This Row],[membership_years]]</f>
        <v>186835.31999999998</v>
      </c>
    </row>
    <row r="642" spans="1:14" x14ac:dyDescent="0.35">
      <c r="A642">
        <v>641</v>
      </c>
      <c r="B642">
        <v>59</v>
      </c>
      <c r="C642" s="1" t="s">
        <v>13</v>
      </c>
      <c r="D642" s="2">
        <v>141667</v>
      </c>
      <c r="E642">
        <v>28</v>
      </c>
      <c r="F642">
        <v>4</v>
      </c>
      <c r="G642">
        <v>5</v>
      </c>
      <c r="H642" s="1" t="s">
        <v>11</v>
      </c>
      <c r="I642" s="3">
        <v>204.25</v>
      </c>
      <c r="J642" s="3" t="str">
        <f>IF(customer_segmentation_data[[#This Row],[age]]&lt;30,"Adolescent",IF(customer_segmentation_data[[#This Row],[age]]&lt;50,"Middle Age",IF(customer_segmentation_data[[#This Row],[age]]&gt;49,"Adult","Invalid")))</f>
        <v>Adult</v>
      </c>
      <c r="K642" t="str">
        <f>IF(customer_segmentation_data[[#This Row],[income]]&gt;89000,"High Income",IF(customer_segmentation_data[[#This Row],[income]]&gt;59000,"Middle Income",IF(customer_segmentation_data[[#This Row],[income]]&lt;60000,"Low Income","Invalid")))</f>
        <v>High Income</v>
      </c>
      <c r="L642" t="str">
        <f>IF(customer_segmentation_data[[#This Row],[spending_score]]&gt;69,"High Spending",IF(customer_segmentation_data[[#This Row],[spending_score]]&gt;39,"Medium Spending",IF(customer_segmentation_data[[#This Row],[spending_score]]&lt;40,"Low Spending","Invalid")))</f>
        <v>Low Spending</v>
      </c>
      <c r="M642" t="str">
        <f>IF(customer_segmentation_data[[#This Row],[purchase_frequency]]&lt;16,"Low Frequency",IF(customer_segmentation_data[[#This Row],[purchase_frequency]]&lt;36,"Medium Frequency",IF(customer_segmentation_data[[#This Row],[purchase_frequency]]&lt;51,"High Frequency","Invalid")))</f>
        <v>Low Frequency</v>
      </c>
      <c r="N642" s="3">
        <f>customer_segmentation_data[[#This Row],[last_purchase_amount]]*customer_segmentation_data[[#This Row],[purchase_frequency]]*customer_segmentation_data[[#This Row],[membership_years]]</f>
        <v>4085</v>
      </c>
    </row>
    <row r="643" spans="1:14" x14ac:dyDescent="0.35">
      <c r="A643">
        <v>642</v>
      </c>
      <c r="B643">
        <v>34</v>
      </c>
      <c r="C643" s="1" t="s">
        <v>9</v>
      </c>
      <c r="D643" s="2">
        <v>114408</v>
      </c>
      <c r="E643">
        <v>38</v>
      </c>
      <c r="F643">
        <v>7</v>
      </c>
      <c r="G643">
        <v>28</v>
      </c>
      <c r="H643" s="1" t="s">
        <v>15</v>
      </c>
      <c r="I643" s="3">
        <v>647.35</v>
      </c>
      <c r="J643" s="3" t="str">
        <f>IF(customer_segmentation_data[[#This Row],[age]]&lt;30,"Adolescent",IF(customer_segmentation_data[[#This Row],[age]]&lt;50,"Middle Age",IF(customer_segmentation_data[[#This Row],[age]]&gt;49,"Adult","Invalid")))</f>
        <v>Middle Age</v>
      </c>
      <c r="K643" t="str">
        <f>IF(customer_segmentation_data[[#This Row],[income]]&gt;89000,"High Income",IF(customer_segmentation_data[[#This Row],[income]]&gt;59000,"Middle Income",IF(customer_segmentation_data[[#This Row],[income]]&lt;60000,"Low Income","Invalid")))</f>
        <v>High Income</v>
      </c>
      <c r="L643" t="str">
        <f>IF(customer_segmentation_data[[#This Row],[spending_score]]&gt;69,"High Spending",IF(customer_segmentation_data[[#This Row],[spending_score]]&gt;39,"Medium Spending",IF(customer_segmentation_data[[#This Row],[spending_score]]&lt;40,"Low Spending","Invalid")))</f>
        <v>Low Spending</v>
      </c>
      <c r="M643" t="str">
        <f>IF(customer_segmentation_data[[#This Row],[purchase_frequency]]&lt;16,"Low Frequency",IF(customer_segmentation_data[[#This Row],[purchase_frequency]]&lt;36,"Medium Frequency",IF(customer_segmentation_data[[#This Row],[purchase_frequency]]&lt;51,"High Frequency","Invalid")))</f>
        <v>Medium Frequency</v>
      </c>
      <c r="N643" s="3">
        <f>customer_segmentation_data[[#This Row],[last_purchase_amount]]*customer_segmentation_data[[#This Row],[purchase_frequency]]*customer_segmentation_data[[#This Row],[membership_years]]</f>
        <v>126880.59999999999</v>
      </c>
    </row>
    <row r="644" spans="1:14" x14ac:dyDescent="0.35">
      <c r="A644">
        <v>643</v>
      </c>
      <c r="B644">
        <v>64</v>
      </c>
      <c r="C644" s="1" t="s">
        <v>9</v>
      </c>
      <c r="D644" s="2">
        <v>92888</v>
      </c>
      <c r="E644">
        <v>2</v>
      </c>
      <c r="F644">
        <v>7</v>
      </c>
      <c r="G644">
        <v>50</v>
      </c>
      <c r="H644" s="1" t="s">
        <v>11</v>
      </c>
      <c r="I644" s="3">
        <v>84.98</v>
      </c>
      <c r="J644" s="3" t="str">
        <f>IF(customer_segmentation_data[[#This Row],[age]]&lt;30,"Adolescent",IF(customer_segmentation_data[[#This Row],[age]]&lt;50,"Middle Age",IF(customer_segmentation_data[[#This Row],[age]]&gt;49,"Adult","Invalid")))</f>
        <v>Adult</v>
      </c>
      <c r="K644" t="str">
        <f>IF(customer_segmentation_data[[#This Row],[income]]&gt;89000,"High Income",IF(customer_segmentation_data[[#This Row],[income]]&gt;59000,"Middle Income",IF(customer_segmentation_data[[#This Row],[income]]&lt;60000,"Low Income","Invalid")))</f>
        <v>High Income</v>
      </c>
      <c r="L644" t="str">
        <f>IF(customer_segmentation_data[[#This Row],[spending_score]]&gt;69,"High Spending",IF(customer_segmentation_data[[#This Row],[spending_score]]&gt;39,"Medium Spending",IF(customer_segmentation_data[[#This Row],[spending_score]]&lt;40,"Low Spending","Invalid")))</f>
        <v>Low Spending</v>
      </c>
      <c r="M644" t="str">
        <f>IF(customer_segmentation_data[[#This Row],[purchase_frequency]]&lt;16,"Low Frequency",IF(customer_segmentation_data[[#This Row],[purchase_frequency]]&lt;36,"Medium Frequency",IF(customer_segmentation_data[[#This Row],[purchase_frequency]]&lt;51,"High Frequency","Invalid")))</f>
        <v>High Frequency</v>
      </c>
      <c r="N644" s="3">
        <f>customer_segmentation_data[[#This Row],[last_purchase_amount]]*customer_segmentation_data[[#This Row],[purchase_frequency]]*customer_segmentation_data[[#This Row],[membership_years]]</f>
        <v>29743</v>
      </c>
    </row>
    <row r="645" spans="1:14" x14ac:dyDescent="0.35">
      <c r="A645">
        <v>644</v>
      </c>
      <c r="B645">
        <v>54</v>
      </c>
      <c r="C645" s="1" t="s">
        <v>16</v>
      </c>
      <c r="D645" s="2">
        <v>132403</v>
      </c>
      <c r="E645">
        <v>83</v>
      </c>
      <c r="F645">
        <v>3</v>
      </c>
      <c r="G645">
        <v>2</v>
      </c>
      <c r="H645" s="1" t="s">
        <v>11</v>
      </c>
      <c r="I645" s="3">
        <v>45.2</v>
      </c>
      <c r="J645" s="3" t="str">
        <f>IF(customer_segmentation_data[[#This Row],[age]]&lt;30,"Adolescent",IF(customer_segmentation_data[[#This Row],[age]]&lt;50,"Middle Age",IF(customer_segmentation_data[[#This Row],[age]]&gt;49,"Adult","Invalid")))</f>
        <v>Adult</v>
      </c>
      <c r="K645" t="str">
        <f>IF(customer_segmentation_data[[#This Row],[income]]&gt;89000,"High Income",IF(customer_segmentation_data[[#This Row],[income]]&gt;59000,"Middle Income",IF(customer_segmentation_data[[#This Row],[income]]&lt;60000,"Low Income","Invalid")))</f>
        <v>High Income</v>
      </c>
      <c r="L645" t="str">
        <f>IF(customer_segmentation_data[[#This Row],[spending_score]]&gt;69,"High Spending",IF(customer_segmentation_data[[#This Row],[spending_score]]&gt;39,"Medium Spending",IF(customer_segmentation_data[[#This Row],[spending_score]]&lt;40,"Low Spending","Invalid")))</f>
        <v>High Spending</v>
      </c>
      <c r="M645" t="str">
        <f>IF(customer_segmentation_data[[#This Row],[purchase_frequency]]&lt;16,"Low Frequency",IF(customer_segmentation_data[[#This Row],[purchase_frequency]]&lt;36,"Medium Frequency",IF(customer_segmentation_data[[#This Row],[purchase_frequency]]&lt;51,"High Frequency","Invalid")))</f>
        <v>Low Frequency</v>
      </c>
      <c r="N645" s="3">
        <f>customer_segmentation_data[[#This Row],[last_purchase_amount]]*customer_segmentation_data[[#This Row],[purchase_frequency]]*customer_segmentation_data[[#This Row],[membership_years]]</f>
        <v>271.20000000000005</v>
      </c>
    </row>
    <row r="646" spans="1:14" x14ac:dyDescent="0.35">
      <c r="A646">
        <v>645</v>
      </c>
      <c r="B646">
        <v>67</v>
      </c>
      <c r="C646" s="1" t="s">
        <v>13</v>
      </c>
      <c r="D646" s="2">
        <v>115578</v>
      </c>
      <c r="E646">
        <v>10</v>
      </c>
      <c r="F646">
        <v>1</v>
      </c>
      <c r="G646">
        <v>36</v>
      </c>
      <c r="H646" s="1" t="s">
        <v>10</v>
      </c>
      <c r="I646" s="3">
        <v>646.16</v>
      </c>
      <c r="J646" s="3" t="str">
        <f>IF(customer_segmentation_data[[#This Row],[age]]&lt;30,"Adolescent",IF(customer_segmentation_data[[#This Row],[age]]&lt;50,"Middle Age",IF(customer_segmentation_data[[#This Row],[age]]&gt;49,"Adult","Invalid")))</f>
        <v>Adult</v>
      </c>
      <c r="K646" t="str">
        <f>IF(customer_segmentation_data[[#This Row],[income]]&gt;89000,"High Income",IF(customer_segmentation_data[[#This Row],[income]]&gt;59000,"Middle Income",IF(customer_segmentation_data[[#This Row],[income]]&lt;60000,"Low Income","Invalid")))</f>
        <v>High Income</v>
      </c>
      <c r="L646" t="str">
        <f>IF(customer_segmentation_data[[#This Row],[spending_score]]&gt;69,"High Spending",IF(customer_segmentation_data[[#This Row],[spending_score]]&gt;39,"Medium Spending",IF(customer_segmentation_data[[#This Row],[spending_score]]&lt;40,"Low Spending","Invalid")))</f>
        <v>Low Spending</v>
      </c>
      <c r="M646" t="str">
        <f>IF(customer_segmentation_data[[#This Row],[purchase_frequency]]&lt;16,"Low Frequency",IF(customer_segmentation_data[[#This Row],[purchase_frequency]]&lt;36,"Medium Frequency",IF(customer_segmentation_data[[#This Row],[purchase_frequency]]&lt;51,"High Frequency","Invalid")))</f>
        <v>High Frequency</v>
      </c>
      <c r="N646" s="3">
        <f>customer_segmentation_data[[#This Row],[last_purchase_amount]]*customer_segmentation_data[[#This Row],[purchase_frequency]]*customer_segmentation_data[[#This Row],[membership_years]]</f>
        <v>23261.759999999998</v>
      </c>
    </row>
    <row r="647" spans="1:14" x14ac:dyDescent="0.35">
      <c r="A647">
        <v>646</v>
      </c>
      <c r="B647">
        <v>62</v>
      </c>
      <c r="C647" s="1" t="s">
        <v>16</v>
      </c>
      <c r="D647" s="2">
        <v>113856</v>
      </c>
      <c r="E647">
        <v>78</v>
      </c>
      <c r="F647">
        <v>6</v>
      </c>
      <c r="G647">
        <v>50</v>
      </c>
      <c r="H647" s="1" t="s">
        <v>15</v>
      </c>
      <c r="I647" s="3">
        <v>720.47</v>
      </c>
      <c r="J647" s="3" t="str">
        <f>IF(customer_segmentation_data[[#This Row],[age]]&lt;30,"Adolescent",IF(customer_segmentation_data[[#This Row],[age]]&lt;50,"Middle Age",IF(customer_segmentation_data[[#This Row],[age]]&gt;49,"Adult","Invalid")))</f>
        <v>Adult</v>
      </c>
      <c r="K647" t="str">
        <f>IF(customer_segmentation_data[[#This Row],[income]]&gt;89000,"High Income",IF(customer_segmentation_data[[#This Row],[income]]&gt;59000,"Middle Income",IF(customer_segmentation_data[[#This Row],[income]]&lt;60000,"Low Income","Invalid")))</f>
        <v>High Income</v>
      </c>
      <c r="L647" t="str">
        <f>IF(customer_segmentation_data[[#This Row],[spending_score]]&gt;69,"High Spending",IF(customer_segmentation_data[[#This Row],[spending_score]]&gt;39,"Medium Spending",IF(customer_segmentation_data[[#This Row],[spending_score]]&lt;40,"Low Spending","Invalid")))</f>
        <v>High Spending</v>
      </c>
      <c r="M647" t="str">
        <f>IF(customer_segmentation_data[[#This Row],[purchase_frequency]]&lt;16,"Low Frequency",IF(customer_segmentation_data[[#This Row],[purchase_frequency]]&lt;36,"Medium Frequency",IF(customer_segmentation_data[[#This Row],[purchase_frequency]]&lt;51,"High Frequency","Invalid")))</f>
        <v>High Frequency</v>
      </c>
      <c r="N647" s="3">
        <f>customer_segmentation_data[[#This Row],[last_purchase_amount]]*customer_segmentation_data[[#This Row],[purchase_frequency]]*customer_segmentation_data[[#This Row],[membership_years]]</f>
        <v>216141</v>
      </c>
    </row>
    <row r="648" spans="1:14" x14ac:dyDescent="0.35">
      <c r="A648">
        <v>647</v>
      </c>
      <c r="B648">
        <v>24</v>
      </c>
      <c r="C648" s="1" t="s">
        <v>13</v>
      </c>
      <c r="D648" s="2">
        <v>122371</v>
      </c>
      <c r="E648">
        <v>11</v>
      </c>
      <c r="F648">
        <v>2</v>
      </c>
      <c r="G648">
        <v>4</v>
      </c>
      <c r="H648" s="1" t="s">
        <v>15</v>
      </c>
      <c r="I648" s="3">
        <v>838.19</v>
      </c>
      <c r="J648" s="3" t="str">
        <f>IF(customer_segmentation_data[[#This Row],[age]]&lt;30,"Adolescent",IF(customer_segmentation_data[[#This Row],[age]]&lt;50,"Middle Age",IF(customer_segmentation_data[[#This Row],[age]]&gt;49,"Adult","Invalid")))</f>
        <v>Adolescent</v>
      </c>
      <c r="K648" t="str">
        <f>IF(customer_segmentation_data[[#This Row],[income]]&gt;89000,"High Income",IF(customer_segmentation_data[[#This Row],[income]]&gt;59000,"Middle Income",IF(customer_segmentation_data[[#This Row],[income]]&lt;60000,"Low Income","Invalid")))</f>
        <v>High Income</v>
      </c>
      <c r="L648" t="str">
        <f>IF(customer_segmentation_data[[#This Row],[spending_score]]&gt;69,"High Spending",IF(customer_segmentation_data[[#This Row],[spending_score]]&gt;39,"Medium Spending",IF(customer_segmentation_data[[#This Row],[spending_score]]&lt;40,"Low Spending","Invalid")))</f>
        <v>Low Spending</v>
      </c>
      <c r="M648" t="str">
        <f>IF(customer_segmentation_data[[#This Row],[purchase_frequency]]&lt;16,"Low Frequency",IF(customer_segmentation_data[[#This Row],[purchase_frequency]]&lt;36,"Medium Frequency",IF(customer_segmentation_data[[#This Row],[purchase_frequency]]&lt;51,"High Frequency","Invalid")))</f>
        <v>Low Frequency</v>
      </c>
      <c r="N648" s="3">
        <f>customer_segmentation_data[[#This Row],[last_purchase_amount]]*customer_segmentation_data[[#This Row],[purchase_frequency]]*customer_segmentation_data[[#This Row],[membership_years]]</f>
        <v>6705.52</v>
      </c>
    </row>
    <row r="649" spans="1:14" x14ac:dyDescent="0.35">
      <c r="A649">
        <v>648</v>
      </c>
      <c r="B649">
        <v>43</v>
      </c>
      <c r="C649" s="1" t="s">
        <v>9</v>
      </c>
      <c r="D649" s="2">
        <v>67979</v>
      </c>
      <c r="E649">
        <v>49</v>
      </c>
      <c r="F649">
        <v>2</v>
      </c>
      <c r="G649">
        <v>6</v>
      </c>
      <c r="H649" s="1" t="s">
        <v>10</v>
      </c>
      <c r="I649" s="3">
        <v>420.03</v>
      </c>
      <c r="J649" s="3" t="str">
        <f>IF(customer_segmentation_data[[#This Row],[age]]&lt;30,"Adolescent",IF(customer_segmentation_data[[#This Row],[age]]&lt;50,"Middle Age",IF(customer_segmentation_data[[#This Row],[age]]&gt;49,"Adult","Invalid")))</f>
        <v>Middle Age</v>
      </c>
      <c r="K649" t="str">
        <f>IF(customer_segmentation_data[[#This Row],[income]]&gt;89000,"High Income",IF(customer_segmentation_data[[#This Row],[income]]&gt;59000,"Middle Income",IF(customer_segmentation_data[[#This Row],[income]]&lt;60000,"Low Income","Invalid")))</f>
        <v>Middle Income</v>
      </c>
      <c r="L649" t="str">
        <f>IF(customer_segmentation_data[[#This Row],[spending_score]]&gt;69,"High Spending",IF(customer_segmentation_data[[#This Row],[spending_score]]&gt;39,"Medium Spending",IF(customer_segmentation_data[[#This Row],[spending_score]]&lt;40,"Low Spending","Invalid")))</f>
        <v>Medium Spending</v>
      </c>
      <c r="M649" t="str">
        <f>IF(customer_segmentation_data[[#This Row],[purchase_frequency]]&lt;16,"Low Frequency",IF(customer_segmentation_data[[#This Row],[purchase_frequency]]&lt;36,"Medium Frequency",IF(customer_segmentation_data[[#This Row],[purchase_frequency]]&lt;51,"High Frequency","Invalid")))</f>
        <v>Low Frequency</v>
      </c>
      <c r="N649" s="3">
        <f>customer_segmentation_data[[#This Row],[last_purchase_amount]]*customer_segmentation_data[[#This Row],[purchase_frequency]]*customer_segmentation_data[[#This Row],[membership_years]]</f>
        <v>5040.3599999999997</v>
      </c>
    </row>
    <row r="650" spans="1:14" x14ac:dyDescent="0.35">
      <c r="A650">
        <v>649</v>
      </c>
      <c r="B650">
        <v>27</v>
      </c>
      <c r="C650" s="1" t="s">
        <v>16</v>
      </c>
      <c r="D650" s="2">
        <v>147360</v>
      </c>
      <c r="E650">
        <v>96</v>
      </c>
      <c r="F650">
        <v>3</v>
      </c>
      <c r="G650">
        <v>26</v>
      </c>
      <c r="H650" s="1" t="s">
        <v>11</v>
      </c>
      <c r="I650" s="3">
        <v>26.1</v>
      </c>
      <c r="J650" s="3" t="str">
        <f>IF(customer_segmentation_data[[#This Row],[age]]&lt;30,"Adolescent",IF(customer_segmentation_data[[#This Row],[age]]&lt;50,"Middle Age",IF(customer_segmentation_data[[#This Row],[age]]&gt;49,"Adult","Invalid")))</f>
        <v>Adolescent</v>
      </c>
      <c r="K650" t="str">
        <f>IF(customer_segmentation_data[[#This Row],[income]]&gt;89000,"High Income",IF(customer_segmentation_data[[#This Row],[income]]&gt;59000,"Middle Income",IF(customer_segmentation_data[[#This Row],[income]]&lt;60000,"Low Income","Invalid")))</f>
        <v>High Income</v>
      </c>
      <c r="L650" t="str">
        <f>IF(customer_segmentation_data[[#This Row],[spending_score]]&gt;69,"High Spending",IF(customer_segmentation_data[[#This Row],[spending_score]]&gt;39,"Medium Spending",IF(customer_segmentation_data[[#This Row],[spending_score]]&lt;40,"Low Spending","Invalid")))</f>
        <v>High Spending</v>
      </c>
      <c r="M650" t="str">
        <f>IF(customer_segmentation_data[[#This Row],[purchase_frequency]]&lt;16,"Low Frequency",IF(customer_segmentation_data[[#This Row],[purchase_frequency]]&lt;36,"Medium Frequency",IF(customer_segmentation_data[[#This Row],[purchase_frequency]]&lt;51,"High Frequency","Invalid")))</f>
        <v>Medium Frequency</v>
      </c>
      <c r="N650" s="3">
        <f>customer_segmentation_data[[#This Row],[last_purchase_amount]]*customer_segmentation_data[[#This Row],[purchase_frequency]]*customer_segmentation_data[[#This Row],[membership_years]]</f>
        <v>2035.8000000000002</v>
      </c>
    </row>
    <row r="651" spans="1:14" x14ac:dyDescent="0.35">
      <c r="A651">
        <v>650</v>
      </c>
      <c r="B651">
        <v>47</v>
      </c>
      <c r="C651" s="1" t="s">
        <v>13</v>
      </c>
      <c r="D651" s="2">
        <v>88268</v>
      </c>
      <c r="E651">
        <v>32</v>
      </c>
      <c r="F651">
        <v>8</v>
      </c>
      <c r="G651">
        <v>27</v>
      </c>
      <c r="H651" s="1" t="s">
        <v>10</v>
      </c>
      <c r="I651" s="3">
        <v>686.5</v>
      </c>
      <c r="J651" s="3" t="str">
        <f>IF(customer_segmentation_data[[#This Row],[age]]&lt;30,"Adolescent",IF(customer_segmentation_data[[#This Row],[age]]&lt;50,"Middle Age",IF(customer_segmentation_data[[#This Row],[age]]&gt;49,"Adult","Invalid")))</f>
        <v>Middle Age</v>
      </c>
      <c r="K651" t="str">
        <f>IF(customer_segmentation_data[[#This Row],[income]]&gt;89000,"High Income",IF(customer_segmentation_data[[#This Row],[income]]&gt;59000,"Middle Income",IF(customer_segmentation_data[[#This Row],[income]]&lt;60000,"Low Income","Invalid")))</f>
        <v>Middle Income</v>
      </c>
      <c r="L651" t="str">
        <f>IF(customer_segmentation_data[[#This Row],[spending_score]]&gt;69,"High Spending",IF(customer_segmentation_data[[#This Row],[spending_score]]&gt;39,"Medium Spending",IF(customer_segmentation_data[[#This Row],[spending_score]]&lt;40,"Low Spending","Invalid")))</f>
        <v>Low Spending</v>
      </c>
      <c r="M651" t="str">
        <f>IF(customer_segmentation_data[[#This Row],[purchase_frequency]]&lt;16,"Low Frequency",IF(customer_segmentation_data[[#This Row],[purchase_frequency]]&lt;36,"Medium Frequency",IF(customer_segmentation_data[[#This Row],[purchase_frequency]]&lt;51,"High Frequency","Invalid")))</f>
        <v>Medium Frequency</v>
      </c>
      <c r="N651" s="3">
        <f>customer_segmentation_data[[#This Row],[last_purchase_amount]]*customer_segmentation_data[[#This Row],[purchase_frequency]]*customer_segmentation_data[[#This Row],[membership_years]]</f>
        <v>148284</v>
      </c>
    </row>
    <row r="652" spans="1:14" x14ac:dyDescent="0.35">
      <c r="A652">
        <v>651</v>
      </c>
      <c r="B652">
        <v>27</v>
      </c>
      <c r="C652" s="1" t="s">
        <v>9</v>
      </c>
      <c r="D652" s="2">
        <v>113174</v>
      </c>
      <c r="E652">
        <v>36</v>
      </c>
      <c r="F652">
        <v>3</v>
      </c>
      <c r="G652">
        <v>46</v>
      </c>
      <c r="H652" s="1" t="s">
        <v>15</v>
      </c>
      <c r="I652" s="3">
        <v>499.07</v>
      </c>
      <c r="J652" s="3" t="str">
        <f>IF(customer_segmentation_data[[#This Row],[age]]&lt;30,"Adolescent",IF(customer_segmentation_data[[#This Row],[age]]&lt;50,"Middle Age",IF(customer_segmentation_data[[#This Row],[age]]&gt;49,"Adult","Invalid")))</f>
        <v>Adolescent</v>
      </c>
      <c r="K652" t="str">
        <f>IF(customer_segmentation_data[[#This Row],[income]]&gt;89000,"High Income",IF(customer_segmentation_data[[#This Row],[income]]&gt;59000,"Middle Income",IF(customer_segmentation_data[[#This Row],[income]]&lt;60000,"Low Income","Invalid")))</f>
        <v>High Income</v>
      </c>
      <c r="L652" t="str">
        <f>IF(customer_segmentation_data[[#This Row],[spending_score]]&gt;69,"High Spending",IF(customer_segmentation_data[[#This Row],[spending_score]]&gt;39,"Medium Spending",IF(customer_segmentation_data[[#This Row],[spending_score]]&lt;40,"Low Spending","Invalid")))</f>
        <v>Low Spending</v>
      </c>
      <c r="M652" t="str">
        <f>IF(customer_segmentation_data[[#This Row],[purchase_frequency]]&lt;16,"Low Frequency",IF(customer_segmentation_data[[#This Row],[purchase_frequency]]&lt;36,"Medium Frequency",IF(customer_segmentation_data[[#This Row],[purchase_frequency]]&lt;51,"High Frequency","Invalid")))</f>
        <v>High Frequency</v>
      </c>
      <c r="N652" s="3">
        <f>customer_segmentation_data[[#This Row],[last_purchase_amount]]*customer_segmentation_data[[#This Row],[purchase_frequency]]*customer_segmentation_data[[#This Row],[membership_years]]</f>
        <v>68871.66</v>
      </c>
    </row>
    <row r="653" spans="1:14" x14ac:dyDescent="0.35">
      <c r="A653">
        <v>652</v>
      </c>
      <c r="B653">
        <v>32</v>
      </c>
      <c r="C653" s="1" t="s">
        <v>13</v>
      </c>
      <c r="D653" s="2">
        <v>95862</v>
      </c>
      <c r="E653">
        <v>34</v>
      </c>
      <c r="F653">
        <v>6</v>
      </c>
      <c r="G653">
        <v>41</v>
      </c>
      <c r="H653" s="1" t="s">
        <v>15</v>
      </c>
      <c r="I653" s="3">
        <v>65.150000000000006</v>
      </c>
      <c r="J653" s="3" t="str">
        <f>IF(customer_segmentation_data[[#This Row],[age]]&lt;30,"Adolescent",IF(customer_segmentation_data[[#This Row],[age]]&lt;50,"Middle Age",IF(customer_segmentation_data[[#This Row],[age]]&gt;49,"Adult","Invalid")))</f>
        <v>Middle Age</v>
      </c>
      <c r="K653" t="str">
        <f>IF(customer_segmentation_data[[#This Row],[income]]&gt;89000,"High Income",IF(customer_segmentation_data[[#This Row],[income]]&gt;59000,"Middle Income",IF(customer_segmentation_data[[#This Row],[income]]&lt;60000,"Low Income","Invalid")))</f>
        <v>High Income</v>
      </c>
      <c r="L653" t="str">
        <f>IF(customer_segmentation_data[[#This Row],[spending_score]]&gt;69,"High Spending",IF(customer_segmentation_data[[#This Row],[spending_score]]&gt;39,"Medium Spending",IF(customer_segmentation_data[[#This Row],[spending_score]]&lt;40,"Low Spending","Invalid")))</f>
        <v>Low Spending</v>
      </c>
      <c r="M653" t="str">
        <f>IF(customer_segmentation_data[[#This Row],[purchase_frequency]]&lt;16,"Low Frequency",IF(customer_segmentation_data[[#This Row],[purchase_frequency]]&lt;36,"Medium Frequency",IF(customer_segmentation_data[[#This Row],[purchase_frequency]]&lt;51,"High Frequency","Invalid")))</f>
        <v>High Frequency</v>
      </c>
      <c r="N653" s="3">
        <f>customer_segmentation_data[[#This Row],[last_purchase_amount]]*customer_segmentation_data[[#This Row],[purchase_frequency]]*customer_segmentation_data[[#This Row],[membership_years]]</f>
        <v>16026.900000000001</v>
      </c>
    </row>
    <row r="654" spans="1:14" x14ac:dyDescent="0.35">
      <c r="A654">
        <v>653</v>
      </c>
      <c r="B654">
        <v>41</v>
      </c>
      <c r="C654" s="1" t="s">
        <v>16</v>
      </c>
      <c r="D654" s="2">
        <v>140959</v>
      </c>
      <c r="E654">
        <v>35</v>
      </c>
      <c r="F654">
        <v>7</v>
      </c>
      <c r="G654">
        <v>14</v>
      </c>
      <c r="H654" s="1" t="s">
        <v>14</v>
      </c>
      <c r="I654" s="3">
        <v>232.42</v>
      </c>
      <c r="J654" s="3" t="str">
        <f>IF(customer_segmentation_data[[#This Row],[age]]&lt;30,"Adolescent",IF(customer_segmentation_data[[#This Row],[age]]&lt;50,"Middle Age",IF(customer_segmentation_data[[#This Row],[age]]&gt;49,"Adult","Invalid")))</f>
        <v>Middle Age</v>
      </c>
      <c r="K654" t="str">
        <f>IF(customer_segmentation_data[[#This Row],[income]]&gt;89000,"High Income",IF(customer_segmentation_data[[#This Row],[income]]&gt;59000,"Middle Income",IF(customer_segmentation_data[[#This Row],[income]]&lt;60000,"Low Income","Invalid")))</f>
        <v>High Income</v>
      </c>
      <c r="L654" t="str">
        <f>IF(customer_segmentation_data[[#This Row],[spending_score]]&gt;69,"High Spending",IF(customer_segmentation_data[[#This Row],[spending_score]]&gt;39,"Medium Spending",IF(customer_segmentation_data[[#This Row],[spending_score]]&lt;40,"Low Spending","Invalid")))</f>
        <v>Low Spending</v>
      </c>
      <c r="M654" t="str">
        <f>IF(customer_segmentation_data[[#This Row],[purchase_frequency]]&lt;16,"Low Frequency",IF(customer_segmentation_data[[#This Row],[purchase_frequency]]&lt;36,"Medium Frequency",IF(customer_segmentation_data[[#This Row],[purchase_frequency]]&lt;51,"High Frequency","Invalid")))</f>
        <v>Low Frequency</v>
      </c>
      <c r="N654" s="3">
        <f>customer_segmentation_data[[#This Row],[last_purchase_amount]]*customer_segmentation_data[[#This Row],[purchase_frequency]]*customer_segmentation_data[[#This Row],[membership_years]]</f>
        <v>22777.159999999996</v>
      </c>
    </row>
    <row r="655" spans="1:14" x14ac:dyDescent="0.35">
      <c r="A655">
        <v>654</v>
      </c>
      <c r="B655">
        <v>48</v>
      </c>
      <c r="C655" s="1" t="s">
        <v>16</v>
      </c>
      <c r="D655" s="2">
        <v>82356</v>
      </c>
      <c r="E655">
        <v>97</v>
      </c>
      <c r="F655">
        <v>1</v>
      </c>
      <c r="G655">
        <v>35</v>
      </c>
      <c r="H655" s="1" t="s">
        <v>11</v>
      </c>
      <c r="I655" s="3">
        <v>204.55</v>
      </c>
      <c r="J655" s="3" t="str">
        <f>IF(customer_segmentation_data[[#This Row],[age]]&lt;30,"Adolescent",IF(customer_segmentation_data[[#This Row],[age]]&lt;50,"Middle Age",IF(customer_segmentation_data[[#This Row],[age]]&gt;49,"Adult","Invalid")))</f>
        <v>Middle Age</v>
      </c>
      <c r="K655" t="str">
        <f>IF(customer_segmentation_data[[#This Row],[income]]&gt;89000,"High Income",IF(customer_segmentation_data[[#This Row],[income]]&gt;59000,"Middle Income",IF(customer_segmentation_data[[#This Row],[income]]&lt;60000,"Low Income","Invalid")))</f>
        <v>Middle Income</v>
      </c>
      <c r="L655" t="str">
        <f>IF(customer_segmentation_data[[#This Row],[spending_score]]&gt;69,"High Spending",IF(customer_segmentation_data[[#This Row],[spending_score]]&gt;39,"Medium Spending",IF(customer_segmentation_data[[#This Row],[spending_score]]&lt;40,"Low Spending","Invalid")))</f>
        <v>High Spending</v>
      </c>
      <c r="M655" t="str">
        <f>IF(customer_segmentation_data[[#This Row],[purchase_frequency]]&lt;16,"Low Frequency",IF(customer_segmentation_data[[#This Row],[purchase_frequency]]&lt;36,"Medium Frequency",IF(customer_segmentation_data[[#This Row],[purchase_frequency]]&lt;51,"High Frequency","Invalid")))</f>
        <v>Medium Frequency</v>
      </c>
      <c r="N655" s="3">
        <f>customer_segmentation_data[[#This Row],[last_purchase_amount]]*customer_segmentation_data[[#This Row],[purchase_frequency]]*customer_segmentation_data[[#This Row],[membership_years]]</f>
        <v>7159.25</v>
      </c>
    </row>
    <row r="656" spans="1:14" x14ac:dyDescent="0.35">
      <c r="A656">
        <v>655</v>
      </c>
      <c r="B656">
        <v>45</v>
      </c>
      <c r="C656" s="1" t="s">
        <v>13</v>
      </c>
      <c r="D656" s="2">
        <v>47989</v>
      </c>
      <c r="E656">
        <v>70</v>
      </c>
      <c r="F656">
        <v>6</v>
      </c>
      <c r="G656">
        <v>9</v>
      </c>
      <c r="H656" s="1" t="s">
        <v>10</v>
      </c>
      <c r="I656" s="3">
        <v>218.77</v>
      </c>
      <c r="J656" s="3" t="str">
        <f>IF(customer_segmentation_data[[#This Row],[age]]&lt;30,"Adolescent",IF(customer_segmentation_data[[#This Row],[age]]&lt;50,"Middle Age",IF(customer_segmentation_data[[#This Row],[age]]&gt;49,"Adult","Invalid")))</f>
        <v>Middle Age</v>
      </c>
      <c r="K656" t="str">
        <f>IF(customer_segmentation_data[[#This Row],[income]]&gt;89000,"High Income",IF(customer_segmentation_data[[#This Row],[income]]&gt;59000,"Middle Income",IF(customer_segmentation_data[[#This Row],[income]]&lt;60000,"Low Income","Invalid")))</f>
        <v>Low Income</v>
      </c>
      <c r="L656" t="str">
        <f>IF(customer_segmentation_data[[#This Row],[spending_score]]&gt;69,"High Spending",IF(customer_segmentation_data[[#This Row],[spending_score]]&gt;39,"Medium Spending",IF(customer_segmentation_data[[#This Row],[spending_score]]&lt;40,"Low Spending","Invalid")))</f>
        <v>High Spending</v>
      </c>
      <c r="M656" t="str">
        <f>IF(customer_segmentation_data[[#This Row],[purchase_frequency]]&lt;16,"Low Frequency",IF(customer_segmentation_data[[#This Row],[purchase_frequency]]&lt;36,"Medium Frequency",IF(customer_segmentation_data[[#This Row],[purchase_frequency]]&lt;51,"High Frequency","Invalid")))</f>
        <v>Low Frequency</v>
      </c>
      <c r="N656" s="3">
        <f>customer_segmentation_data[[#This Row],[last_purchase_amount]]*customer_segmentation_data[[#This Row],[purchase_frequency]]*customer_segmentation_data[[#This Row],[membership_years]]</f>
        <v>11813.58</v>
      </c>
    </row>
    <row r="657" spans="1:14" x14ac:dyDescent="0.35">
      <c r="A657">
        <v>656</v>
      </c>
      <c r="B657">
        <v>33</v>
      </c>
      <c r="C657" s="1" t="s">
        <v>13</v>
      </c>
      <c r="D657" s="2">
        <v>65142</v>
      </c>
      <c r="E657">
        <v>45</v>
      </c>
      <c r="F657">
        <v>10</v>
      </c>
      <c r="G657">
        <v>42</v>
      </c>
      <c r="H657" s="1" t="s">
        <v>12</v>
      </c>
      <c r="I657" s="3">
        <v>132.6</v>
      </c>
      <c r="J657" s="3" t="str">
        <f>IF(customer_segmentation_data[[#This Row],[age]]&lt;30,"Adolescent",IF(customer_segmentation_data[[#This Row],[age]]&lt;50,"Middle Age",IF(customer_segmentation_data[[#This Row],[age]]&gt;49,"Adult","Invalid")))</f>
        <v>Middle Age</v>
      </c>
      <c r="K657" t="str">
        <f>IF(customer_segmentation_data[[#This Row],[income]]&gt;89000,"High Income",IF(customer_segmentation_data[[#This Row],[income]]&gt;59000,"Middle Income",IF(customer_segmentation_data[[#This Row],[income]]&lt;60000,"Low Income","Invalid")))</f>
        <v>Middle Income</v>
      </c>
      <c r="L657" t="str">
        <f>IF(customer_segmentation_data[[#This Row],[spending_score]]&gt;69,"High Spending",IF(customer_segmentation_data[[#This Row],[spending_score]]&gt;39,"Medium Spending",IF(customer_segmentation_data[[#This Row],[spending_score]]&lt;40,"Low Spending","Invalid")))</f>
        <v>Medium Spending</v>
      </c>
      <c r="M657" t="str">
        <f>IF(customer_segmentation_data[[#This Row],[purchase_frequency]]&lt;16,"Low Frequency",IF(customer_segmentation_data[[#This Row],[purchase_frequency]]&lt;36,"Medium Frequency",IF(customer_segmentation_data[[#This Row],[purchase_frequency]]&lt;51,"High Frequency","Invalid")))</f>
        <v>High Frequency</v>
      </c>
      <c r="N657" s="3">
        <f>customer_segmentation_data[[#This Row],[last_purchase_amount]]*customer_segmentation_data[[#This Row],[purchase_frequency]]*customer_segmentation_data[[#This Row],[membership_years]]</f>
        <v>55692</v>
      </c>
    </row>
    <row r="658" spans="1:14" x14ac:dyDescent="0.35">
      <c r="A658">
        <v>657</v>
      </c>
      <c r="B658">
        <v>27</v>
      </c>
      <c r="C658" s="1" t="s">
        <v>16</v>
      </c>
      <c r="D658" s="2">
        <v>81110</v>
      </c>
      <c r="E658">
        <v>44</v>
      </c>
      <c r="F658">
        <v>6</v>
      </c>
      <c r="G658">
        <v>8</v>
      </c>
      <c r="H658" s="1" t="s">
        <v>15</v>
      </c>
      <c r="I658" s="3">
        <v>654.04999999999995</v>
      </c>
      <c r="J658" s="3" t="str">
        <f>IF(customer_segmentation_data[[#This Row],[age]]&lt;30,"Adolescent",IF(customer_segmentation_data[[#This Row],[age]]&lt;50,"Middle Age",IF(customer_segmentation_data[[#This Row],[age]]&gt;49,"Adult","Invalid")))</f>
        <v>Adolescent</v>
      </c>
      <c r="K658" t="str">
        <f>IF(customer_segmentation_data[[#This Row],[income]]&gt;89000,"High Income",IF(customer_segmentation_data[[#This Row],[income]]&gt;59000,"Middle Income",IF(customer_segmentation_data[[#This Row],[income]]&lt;60000,"Low Income","Invalid")))</f>
        <v>Middle Income</v>
      </c>
      <c r="L658" t="str">
        <f>IF(customer_segmentation_data[[#This Row],[spending_score]]&gt;69,"High Spending",IF(customer_segmentation_data[[#This Row],[spending_score]]&gt;39,"Medium Spending",IF(customer_segmentation_data[[#This Row],[spending_score]]&lt;40,"Low Spending","Invalid")))</f>
        <v>Medium Spending</v>
      </c>
      <c r="M658" t="str">
        <f>IF(customer_segmentation_data[[#This Row],[purchase_frequency]]&lt;16,"Low Frequency",IF(customer_segmentation_data[[#This Row],[purchase_frequency]]&lt;36,"Medium Frequency",IF(customer_segmentation_data[[#This Row],[purchase_frequency]]&lt;51,"High Frequency","Invalid")))</f>
        <v>Low Frequency</v>
      </c>
      <c r="N658" s="3">
        <f>customer_segmentation_data[[#This Row],[last_purchase_amount]]*customer_segmentation_data[[#This Row],[purchase_frequency]]*customer_segmentation_data[[#This Row],[membership_years]]</f>
        <v>31394.399999999998</v>
      </c>
    </row>
    <row r="659" spans="1:14" x14ac:dyDescent="0.35">
      <c r="A659">
        <v>658</v>
      </c>
      <c r="B659">
        <v>61</v>
      </c>
      <c r="C659" s="1" t="s">
        <v>16</v>
      </c>
      <c r="D659" s="2">
        <v>145578</v>
      </c>
      <c r="E659">
        <v>79</v>
      </c>
      <c r="F659">
        <v>2</v>
      </c>
      <c r="G659">
        <v>34</v>
      </c>
      <c r="H659" s="1" t="s">
        <v>12</v>
      </c>
      <c r="I659" s="3">
        <v>762.06</v>
      </c>
      <c r="J659" s="3" t="str">
        <f>IF(customer_segmentation_data[[#This Row],[age]]&lt;30,"Adolescent",IF(customer_segmentation_data[[#This Row],[age]]&lt;50,"Middle Age",IF(customer_segmentation_data[[#This Row],[age]]&gt;49,"Adult","Invalid")))</f>
        <v>Adult</v>
      </c>
      <c r="K659" t="str">
        <f>IF(customer_segmentation_data[[#This Row],[income]]&gt;89000,"High Income",IF(customer_segmentation_data[[#This Row],[income]]&gt;59000,"Middle Income",IF(customer_segmentation_data[[#This Row],[income]]&lt;60000,"Low Income","Invalid")))</f>
        <v>High Income</v>
      </c>
      <c r="L659" t="str">
        <f>IF(customer_segmentation_data[[#This Row],[spending_score]]&gt;69,"High Spending",IF(customer_segmentation_data[[#This Row],[spending_score]]&gt;39,"Medium Spending",IF(customer_segmentation_data[[#This Row],[spending_score]]&lt;40,"Low Spending","Invalid")))</f>
        <v>High Spending</v>
      </c>
      <c r="M659" t="str">
        <f>IF(customer_segmentation_data[[#This Row],[purchase_frequency]]&lt;16,"Low Frequency",IF(customer_segmentation_data[[#This Row],[purchase_frequency]]&lt;36,"Medium Frequency",IF(customer_segmentation_data[[#This Row],[purchase_frequency]]&lt;51,"High Frequency","Invalid")))</f>
        <v>Medium Frequency</v>
      </c>
      <c r="N659" s="3">
        <f>customer_segmentation_data[[#This Row],[last_purchase_amount]]*customer_segmentation_data[[#This Row],[purchase_frequency]]*customer_segmentation_data[[#This Row],[membership_years]]</f>
        <v>51820.079999999994</v>
      </c>
    </row>
    <row r="660" spans="1:14" x14ac:dyDescent="0.35">
      <c r="A660">
        <v>659</v>
      </c>
      <c r="B660">
        <v>35</v>
      </c>
      <c r="C660" s="1" t="s">
        <v>13</v>
      </c>
      <c r="D660" s="2">
        <v>116378</v>
      </c>
      <c r="E660">
        <v>38</v>
      </c>
      <c r="F660">
        <v>10</v>
      </c>
      <c r="G660">
        <v>11</v>
      </c>
      <c r="H660" s="1" t="s">
        <v>12</v>
      </c>
      <c r="I660" s="3">
        <v>79.27</v>
      </c>
      <c r="J660" s="3" t="str">
        <f>IF(customer_segmentation_data[[#This Row],[age]]&lt;30,"Adolescent",IF(customer_segmentation_data[[#This Row],[age]]&lt;50,"Middle Age",IF(customer_segmentation_data[[#This Row],[age]]&gt;49,"Adult","Invalid")))</f>
        <v>Middle Age</v>
      </c>
      <c r="K660" t="str">
        <f>IF(customer_segmentation_data[[#This Row],[income]]&gt;89000,"High Income",IF(customer_segmentation_data[[#This Row],[income]]&gt;59000,"Middle Income",IF(customer_segmentation_data[[#This Row],[income]]&lt;60000,"Low Income","Invalid")))</f>
        <v>High Income</v>
      </c>
      <c r="L660" t="str">
        <f>IF(customer_segmentation_data[[#This Row],[spending_score]]&gt;69,"High Spending",IF(customer_segmentation_data[[#This Row],[spending_score]]&gt;39,"Medium Spending",IF(customer_segmentation_data[[#This Row],[spending_score]]&lt;40,"Low Spending","Invalid")))</f>
        <v>Low Spending</v>
      </c>
      <c r="M660" t="str">
        <f>IF(customer_segmentation_data[[#This Row],[purchase_frequency]]&lt;16,"Low Frequency",IF(customer_segmentation_data[[#This Row],[purchase_frequency]]&lt;36,"Medium Frequency",IF(customer_segmentation_data[[#This Row],[purchase_frequency]]&lt;51,"High Frequency","Invalid")))</f>
        <v>Low Frequency</v>
      </c>
      <c r="N660" s="3">
        <f>customer_segmentation_data[[#This Row],[last_purchase_amount]]*customer_segmentation_data[[#This Row],[purchase_frequency]]*customer_segmentation_data[[#This Row],[membership_years]]</f>
        <v>8719.6999999999989</v>
      </c>
    </row>
    <row r="661" spans="1:14" x14ac:dyDescent="0.35">
      <c r="A661">
        <v>660</v>
      </c>
      <c r="B661">
        <v>54</v>
      </c>
      <c r="C661" s="1" t="s">
        <v>9</v>
      </c>
      <c r="D661" s="2">
        <v>89035</v>
      </c>
      <c r="E661">
        <v>14</v>
      </c>
      <c r="F661">
        <v>4</v>
      </c>
      <c r="G661">
        <v>11</v>
      </c>
      <c r="H661" s="1" t="s">
        <v>11</v>
      </c>
      <c r="I661" s="3">
        <v>138.81</v>
      </c>
      <c r="J661" s="3" t="str">
        <f>IF(customer_segmentation_data[[#This Row],[age]]&lt;30,"Adolescent",IF(customer_segmentation_data[[#This Row],[age]]&lt;50,"Middle Age",IF(customer_segmentation_data[[#This Row],[age]]&gt;49,"Adult","Invalid")))</f>
        <v>Adult</v>
      </c>
      <c r="K661" t="str">
        <f>IF(customer_segmentation_data[[#This Row],[income]]&gt;89000,"High Income",IF(customer_segmentation_data[[#This Row],[income]]&gt;59000,"Middle Income",IF(customer_segmentation_data[[#This Row],[income]]&lt;60000,"Low Income","Invalid")))</f>
        <v>High Income</v>
      </c>
      <c r="L661" t="str">
        <f>IF(customer_segmentation_data[[#This Row],[spending_score]]&gt;69,"High Spending",IF(customer_segmentation_data[[#This Row],[spending_score]]&gt;39,"Medium Spending",IF(customer_segmentation_data[[#This Row],[spending_score]]&lt;40,"Low Spending","Invalid")))</f>
        <v>Low Spending</v>
      </c>
      <c r="M661" t="str">
        <f>IF(customer_segmentation_data[[#This Row],[purchase_frequency]]&lt;16,"Low Frequency",IF(customer_segmentation_data[[#This Row],[purchase_frequency]]&lt;36,"Medium Frequency",IF(customer_segmentation_data[[#This Row],[purchase_frequency]]&lt;51,"High Frequency","Invalid")))</f>
        <v>Low Frequency</v>
      </c>
      <c r="N661" s="3">
        <f>customer_segmentation_data[[#This Row],[last_purchase_amount]]*customer_segmentation_data[[#This Row],[purchase_frequency]]*customer_segmentation_data[[#This Row],[membership_years]]</f>
        <v>6107.64</v>
      </c>
    </row>
    <row r="662" spans="1:14" x14ac:dyDescent="0.35">
      <c r="A662">
        <v>661</v>
      </c>
      <c r="B662">
        <v>69</v>
      </c>
      <c r="C662" s="1" t="s">
        <v>9</v>
      </c>
      <c r="D662" s="2">
        <v>34122</v>
      </c>
      <c r="E662">
        <v>50</v>
      </c>
      <c r="F662">
        <v>4</v>
      </c>
      <c r="G662">
        <v>27</v>
      </c>
      <c r="H662" s="1" t="s">
        <v>11</v>
      </c>
      <c r="I662" s="3">
        <v>758.44</v>
      </c>
      <c r="J662" s="3" t="str">
        <f>IF(customer_segmentation_data[[#This Row],[age]]&lt;30,"Adolescent",IF(customer_segmentation_data[[#This Row],[age]]&lt;50,"Middle Age",IF(customer_segmentation_data[[#This Row],[age]]&gt;49,"Adult","Invalid")))</f>
        <v>Adult</v>
      </c>
      <c r="K662" t="str">
        <f>IF(customer_segmentation_data[[#This Row],[income]]&gt;89000,"High Income",IF(customer_segmentation_data[[#This Row],[income]]&gt;59000,"Middle Income",IF(customer_segmentation_data[[#This Row],[income]]&lt;60000,"Low Income","Invalid")))</f>
        <v>Low Income</v>
      </c>
      <c r="L662" t="str">
        <f>IF(customer_segmentation_data[[#This Row],[spending_score]]&gt;69,"High Spending",IF(customer_segmentation_data[[#This Row],[spending_score]]&gt;39,"Medium Spending",IF(customer_segmentation_data[[#This Row],[spending_score]]&lt;40,"Low Spending","Invalid")))</f>
        <v>Medium Spending</v>
      </c>
      <c r="M662" t="str">
        <f>IF(customer_segmentation_data[[#This Row],[purchase_frequency]]&lt;16,"Low Frequency",IF(customer_segmentation_data[[#This Row],[purchase_frequency]]&lt;36,"Medium Frequency",IF(customer_segmentation_data[[#This Row],[purchase_frequency]]&lt;51,"High Frequency","Invalid")))</f>
        <v>Medium Frequency</v>
      </c>
      <c r="N662" s="3">
        <f>customer_segmentation_data[[#This Row],[last_purchase_amount]]*customer_segmentation_data[[#This Row],[purchase_frequency]]*customer_segmentation_data[[#This Row],[membership_years]]</f>
        <v>81911.520000000004</v>
      </c>
    </row>
    <row r="663" spans="1:14" x14ac:dyDescent="0.35">
      <c r="A663">
        <v>662</v>
      </c>
      <c r="B663">
        <v>66</v>
      </c>
      <c r="C663" s="1" t="s">
        <v>13</v>
      </c>
      <c r="D663" s="2">
        <v>38652</v>
      </c>
      <c r="E663">
        <v>40</v>
      </c>
      <c r="F663">
        <v>10</v>
      </c>
      <c r="G663">
        <v>7</v>
      </c>
      <c r="H663" s="1" t="s">
        <v>14</v>
      </c>
      <c r="I663" s="3">
        <v>566.59</v>
      </c>
      <c r="J663" s="3" t="str">
        <f>IF(customer_segmentation_data[[#This Row],[age]]&lt;30,"Adolescent",IF(customer_segmentation_data[[#This Row],[age]]&lt;50,"Middle Age",IF(customer_segmentation_data[[#This Row],[age]]&gt;49,"Adult","Invalid")))</f>
        <v>Adult</v>
      </c>
      <c r="K663" t="str">
        <f>IF(customer_segmentation_data[[#This Row],[income]]&gt;89000,"High Income",IF(customer_segmentation_data[[#This Row],[income]]&gt;59000,"Middle Income",IF(customer_segmentation_data[[#This Row],[income]]&lt;60000,"Low Income","Invalid")))</f>
        <v>Low Income</v>
      </c>
      <c r="L663" t="str">
        <f>IF(customer_segmentation_data[[#This Row],[spending_score]]&gt;69,"High Spending",IF(customer_segmentation_data[[#This Row],[spending_score]]&gt;39,"Medium Spending",IF(customer_segmentation_data[[#This Row],[spending_score]]&lt;40,"Low Spending","Invalid")))</f>
        <v>Medium Spending</v>
      </c>
      <c r="M663" t="str">
        <f>IF(customer_segmentation_data[[#This Row],[purchase_frequency]]&lt;16,"Low Frequency",IF(customer_segmentation_data[[#This Row],[purchase_frequency]]&lt;36,"Medium Frequency",IF(customer_segmentation_data[[#This Row],[purchase_frequency]]&lt;51,"High Frequency","Invalid")))</f>
        <v>Low Frequency</v>
      </c>
      <c r="N663" s="3">
        <f>customer_segmentation_data[[#This Row],[last_purchase_amount]]*customer_segmentation_data[[#This Row],[purchase_frequency]]*customer_segmentation_data[[#This Row],[membership_years]]</f>
        <v>39661.300000000003</v>
      </c>
    </row>
    <row r="664" spans="1:14" x14ac:dyDescent="0.35">
      <c r="A664">
        <v>663</v>
      </c>
      <c r="B664">
        <v>30</v>
      </c>
      <c r="C664" s="1" t="s">
        <v>9</v>
      </c>
      <c r="D664" s="2">
        <v>76658</v>
      </c>
      <c r="E664">
        <v>70</v>
      </c>
      <c r="F664">
        <v>3</v>
      </c>
      <c r="G664">
        <v>32</v>
      </c>
      <c r="H664" s="1" t="s">
        <v>10</v>
      </c>
      <c r="I664" s="3">
        <v>760.27</v>
      </c>
      <c r="J664" s="3" t="str">
        <f>IF(customer_segmentation_data[[#This Row],[age]]&lt;30,"Adolescent",IF(customer_segmentation_data[[#This Row],[age]]&lt;50,"Middle Age",IF(customer_segmentation_data[[#This Row],[age]]&gt;49,"Adult","Invalid")))</f>
        <v>Middle Age</v>
      </c>
      <c r="K664" t="str">
        <f>IF(customer_segmentation_data[[#This Row],[income]]&gt;89000,"High Income",IF(customer_segmentation_data[[#This Row],[income]]&gt;59000,"Middle Income",IF(customer_segmentation_data[[#This Row],[income]]&lt;60000,"Low Income","Invalid")))</f>
        <v>Middle Income</v>
      </c>
      <c r="L664" t="str">
        <f>IF(customer_segmentation_data[[#This Row],[spending_score]]&gt;69,"High Spending",IF(customer_segmentation_data[[#This Row],[spending_score]]&gt;39,"Medium Spending",IF(customer_segmentation_data[[#This Row],[spending_score]]&lt;40,"Low Spending","Invalid")))</f>
        <v>High Spending</v>
      </c>
      <c r="M664" t="str">
        <f>IF(customer_segmentation_data[[#This Row],[purchase_frequency]]&lt;16,"Low Frequency",IF(customer_segmentation_data[[#This Row],[purchase_frequency]]&lt;36,"Medium Frequency",IF(customer_segmentation_data[[#This Row],[purchase_frequency]]&lt;51,"High Frequency","Invalid")))</f>
        <v>Medium Frequency</v>
      </c>
      <c r="N664" s="3">
        <f>customer_segmentation_data[[#This Row],[last_purchase_amount]]*customer_segmentation_data[[#This Row],[purchase_frequency]]*customer_segmentation_data[[#This Row],[membership_years]]</f>
        <v>72985.919999999998</v>
      </c>
    </row>
    <row r="665" spans="1:14" x14ac:dyDescent="0.35">
      <c r="A665">
        <v>664</v>
      </c>
      <c r="B665">
        <v>56</v>
      </c>
      <c r="C665" s="1" t="s">
        <v>13</v>
      </c>
      <c r="D665" s="2">
        <v>30492</v>
      </c>
      <c r="E665">
        <v>47</v>
      </c>
      <c r="F665">
        <v>5</v>
      </c>
      <c r="G665">
        <v>6</v>
      </c>
      <c r="H665" s="1" t="s">
        <v>10</v>
      </c>
      <c r="I665" s="3">
        <v>725.26</v>
      </c>
      <c r="J665" s="3" t="str">
        <f>IF(customer_segmentation_data[[#This Row],[age]]&lt;30,"Adolescent",IF(customer_segmentation_data[[#This Row],[age]]&lt;50,"Middle Age",IF(customer_segmentation_data[[#This Row],[age]]&gt;49,"Adult","Invalid")))</f>
        <v>Adult</v>
      </c>
      <c r="K665" t="str">
        <f>IF(customer_segmentation_data[[#This Row],[income]]&gt;89000,"High Income",IF(customer_segmentation_data[[#This Row],[income]]&gt;59000,"Middle Income",IF(customer_segmentation_data[[#This Row],[income]]&lt;60000,"Low Income","Invalid")))</f>
        <v>Low Income</v>
      </c>
      <c r="L665" t="str">
        <f>IF(customer_segmentation_data[[#This Row],[spending_score]]&gt;69,"High Spending",IF(customer_segmentation_data[[#This Row],[spending_score]]&gt;39,"Medium Spending",IF(customer_segmentation_data[[#This Row],[spending_score]]&lt;40,"Low Spending","Invalid")))</f>
        <v>Medium Spending</v>
      </c>
      <c r="M665" t="str">
        <f>IF(customer_segmentation_data[[#This Row],[purchase_frequency]]&lt;16,"Low Frequency",IF(customer_segmentation_data[[#This Row],[purchase_frequency]]&lt;36,"Medium Frequency",IF(customer_segmentation_data[[#This Row],[purchase_frequency]]&lt;51,"High Frequency","Invalid")))</f>
        <v>Low Frequency</v>
      </c>
      <c r="N665" s="3">
        <f>customer_segmentation_data[[#This Row],[last_purchase_amount]]*customer_segmentation_data[[#This Row],[purchase_frequency]]*customer_segmentation_data[[#This Row],[membership_years]]</f>
        <v>21757.799999999996</v>
      </c>
    </row>
    <row r="666" spans="1:14" x14ac:dyDescent="0.35">
      <c r="A666">
        <v>665</v>
      </c>
      <c r="B666">
        <v>37</v>
      </c>
      <c r="C666" s="1" t="s">
        <v>16</v>
      </c>
      <c r="D666" s="2">
        <v>105623</v>
      </c>
      <c r="E666">
        <v>26</v>
      </c>
      <c r="F666">
        <v>5</v>
      </c>
      <c r="G666">
        <v>47</v>
      </c>
      <c r="H666" s="1" t="s">
        <v>14</v>
      </c>
      <c r="I666" s="3">
        <v>94.79</v>
      </c>
      <c r="J666" s="3" t="str">
        <f>IF(customer_segmentation_data[[#This Row],[age]]&lt;30,"Adolescent",IF(customer_segmentation_data[[#This Row],[age]]&lt;50,"Middle Age",IF(customer_segmentation_data[[#This Row],[age]]&gt;49,"Adult","Invalid")))</f>
        <v>Middle Age</v>
      </c>
      <c r="K666" t="str">
        <f>IF(customer_segmentation_data[[#This Row],[income]]&gt;89000,"High Income",IF(customer_segmentation_data[[#This Row],[income]]&gt;59000,"Middle Income",IF(customer_segmentation_data[[#This Row],[income]]&lt;60000,"Low Income","Invalid")))</f>
        <v>High Income</v>
      </c>
      <c r="L666" t="str">
        <f>IF(customer_segmentation_data[[#This Row],[spending_score]]&gt;69,"High Spending",IF(customer_segmentation_data[[#This Row],[spending_score]]&gt;39,"Medium Spending",IF(customer_segmentation_data[[#This Row],[spending_score]]&lt;40,"Low Spending","Invalid")))</f>
        <v>Low Spending</v>
      </c>
      <c r="M666" t="str">
        <f>IF(customer_segmentation_data[[#This Row],[purchase_frequency]]&lt;16,"Low Frequency",IF(customer_segmentation_data[[#This Row],[purchase_frequency]]&lt;36,"Medium Frequency",IF(customer_segmentation_data[[#This Row],[purchase_frequency]]&lt;51,"High Frequency","Invalid")))</f>
        <v>High Frequency</v>
      </c>
      <c r="N666" s="3">
        <f>customer_segmentation_data[[#This Row],[last_purchase_amount]]*customer_segmentation_data[[#This Row],[purchase_frequency]]*customer_segmentation_data[[#This Row],[membership_years]]</f>
        <v>22275.65</v>
      </c>
    </row>
    <row r="667" spans="1:14" x14ac:dyDescent="0.35">
      <c r="A667">
        <v>666</v>
      </c>
      <c r="B667">
        <v>31</v>
      </c>
      <c r="C667" s="1" t="s">
        <v>13</v>
      </c>
      <c r="D667" s="2">
        <v>85972</v>
      </c>
      <c r="E667">
        <v>62</v>
      </c>
      <c r="F667">
        <v>9</v>
      </c>
      <c r="G667">
        <v>25</v>
      </c>
      <c r="H667" s="1" t="s">
        <v>11</v>
      </c>
      <c r="I667" s="3">
        <v>914.63</v>
      </c>
      <c r="J667" s="3" t="str">
        <f>IF(customer_segmentation_data[[#This Row],[age]]&lt;30,"Adolescent",IF(customer_segmentation_data[[#This Row],[age]]&lt;50,"Middle Age",IF(customer_segmentation_data[[#This Row],[age]]&gt;49,"Adult","Invalid")))</f>
        <v>Middle Age</v>
      </c>
      <c r="K667" t="str">
        <f>IF(customer_segmentation_data[[#This Row],[income]]&gt;89000,"High Income",IF(customer_segmentation_data[[#This Row],[income]]&gt;59000,"Middle Income",IF(customer_segmentation_data[[#This Row],[income]]&lt;60000,"Low Income","Invalid")))</f>
        <v>Middle Income</v>
      </c>
      <c r="L667" t="str">
        <f>IF(customer_segmentation_data[[#This Row],[spending_score]]&gt;69,"High Spending",IF(customer_segmentation_data[[#This Row],[spending_score]]&gt;39,"Medium Spending",IF(customer_segmentation_data[[#This Row],[spending_score]]&lt;40,"Low Spending","Invalid")))</f>
        <v>Medium Spending</v>
      </c>
      <c r="M667" t="str">
        <f>IF(customer_segmentation_data[[#This Row],[purchase_frequency]]&lt;16,"Low Frequency",IF(customer_segmentation_data[[#This Row],[purchase_frequency]]&lt;36,"Medium Frequency",IF(customer_segmentation_data[[#This Row],[purchase_frequency]]&lt;51,"High Frequency","Invalid")))</f>
        <v>Medium Frequency</v>
      </c>
      <c r="N667" s="3">
        <f>customer_segmentation_data[[#This Row],[last_purchase_amount]]*customer_segmentation_data[[#This Row],[purchase_frequency]]*customer_segmentation_data[[#This Row],[membership_years]]</f>
        <v>205791.75</v>
      </c>
    </row>
    <row r="668" spans="1:14" x14ac:dyDescent="0.35">
      <c r="A668">
        <v>667</v>
      </c>
      <c r="B668">
        <v>29</v>
      </c>
      <c r="C668" s="1" t="s">
        <v>9</v>
      </c>
      <c r="D668" s="2">
        <v>135394</v>
      </c>
      <c r="E668">
        <v>53</v>
      </c>
      <c r="F668">
        <v>9</v>
      </c>
      <c r="G668">
        <v>36</v>
      </c>
      <c r="H668" s="1" t="s">
        <v>12</v>
      </c>
      <c r="I668" s="3">
        <v>30.13</v>
      </c>
      <c r="J668" s="3" t="str">
        <f>IF(customer_segmentation_data[[#This Row],[age]]&lt;30,"Adolescent",IF(customer_segmentation_data[[#This Row],[age]]&lt;50,"Middle Age",IF(customer_segmentation_data[[#This Row],[age]]&gt;49,"Adult","Invalid")))</f>
        <v>Adolescent</v>
      </c>
      <c r="K668" t="str">
        <f>IF(customer_segmentation_data[[#This Row],[income]]&gt;89000,"High Income",IF(customer_segmentation_data[[#This Row],[income]]&gt;59000,"Middle Income",IF(customer_segmentation_data[[#This Row],[income]]&lt;60000,"Low Income","Invalid")))</f>
        <v>High Income</v>
      </c>
      <c r="L668" t="str">
        <f>IF(customer_segmentation_data[[#This Row],[spending_score]]&gt;69,"High Spending",IF(customer_segmentation_data[[#This Row],[spending_score]]&gt;39,"Medium Spending",IF(customer_segmentation_data[[#This Row],[spending_score]]&lt;40,"Low Spending","Invalid")))</f>
        <v>Medium Spending</v>
      </c>
      <c r="M668" t="str">
        <f>IF(customer_segmentation_data[[#This Row],[purchase_frequency]]&lt;16,"Low Frequency",IF(customer_segmentation_data[[#This Row],[purchase_frequency]]&lt;36,"Medium Frequency",IF(customer_segmentation_data[[#This Row],[purchase_frequency]]&lt;51,"High Frequency","Invalid")))</f>
        <v>High Frequency</v>
      </c>
      <c r="N668" s="3">
        <f>customer_segmentation_data[[#This Row],[last_purchase_amount]]*customer_segmentation_data[[#This Row],[purchase_frequency]]*customer_segmentation_data[[#This Row],[membership_years]]</f>
        <v>9762.1200000000008</v>
      </c>
    </row>
    <row r="669" spans="1:14" x14ac:dyDescent="0.35">
      <c r="A669">
        <v>668</v>
      </c>
      <c r="B669">
        <v>27</v>
      </c>
      <c r="C669" s="1" t="s">
        <v>9</v>
      </c>
      <c r="D669" s="2">
        <v>48576</v>
      </c>
      <c r="E669">
        <v>29</v>
      </c>
      <c r="F669">
        <v>7</v>
      </c>
      <c r="G669">
        <v>29</v>
      </c>
      <c r="H669" s="1" t="s">
        <v>11</v>
      </c>
      <c r="I669" s="3">
        <v>976.83</v>
      </c>
      <c r="J669" s="3" t="str">
        <f>IF(customer_segmentation_data[[#This Row],[age]]&lt;30,"Adolescent",IF(customer_segmentation_data[[#This Row],[age]]&lt;50,"Middle Age",IF(customer_segmentation_data[[#This Row],[age]]&gt;49,"Adult","Invalid")))</f>
        <v>Adolescent</v>
      </c>
      <c r="K669" t="str">
        <f>IF(customer_segmentation_data[[#This Row],[income]]&gt;89000,"High Income",IF(customer_segmentation_data[[#This Row],[income]]&gt;59000,"Middle Income",IF(customer_segmentation_data[[#This Row],[income]]&lt;60000,"Low Income","Invalid")))</f>
        <v>Low Income</v>
      </c>
      <c r="L669" t="str">
        <f>IF(customer_segmentation_data[[#This Row],[spending_score]]&gt;69,"High Spending",IF(customer_segmentation_data[[#This Row],[spending_score]]&gt;39,"Medium Spending",IF(customer_segmentation_data[[#This Row],[spending_score]]&lt;40,"Low Spending","Invalid")))</f>
        <v>Low Spending</v>
      </c>
      <c r="M669" t="str">
        <f>IF(customer_segmentation_data[[#This Row],[purchase_frequency]]&lt;16,"Low Frequency",IF(customer_segmentation_data[[#This Row],[purchase_frequency]]&lt;36,"Medium Frequency",IF(customer_segmentation_data[[#This Row],[purchase_frequency]]&lt;51,"High Frequency","Invalid")))</f>
        <v>Medium Frequency</v>
      </c>
      <c r="N669" s="3">
        <f>customer_segmentation_data[[#This Row],[last_purchase_amount]]*customer_segmentation_data[[#This Row],[purchase_frequency]]*customer_segmentation_data[[#This Row],[membership_years]]</f>
        <v>198296.49</v>
      </c>
    </row>
    <row r="670" spans="1:14" x14ac:dyDescent="0.35">
      <c r="A670">
        <v>669</v>
      </c>
      <c r="B670">
        <v>52</v>
      </c>
      <c r="C670" s="1" t="s">
        <v>16</v>
      </c>
      <c r="D670" s="2">
        <v>87717</v>
      </c>
      <c r="E670">
        <v>79</v>
      </c>
      <c r="F670">
        <v>6</v>
      </c>
      <c r="G670">
        <v>44</v>
      </c>
      <c r="H670" s="1" t="s">
        <v>12</v>
      </c>
      <c r="I670" s="3">
        <v>95.17</v>
      </c>
      <c r="J670" s="3" t="str">
        <f>IF(customer_segmentation_data[[#This Row],[age]]&lt;30,"Adolescent",IF(customer_segmentation_data[[#This Row],[age]]&lt;50,"Middle Age",IF(customer_segmentation_data[[#This Row],[age]]&gt;49,"Adult","Invalid")))</f>
        <v>Adult</v>
      </c>
      <c r="K670" t="str">
        <f>IF(customer_segmentation_data[[#This Row],[income]]&gt;89000,"High Income",IF(customer_segmentation_data[[#This Row],[income]]&gt;59000,"Middle Income",IF(customer_segmentation_data[[#This Row],[income]]&lt;60000,"Low Income","Invalid")))</f>
        <v>Middle Income</v>
      </c>
      <c r="L670" t="str">
        <f>IF(customer_segmentation_data[[#This Row],[spending_score]]&gt;69,"High Spending",IF(customer_segmentation_data[[#This Row],[spending_score]]&gt;39,"Medium Spending",IF(customer_segmentation_data[[#This Row],[spending_score]]&lt;40,"Low Spending","Invalid")))</f>
        <v>High Spending</v>
      </c>
      <c r="M670" t="str">
        <f>IF(customer_segmentation_data[[#This Row],[purchase_frequency]]&lt;16,"Low Frequency",IF(customer_segmentation_data[[#This Row],[purchase_frequency]]&lt;36,"Medium Frequency",IF(customer_segmentation_data[[#This Row],[purchase_frequency]]&lt;51,"High Frequency","Invalid")))</f>
        <v>High Frequency</v>
      </c>
      <c r="N670" s="3">
        <f>customer_segmentation_data[[#This Row],[last_purchase_amount]]*customer_segmentation_data[[#This Row],[purchase_frequency]]*customer_segmentation_data[[#This Row],[membership_years]]</f>
        <v>25124.880000000005</v>
      </c>
    </row>
    <row r="671" spans="1:14" x14ac:dyDescent="0.35">
      <c r="A671">
        <v>670</v>
      </c>
      <c r="B671">
        <v>55</v>
      </c>
      <c r="C671" s="1" t="s">
        <v>13</v>
      </c>
      <c r="D671" s="2">
        <v>59108</v>
      </c>
      <c r="E671">
        <v>36</v>
      </c>
      <c r="F671">
        <v>6</v>
      </c>
      <c r="G671">
        <v>31</v>
      </c>
      <c r="H671" s="1" t="s">
        <v>14</v>
      </c>
      <c r="I671" s="3">
        <v>900.16</v>
      </c>
      <c r="J671" s="3" t="str">
        <f>IF(customer_segmentation_data[[#This Row],[age]]&lt;30,"Adolescent",IF(customer_segmentation_data[[#This Row],[age]]&lt;50,"Middle Age",IF(customer_segmentation_data[[#This Row],[age]]&gt;49,"Adult","Invalid")))</f>
        <v>Adult</v>
      </c>
      <c r="K671" t="str">
        <f>IF(customer_segmentation_data[[#This Row],[income]]&gt;89000,"High Income",IF(customer_segmentation_data[[#This Row],[income]]&gt;59000,"Middle Income",IF(customer_segmentation_data[[#This Row],[income]]&lt;60000,"Low Income","Invalid")))</f>
        <v>Middle Income</v>
      </c>
      <c r="L671" t="str">
        <f>IF(customer_segmentation_data[[#This Row],[spending_score]]&gt;69,"High Spending",IF(customer_segmentation_data[[#This Row],[spending_score]]&gt;39,"Medium Spending",IF(customer_segmentation_data[[#This Row],[spending_score]]&lt;40,"Low Spending","Invalid")))</f>
        <v>Low Spending</v>
      </c>
      <c r="M671" t="str">
        <f>IF(customer_segmentation_data[[#This Row],[purchase_frequency]]&lt;16,"Low Frequency",IF(customer_segmentation_data[[#This Row],[purchase_frequency]]&lt;36,"Medium Frequency",IF(customer_segmentation_data[[#This Row],[purchase_frequency]]&lt;51,"High Frequency","Invalid")))</f>
        <v>Medium Frequency</v>
      </c>
      <c r="N671" s="3">
        <f>customer_segmentation_data[[#This Row],[last_purchase_amount]]*customer_segmentation_data[[#This Row],[purchase_frequency]]*customer_segmentation_data[[#This Row],[membership_years]]</f>
        <v>167429.76000000001</v>
      </c>
    </row>
    <row r="672" spans="1:14" x14ac:dyDescent="0.35">
      <c r="A672">
        <v>671</v>
      </c>
      <c r="B672">
        <v>34</v>
      </c>
      <c r="C672" s="1" t="s">
        <v>16</v>
      </c>
      <c r="D672" s="2">
        <v>54274</v>
      </c>
      <c r="E672">
        <v>27</v>
      </c>
      <c r="F672">
        <v>2</v>
      </c>
      <c r="G672">
        <v>17</v>
      </c>
      <c r="H672" s="1" t="s">
        <v>14</v>
      </c>
      <c r="I672" s="3">
        <v>954.46</v>
      </c>
      <c r="J672" s="3" t="str">
        <f>IF(customer_segmentation_data[[#This Row],[age]]&lt;30,"Adolescent",IF(customer_segmentation_data[[#This Row],[age]]&lt;50,"Middle Age",IF(customer_segmentation_data[[#This Row],[age]]&gt;49,"Adult","Invalid")))</f>
        <v>Middle Age</v>
      </c>
      <c r="K672" t="str">
        <f>IF(customer_segmentation_data[[#This Row],[income]]&gt;89000,"High Income",IF(customer_segmentation_data[[#This Row],[income]]&gt;59000,"Middle Income",IF(customer_segmentation_data[[#This Row],[income]]&lt;60000,"Low Income","Invalid")))</f>
        <v>Low Income</v>
      </c>
      <c r="L672" t="str">
        <f>IF(customer_segmentation_data[[#This Row],[spending_score]]&gt;69,"High Spending",IF(customer_segmentation_data[[#This Row],[spending_score]]&gt;39,"Medium Spending",IF(customer_segmentation_data[[#This Row],[spending_score]]&lt;40,"Low Spending","Invalid")))</f>
        <v>Low Spending</v>
      </c>
      <c r="M672" t="str">
        <f>IF(customer_segmentation_data[[#This Row],[purchase_frequency]]&lt;16,"Low Frequency",IF(customer_segmentation_data[[#This Row],[purchase_frequency]]&lt;36,"Medium Frequency",IF(customer_segmentation_data[[#This Row],[purchase_frequency]]&lt;51,"High Frequency","Invalid")))</f>
        <v>Medium Frequency</v>
      </c>
      <c r="N672" s="3">
        <f>customer_segmentation_data[[#This Row],[last_purchase_amount]]*customer_segmentation_data[[#This Row],[purchase_frequency]]*customer_segmentation_data[[#This Row],[membership_years]]</f>
        <v>32451.64</v>
      </c>
    </row>
    <row r="673" spans="1:14" x14ac:dyDescent="0.35">
      <c r="A673">
        <v>672</v>
      </c>
      <c r="B673">
        <v>30</v>
      </c>
      <c r="C673" s="1" t="s">
        <v>16</v>
      </c>
      <c r="D673" s="2">
        <v>94803</v>
      </c>
      <c r="E673">
        <v>76</v>
      </c>
      <c r="F673">
        <v>6</v>
      </c>
      <c r="G673">
        <v>33</v>
      </c>
      <c r="H673" s="1" t="s">
        <v>14</v>
      </c>
      <c r="I673" s="3">
        <v>596.98</v>
      </c>
      <c r="J673" s="3" t="str">
        <f>IF(customer_segmentation_data[[#This Row],[age]]&lt;30,"Adolescent",IF(customer_segmentation_data[[#This Row],[age]]&lt;50,"Middle Age",IF(customer_segmentation_data[[#This Row],[age]]&gt;49,"Adult","Invalid")))</f>
        <v>Middle Age</v>
      </c>
      <c r="K673" t="str">
        <f>IF(customer_segmentation_data[[#This Row],[income]]&gt;89000,"High Income",IF(customer_segmentation_data[[#This Row],[income]]&gt;59000,"Middle Income",IF(customer_segmentation_data[[#This Row],[income]]&lt;60000,"Low Income","Invalid")))</f>
        <v>High Income</v>
      </c>
      <c r="L673" t="str">
        <f>IF(customer_segmentation_data[[#This Row],[spending_score]]&gt;69,"High Spending",IF(customer_segmentation_data[[#This Row],[spending_score]]&gt;39,"Medium Spending",IF(customer_segmentation_data[[#This Row],[spending_score]]&lt;40,"Low Spending","Invalid")))</f>
        <v>High Spending</v>
      </c>
      <c r="M673" t="str">
        <f>IF(customer_segmentation_data[[#This Row],[purchase_frequency]]&lt;16,"Low Frequency",IF(customer_segmentation_data[[#This Row],[purchase_frequency]]&lt;36,"Medium Frequency",IF(customer_segmentation_data[[#This Row],[purchase_frequency]]&lt;51,"High Frequency","Invalid")))</f>
        <v>Medium Frequency</v>
      </c>
      <c r="N673" s="3">
        <f>customer_segmentation_data[[#This Row],[last_purchase_amount]]*customer_segmentation_data[[#This Row],[purchase_frequency]]*customer_segmentation_data[[#This Row],[membership_years]]</f>
        <v>118202.04000000001</v>
      </c>
    </row>
    <row r="674" spans="1:14" x14ac:dyDescent="0.35">
      <c r="A674">
        <v>673</v>
      </c>
      <c r="B674">
        <v>47</v>
      </c>
      <c r="C674" s="1" t="s">
        <v>9</v>
      </c>
      <c r="D674" s="2">
        <v>40790</v>
      </c>
      <c r="E674">
        <v>36</v>
      </c>
      <c r="F674">
        <v>1</v>
      </c>
      <c r="G674">
        <v>4</v>
      </c>
      <c r="H674" s="1" t="s">
        <v>12</v>
      </c>
      <c r="I674" s="3">
        <v>913.84</v>
      </c>
      <c r="J674" s="3" t="str">
        <f>IF(customer_segmentation_data[[#This Row],[age]]&lt;30,"Adolescent",IF(customer_segmentation_data[[#This Row],[age]]&lt;50,"Middle Age",IF(customer_segmentation_data[[#This Row],[age]]&gt;49,"Adult","Invalid")))</f>
        <v>Middle Age</v>
      </c>
      <c r="K674" t="str">
        <f>IF(customer_segmentation_data[[#This Row],[income]]&gt;89000,"High Income",IF(customer_segmentation_data[[#This Row],[income]]&gt;59000,"Middle Income",IF(customer_segmentation_data[[#This Row],[income]]&lt;60000,"Low Income","Invalid")))</f>
        <v>Low Income</v>
      </c>
      <c r="L674" t="str">
        <f>IF(customer_segmentation_data[[#This Row],[spending_score]]&gt;69,"High Spending",IF(customer_segmentation_data[[#This Row],[spending_score]]&gt;39,"Medium Spending",IF(customer_segmentation_data[[#This Row],[spending_score]]&lt;40,"Low Spending","Invalid")))</f>
        <v>Low Spending</v>
      </c>
      <c r="M674" t="str">
        <f>IF(customer_segmentation_data[[#This Row],[purchase_frequency]]&lt;16,"Low Frequency",IF(customer_segmentation_data[[#This Row],[purchase_frequency]]&lt;36,"Medium Frequency",IF(customer_segmentation_data[[#This Row],[purchase_frequency]]&lt;51,"High Frequency","Invalid")))</f>
        <v>Low Frequency</v>
      </c>
      <c r="N674" s="3">
        <f>customer_segmentation_data[[#This Row],[last_purchase_amount]]*customer_segmentation_data[[#This Row],[purchase_frequency]]*customer_segmentation_data[[#This Row],[membership_years]]</f>
        <v>3655.36</v>
      </c>
    </row>
    <row r="675" spans="1:14" x14ac:dyDescent="0.35">
      <c r="A675">
        <v>674</v>
      </c>
      <c r="B675">
        <v>32</v>
      </c>
      <c r="C675" s="1" t="s">
        <v>13</v>
      </c>
      <c r="D675" s="2">
        <v>41072</v>
      </c>
      <c r="E675">
        <v>14</v>
      </c>
      <c r="F675">
        <v>5</v>
      </c>
      <c r="G675">
        <v>39</v>
      </c>
      <c r="H675" s="1" t="s">
        <v>15</v>
      </c>
      <c r="I675" s="3">
        <v>981.04</v>
      </c>
      <c r="J675" s="3" t="str">
        <f>IF(customer_segmentation_data[[#This Row],[age]]&lt;30,"Adolescent",IF(customer_segmentation_data[[#This Row],[age]]&lt;50,"Middle Age",IF(customer_segmentation_data[[#This Row],[age]]&gt;49,"Adult","Invalid")))</f>
        <v>Middle Age</v>
      </c>
      <c r="K675" t="str">
        <f>IF(customer_segmentation_data[[#This Row],[income]]&gt;89000,"High Income",IF(customer_segmentation_data[[#This Row],[income]]&gt;59000,"Middle Income",IF(customer_segmentation_data[[#This Row],[income]]&lt;60000,"Low Income","Invalid")))</f>
        <v>Low Income</v>
      </c>
      <c r="L675" t="str">
        <f>IF(customer_segmentation_data[[#This Row],[spending_score]]&gt;69,"High Spending",IF(customer_segmentation_data[[#This Row],[spending_score]]&gt;39,"Medium Spending",IF(customer_segmentation_data[[#This Row],[spending_score]]&lt;40,"Low Spending","Invalid")))</f>
        <v>Low Spending</v>
      </c>
      <c r="M675" t="str">
        <f>IF(customer_segmentation_data[[#This Row],[purchase_frequency]]&lt;16,"Low Frequency",IF(customer_segmentation_data[[#This Row],[purchase_frequency]]&lt;36,"Medium Frequency",IF(customer_segmentation_data[[#This Row],[purchase_frequency]]&lt;51,"High Frequency","Invalid")))</f>
        <v>High Frequency</v>
      </c>
      <c r="N675" s="3">
        <f>customer_segmentation_data[[#This Row],[last_purchase_amount]]*customer_segmentation_data[[#This Row],[purchase_frequency]]*customer_segmentation_data[[#This Row],[membership_years]]</f>
        <v>191302.8</v>
      </c>
    </row>
    <row r="676" spans="1:14" x14ac:dyDescent="0.35">
      <c r="A676">
        <v>675</v>
      </c>
      <c r="B676">
        <v>64</v>
      </c>
      <c r="C676" s="1" t="s">
        <v>9</v>
      </c>
      <c r="D676" s="2">
        <v>67704</v>
      </c>
      <c r="E676">
        <v>12</v>
      </c>
      <c r="F676">
        <v>6</v>
      </c>
      <c r="G676">
        <v>17</v>
      </c>
      <c r="H676" s="1" t="s">
        <v>14</v>
      </c>
      <c r="I676" s="3">
        <v>126.15</v>
      </c>
      <c r="J676" s="3" t="str">
        <f>IF(customer_segmentation_data[[#This Row],[age]]&lt;30,"Adolescent",IF(customer_segmentation_data[[#This Row],[age]]&lt;50,"Middle Age",IF(customer_segmentation_data[[#This Row],[age]]&gt;49,"Adult","Invalid")))</f>
        <v>Adult</v>
      </c>
      <c r="K676" t="str">
        <f>IF(customer_segmentation_data[[#This Row],[income]]&gt;89000,"High Income",IF(customer_segmentation_data[[#This Row],[income]]&gt;59000,"Middle Income",IF(customer_segmentation_data[[#This Row],[income]]&lt;60000,"Low Income","Invalid")))</f>
        <v>Middle Income</v>
      </c>
      <c r="L676" t="str">
        <f>IF(customer_segmentation_data[[#This Row],[spending_score]]&gt;69,"High Spending",IF(customer_segmentation_data[[#This Row],[spending_score]]&gt;39,"Medium Spending",IF(customer_segmentation_data[[#This Row],[spending_score]]&lt;40,"Low Spending","Invalid")))</f>
        <v>Low Spending</v>
      </c>
      <c r="M676" t="str">
        <f>IF(customer_segmentation_data[[#This Row],[purchase_frequency]]&lt;16,"Low Frequency",IF(customer_segmentation_data[[#This Row],[purchase_frequency]]&lt;36,"Medium Frequency",IF(customer_segmentation_data[[#This Row],[purchase_frequency]]&lt;51,"High Frequency","Invalid")))</f>
        <v>Medium Frequency</v>
      </c>
      <c r="N676" s="3">
        <f>customer_segmentation_data[[#This Row],[last_purchase_amount]]*customer_segmentation_data[[#This Row],[purchase_frequency]]*customer_segmentation_data[[#This Row],[membership_years]]</f>
        <v>12867.300000000001</v>
      </c>
    </row>
    <row r="677" spans="1:14" x14ac:dyDescent="0.35">
      <c r="A677">
        <v>676</v>
      </c>
      <c r="B677">
        <v>64</v>
      </c>
      <c r="C677" s="1" t="s">
        <v>9</v>
      </c>
      <c r="D677" s="2">
        <v>48169</v>
      </c>
      <c r="E677">
        <v>39</v>
      </c>
      <c r="F677">
        <v>5</v>
      </c>
      <c r="G677">
        <v>33</v>
      </c>
      <c r="H677" s="1" t="s">
        <v>10</v>
      </c>
      <c r="I677" s="3">
        <v>451.86</v>
      </c>
      <c r="J677" s="3" t="str">
        <f>IF(customer_segmentation_data[[#This Row],[age]]&lt;30,"Adolescent",IF(customer_segmentation_data[[#This Row],[age]]&lt;50,"Middle Age",IF(customer_segmentation_data[[#This Row],[age]]&gt;49,"Adult","Invalid")))</f>
        <v>Adult</v>
      </c>
      <c r="K677" t="str">
        <f>IF(customer_segmentation_data[[#This Row],[income]]&gt;89000,"High Income",IF(customer_segmentation_data[[#This Row],[income]]&gt;59000,"Middle Income",IF(customer_segmentation_data[[#This Row],[income]]&lt;60000,"Low Income","Invalid")))</f>
        <v>Low Income</v>
      </c>
      <c r="L677" t="str">
        <f>IF(customer_segmentation_data[[#This Row],[spending_score]]&gt;69,"High Spending",IF(customer_segmentation_data[[#This Row],[spending_score]]&gt;39,"Medium Spending",IF(customer_segmentation_data[[#This Row],[spending_score]]&lt;40,"Low Spending","Invalid")))</f>
        <v>Low Spending</v>
      </c>
      <c r="M677" t="str">
        <f>IF(customer_segmentation_data[[#This Row],[purchase_frequency]]&lt;16,"Low Frequency",IF(customer_segmentation_data[[#This Row],[purchase_frequency]]&lt;36,"Medium Frequency",IF(customer_segmentation_data[[#This Row],[purchase_frequency]]&lt;51,"High Frequency","Invalid")))</f>
        <v>Medium Frequency</v>
      </c>
      <c r="N677" s="3">
        <f>customer_segmentation_data[[#This Row],[last_purchase_amount]]*customer_segmentation_data[[#This Row],[purchase_frequency]]*customer_segmentation_data[[#This Row],[membership_years]]</f>
        <v>74556.900000000009</v>
      </c>
    </row>
    <row r="678" spans="1:14" x14ac:dyDescent="0.35">
      <c r="A678">
        <v>677</v>
      </c>
      <c r="B678">
        <v>51</v>
      </c>
      <c r="C678" s="1" t="s">
        <v>9</v>
      </c>
      <c r="D678" s="2">
        <v>146159</v>
      </c>
      <c r="E678">
        <v>99</v>
      </c>
      <c r="F678">
        <v>7</v>
      </c>
      <c r="G678">
        <v>38</v>
      </c>
      <c r="H678" s="1" t="s">
        <v>10</v>
      </c>
      <c r="I678" s="3">
        <v>808.89</v>
      </c>
      <c r="J678" s="3" t="str">
        <f>IF(customer_segmentation_data[[#This Row],[age]]&lt;30,"Adolescent",IF(customer_segmentation_data[[#This Row],[age]]&lt;50,"Middle Age",IF(customer_segmentation_data[[#This Row],[age]]&gt;49,"Adult","Invalid")))</f>
        <v>Adult</v>
      </c>
      <c r="K678" t="str">
        <f>IF(customer_segmentation_data[[#This Row],[income]]&gt;89000,"High Income",IF(customer_segmentation_data[[#This Row],[income]]&gt;59000,"Middle Income",IF(customer_segmentation_data[[#This Row],[income]]&lt;60000,"Low Income","Invalid")))</f>
        <v>High Income</v>
      </c>
      <c r="L678" t="str">
        <f>IF(customer_segmentation_data[[#This Row],[spending_score]]&gt;69,"High Spending",IF(customer_segmentation_data[[#This Row],[spending_score]]&gt;39,"Medium Spending",IF(customer_segmentation_data[[#This Row],[spending_score]]&lt;40,"Low Spending","Invalid")))</f>
        <v>High Spending</v>
      </c>
      <c r="M678" t="str">
        <f>IF(customer_segmentation_data[[#This Row],[purchase_frequency]]&lt;16,"Low Frequency",IF(customer_segmentation_data[[#This Row],[purchase_frequency]]&lt;36,"Medium Frequency",IF(customer_segmentation_data[[#This Row],[purchase_frequency]]&lt;51,"High Frequency","Invalid")))</f>
        <v>High Frequency</v>
      </c>
      <c r="N678" s="3">
        <f>customer_segmentation_data[[#This Row],[last_purchase_amount]]*customer_segmentation_data[[#This Row],[purchase_frequency]]*customer_segmentation_data[[#This Row],[membership_years]]</f>
        <v>215164.74</v>
      </c>
    </row>
    <row r="679" spans="1:14" x14ac:dyDescent="0.35">
      <c r="A679">
        <v>678</v>
      </c>
      <c r="B679">
        <v>63</v>
      </c>
      <c r="C679" s="1" t="s">
        <v>13</v>
      </c>
      <c r="D679" s="2">
        <v>56374</v>
      </c>
      <c r="E679">
        <v>60</v>
      </c>
      <c r="F679">
        <v>4</v>
      </c>
      <c r="G679">
        <v>45</v>
      </c>
      <c r="H679" s="1" t="s">
        <v>14</v>
      </c>
      <c r="I679" s="3">
        <v>943.5</v>
      </c>
      <c r="J679" s="3" t="str">
        <f>IF(customer_segmentation_data[[#This Row],[age]]&lt;30,"Adolescent",IF(customer_segmentation_data[[#This Row],[age]]&lt;50,"Middle Age",IF(customer_segmentation_data[[#This Row],[age]]&gt;49,"Adult","Invalid")))</f>
        <v>Adult</v>
      </c>
      <c r="K679" t="str">
        <f>IF(customer_segmentation_data[[#This Row],[income]]&gt;89000,"High Income",IF(customer_segmentation_data[[#This Row],[income]]&gt;59000,"Middle Income",IF(customer_segmentation_data[[#This Row],[income]]&lt;60000,"Low Income","Invalid")))</f>
        <v>Low Income</v>
      </c>
      <c r="L679" t="str">
        <f>IF(customer_segmentation_data[[#This Row],[spending_score]]&gt;69,"High Spending",IF(customer_segmentation_data[[#This Row],[spending_score]]&gt;39,"Medium Spending",IF(customer_segmentation_data[[#This Row],[spending_score]]&lt;40,"Low Spending","Invalid")))</f>
        <v>Medium Spending</v>
      </c>
      <c r="M679" t="str">
        <f>IF(customer_segmentation_data[[#This Row],[purchase_frequency]]&lt;16,"Low Frequency",IF(customer_segmentation_data[[#This Row],[purchase_frequency]]&lt;36,"Medium Frequency",IF(customer_segmentation_data[[#This Row],[purchase_frequency]]&lt;51,"High Frequency","Invalid")))</f>
        <v>High Frequency</v>
      </c>
      <c r="N679" s="3">
        <f>customer_segmentation_data[[#This Row],[last_purchase_amount]]*customer_segmentation_data[[#This Row],[purchase_frequency]]*customer_segmentation_data[[#This Row],[membership_years]]</f>
        <v>169830</v>
      </c>
    </row>
    <row r="680" spans="1:14" x14ac:dyDescent="0.35">
      <c r="A680">
        <v>679</v>
      </c>
      <c r="B680">
        <v>46</v>
      </c>
      <c r="C680" s="1" t="s">
        <v>9</v>
      </c>
      <c r="D680" s="2">
        <v>112770</v>
      </c>
      <c r="E680">
        <v>6</v>
      </c>
      <c r="F680">
        <v>10</v>
      </c>
      <c r="G680">
        <v>27</v>
      </c>
      <c r="H680" s="1" t="s">
        <v>11</v>
      </c>
      <c r="I680" s="3">
        <v>559.73</v>
      </c>
      <c r="J680" s="3" t="str">
        <f>IF(customer_segmentation_data[[#This Row],[age]]&lt;30,"Adolescent",IF(customer_segmentation_data[[#This Row],[age]]&lt;50,"Middle Age",IF(customer_segmentation_data[[#This Row],[age]]&gt;49,"Adult","Invalid")))</f>
        <v>Middle Age</v>
      </c>
      <c r="K680" t="str">
        <f>IF(customer_segmentation_data[[#This Row],[income]]&gt;89000,"High Income",IF(customer_segmentation_data[[#This Row],[income]]&gt;59000,"Middle Income",IF(customer_segmentation_data[[#This Row],[income]]&lt;60000,"Low Income","Invalid")))</f>
        <v>High Income</v>
      </c>
      <c r="L680" t="str">
        <f>IF(customer_segmentation_data[[#This Row],[spending_score]]&gt;69,"High Spending",IF(customer_segmentation_data[[#This Row],[spending_score]]&gt;39,"Medium Spending",IF(customer_segmentation_data[[#This Row],[spending_score]]&lt;40,"Low Spending","Invalid")))</f>
        <v>Low Spending</v>
      </c>
      <c r="M680" t="str">
        <f>IF(customer_segmentation_data[[#This Row],[purchase_frequency]]&lt;16,"Low Frequency",IF(customer_segmentation_data[[#This Row],[purchase_frequency]]&lt;36,"Medium Frequency",IF(customer_segmentation_data[[#This Row],[purchase_frequency]]&lt;51,"High Frequency","Invalid")))</f>
        <v>Medium Frequency</v>
      </c>
      <c r="N680" s="3">
        <f>customer_segmentation_data[[#This Row],[last_purchase_amount]]*customer_segmentation_data[[#This Row],[purchase_frequency]]*customer_segmentation_data[[#This Row],[membership_years]]</f>
        <v>151127.1</v>
      </c>
    </row>
    <row r="681" spans="1:14" x14ac:dyDescent="0.35">
      <c r="A681">
        <v>680</v>
      </c>
      <c r="B681">
        <v>36</v>
      </c>
      <c r="C681" s="1" t="s">
        <v>13</v>
      </c>
      <c r="D681" s="2">
        <v>106345</v>
      </c>
      <c r="E681">
        <v>98</v>
      </c>
      <c r="F681">
        <v>7</v>
      </c>
      <c r="G681">
        <v>49</v>
      </c>
      <c r="H681" s="1" t="s">
        <v>12</v>
      </c>
      <c r="I681" s="3">
        <v>55.21</v>
      </c>
      <c r="J681" s="3" t="str">
        <f>IF(customer_segmentation_data[[#This Row],[age]]&lt;30,"Adolescent",IF(customer_segmentation_data[[#This Row],[age]]&lt;50,"Middle Age",IF(customer_segmentation_data[[#This Row],[age]]&gt;49,"Adult","Invalid")))</f>
        <v>Middle Age</v>
      </c>
      <c r="K681" t="str">
        <f>IF(customer_segmentation_data[[#This Row],[income]]&gt;89000,"High Income",IF(customer_segmentation_data[[#This Row],[income]]&gt;59000,"Middle Income",IF(customer_segmentation_data[[#This Row],[income]]&lt;60000,"Low Income","Invalid")))</f>
        <v>High Income</v>
      </c>
      <c r="L681" t="str">
        <f>IF(customer_segmentation_data[[#This Row],[spending_score]]&gt;69,"High Spending",IF(customer_segmentation_data[[#This Row],[spending_score]]&gt;39,"Medium Spending",IF(customer_segmentation_data[[#This Row],[spending_score]]&lt;40,"Low Spending","Invalid")))</f>
        <v>High Spending</v>
      </c>
      <c r="M681" t="str">
        <f>IF(customer_segmentation_data[[#This Row],[purchase_frequency]]&lt;16,"Low Frequency",IF(customer_segmentation_data[[#This Row],[purchase_frequency]]&lt;36,"Medium Frequency",IF(customer_segmentation_data[[#This Row],[purchase_frequency]]&lt;51,"High Frequency","Invalid")))</f>
        <v>High Frequency</v>
      </c>
      <c r="N681" s="3">
        <f>customer_segmentation_data[[#This Row],[last_purchase_amount]]*customer_segmentation_data[[#This Row],[purchase_frequency]]*customer_segmentation_data[[#This Row],[membership_years]]</f>
        <v>18937.03</v>
      </c>
    </row>
    <row r="682" spans="1:14" x14ac:dyDescent="0.35">
      <c r="A682">
        <v>681</v>
      </c>
      <c r="B682">
        <v>49</v>
      </c>
      <c r="C682" s="1" t="s">
        <v>13</v>
      </c>
      <c r="D682" s="2">
        <v>115974</v>
      </c>
      <c r="E682">
        <v>95</v>
      </c>
      <c r="F682">
        <v>8</v>
      </c>
      <c r="G682">
        <v>22</v>
      </c>
      <c r="H682" s="1" t="s">
        <v>15</v>
      </c>
      <c r="I682" s="3">
        <v>143</v>
      </c>
      <c r="J682" s="3" t="str">
        <f>IF(customer_segmentation_data[[#This Row],[age]]&lt;30,"Adolescent",IF(customer_segmentation_data[[#This Row],[age]]&lt;50,"Middle Age",IF(customer_segmentation_data[[#This Row],[age]]&gt;49,"Adult","Invalid")))</f>
        <v>Middle Age</v>
      </c>
      <c r="K682" t="str">
        <f>IF(customer_segmentation_data[[#This Row],[income]]&gt;89000,"High Income",IF(customer_segmentation_data[[#This Row],[income]]&gt;59000,"Middle Income",IF(customer_segmentation_data[[#This Row],[income]]&lt;60000,"Low Income","Invalid")))</f>
        <v>High Income</v>
      </c>
      <c r="L682" t="str">
        <f>IF(customer_segmentation_data[[#This Row],[spending_score]]&gt;69,"High Spending",IF(customer_segmentation_data[[#This Row],[spending_score]]&gt;39,"Medium Spending",IF(customer_segmentation_data[[#This Row],[spending_score]]&lt;40,"Low Spending","Invalid")))</f>
        <v>High Spending</v>
      </c>
      <c r="M682" t="str">
        <f>IF(customer_segmentation_data[[#This Row],[purchase_frequency]]&lt;16,"Low Frequency",IF(customer_segmentation_data[[#This Row],[purchase_frequency]]&lt;36,"Medium Frequency",IF(customer_segmentation_data[[#This Row],[purchase_frequency]]&lt;51,"High Frequency","Invalid")))</f>
        <v>Medium Frequency</v>
      </c>
      <c r="N682" s="3">
        <f>customer_segmentation_data[[#This Row],[last_purchase_amount]]*customer_segmentation_data[[#This Row],[purchase_frequency]]*customer_segmentation_data[[#This Row],[membership_years]]</f>
        <v>25168</v>
      </c>
    </row>
    <row r="683" spans="1:14" x14ac:dyDescent="0.35">
      <c r="A683">
        <v>682</v>
      </c>
      <c r="B683">
        <v>61</v>
      </c>
      <c r="C683" s="1" t="s">
        <v>16</v>
      </c>
      <c r="D683" s="2">
        <v>136973</v>
      </c>
      <c r="E683">
        <v>27</v>
      </c>
      <c r="F683">
        <v>7</v>
      </c>
      <c r="G683">
        <v>2</v>
      </c>
      <c r="H683" s="1" t="s">
        <v>15</v>
      </c>
      <c r="I683" s="3">
        <v>269.2</v>
      </c>
      <c r="J683" s="3" t="str">
        <f>IF(customer_segmentation_data[[#This Row],[age]]&lt;30,"Adolescent",IF(customer_segmentation_data[[#This Row],[age]]&lt;50,"Middle Age",IF(customer_segmentation_data[[#This Row],[age]]&gt;49,"Adult","Invalid")))</f>
        <v>Adult</v>
      </c>
      <c r="K683" t="str">
        <f>IF(customer_segmentation_data[[#This Row],[income]]&gt;89000,"High Income",IF(customer_segmentation_data[[#This Row],[income]]&gt;59000,"Middle Income",IF(customer_segmentation_data[[#This Row],[income]]&lt;60000,"Low Income","Invalid")))</f>
        <v>High Income</v>
      </c>
      <c r="L683" t="str">
        <f>IF(customer_segmentation_data[[#This Row],[spending_score]]&gt;69,"High Spending",IF(customer_segmentation_data[[#This Row],[spending_score]]&gt;39,"Medium Spending",IF(customer_segmentation_data[[#This Row],[spending_score]]&lt;40,"Low Spending","Invalid")))</f>
        <v>Low Spending</v>
      </c>
      <c r="M683" t="str">
        <f>IF(customer_segmentation_data[[#This Row],[purchase_frequency]]&lt;16,"Low Frequency",IF(customer_segmentation_data[[#This Row],[purchase_frequency]]&lt;36,"Medium Frequency",IF(customer_segmentation_data[[#This Row],[purchase_frequency]]&lt;51,"High Frequency","Invalid")))</f>
        <v>Low Frequency</v>
      </c>
      <c r="N683" s="3">
        <f>customer_segmentation_data[[#This Row],[last_purchase_amount]]*customer_segmentation_data[[#This Row],[purchase_frequency]]*customer_segmentation_data[[#This Row],[membership_years]]</f>
        <v>3768.7999999999997</v>
      </c>
    </row>
    <row r="684" spans="1:14" x14ac:dyDescent="0.35">
      <c r="A684">
        <v>683</v>
      </c>
      <c r="B684">
        <v>27</v>
      </c>
      <c r="C684" s="1" t="s">
        <v>9</v>
      </c>
      <c r="D684" s="2">
        <v>89855</v>
      </c>
      <c r="E684">
        <v>54</v>
      </c>
      <c r="F684">
        <v>10</v>
      </c>
      <c r="G684">
        <v>37</v>
      </c>
      <c r="H684" s="1" t="s">
        <v>14</v>
      </c>
      <c r="I684" s="3">
        <v>750.51</v>
      </c>
      <c r="J684" s="3" t="str">
        <f>IF(customer_segmentation_data[[#This Row],[age]]&lt;30,"Adolescent",IF(customer_segmentation_data[[#This Row],[age]]&lt;50,"Middle Age",IF(customer_segmentation_data[[#This Row],[age]]&gt;49,"Adult","Invalid")))</f>
        <v>Adolescent</v>
      </c>
      <c r="K684" t="str">
        <f>IF(customer_segmentation_data[[#This Row],[income]]&gt;89000,"High Income",IF(customer_segmentation_data[[#This Row],[income]]&gt;59000,"Middle Income",IF(customer_segmentation_data[[#This Row],[income]]&lt;60000,"Low Income","Invalid")))</f>
        <v>High Income</v>
      </c>
      <c r="L684" t="str">
        <f>IF(customer_segmentation_data[[#This Row],[spending_score]]&gt;69,"High Spending",IF(customer_segmentation_data[[#This Row],[spending_score]]&gt;39,"Medium Spending",IF(customer_segmentation_data[[#This Row],[spending_score]]&lt;40,"Low Spending","Invalid")))</f>
        <v>Medium Spending</v>
      </c>
      <c r="M684" t="str">
        <f>IF(customer_segmentation_data[[#This Row],[purchase_frequency]]&lt;16,"Low Frequency",IF(customer_segmentation_data[[#This Row],[purchase_frequency]]&lt;36,"Medium Frequency",IF(customer_segmentation_data[[#This Row],[purchase_frequency]]&lt;51,"High Frequency","Invalid")))</f>
        <v>High Frequency</v>
      </c>
      <c r="N684" s="3">
        <f>customer_segmentation_data[[#This Row],[last_purchase_amount]]*customer_segmentation_data[[#This Row],[purchase_frequency]]*customer_segmentation_data[[#This Row],[membership_years]]</f>
        <v>277688.7</v>
      </c>
    </row>
    <row r="685" spans="1:14" x14ac:dyDescent="0.35">
      <c r="A685">
        <v>684</v>
      </c>
      <c r="B685">
        <v>42</v>
      </c>
      <c r="C685" s="1" t="s">
        <v>16</v>
      </c>
      <c r="D685" s="2">
        <v>56378</v>
      </c>
      <c r="E685">
        <v>8</v>
      </c>
      <c r="F685">
        <v>9</v>
      </c>
      <c r="G685">
        <v>18</v>
      </c>
      <c r="H685" s="1" t="s">
        <v>12</v>
      </c>
      <c r="I685" s="3">
        <v>880.45</v>
      </c>
      <c r="J685" s="3" t="str">
        <f>IF(customer_segmentation_data[[#This Row],[age]]&lt;30,"Adolescent",IF(customer_segmentation_data[[#This Row],[age]]&lt;50,"Middle Age",IF(customer_segmentation_data[[#This Row],[age]]&gt;49,"Adult","Invalid")))</f>
        <v>Middle Age</v>
      </c>
      <c r="K685" t="str">
        <f>IF(customer_segmentation_data[[#This Row],[income]]&gt;89000,"High Income",IF(customer_segmentation_data[[#This Row],[income]]&gt;59000,"Middle Income",IF(customer_segmentation_data[[#This Row],[income]]&lt;60000,"Low Income","Invalid")))</f>
        <v>Low Income</v>
      </c>
      <c r="L685" t="str">
        <f>IF(customer_segmentation_data[[#This Row],[spending_score]]&gt;69,"High Spending",IF(customer_segmentation_data[[#This Row],[spending_score]]&gt;39,"Medium Spending",IF(customer_segmentation_data[[#This Row],[spending_score]]&lt;40,"Low Spending","Invalid")))</f>
        <v>Low Spending</v>
      </c>
      <c r="M685" t="str">
        <f>IF(customer_segmentation_data[[#This Row],[purchase_frequency]]&lt;16,"Low Frequency",IF(customer_segmentation_data[[#This Row],[purchase_frequency]]&lt;36,"Medium Frequency",IF(customer_segmentation_data[[#This Row],[purchase_frequency]]&lt;51,"High Frequency","Invalid")))</f>
        <v>Medium Frequency</v>
      </c>
      <c r="N685" s="3">
        <f>customer_segmentation_data[[#This Row],[last_purchase_amount]]*customer_segmentation_data[[#This Row],[purchase_frequency]]*customer_segmentation_data[[#This Row],[membership_years]]</f>
        <v>142632.9</v>
      </c>
    </row>
    <row r="686" spans="1:14" x14ac:dyDescent="0.35">
      <c r="A686">
        <v>685</v>
      </c>
      <c r="B686">
        <v>37</v>
      </c>
      <c r="C686" s="1" t="s">
        <v>16</v>
      </c>
      <c r="D686" s="2">
        <v>104041</v>
      </c>
      <c r="E686">
        <v>64</v>
      </c>
      <c r="F686">
        <v>9</v>
      </c>
      <c r="G686">
        <v>49</v>
      </c>
      <c r="H686" s="1" t="s">
        <v>14</v>
      </c>
      <c r="I686" s="3">
        <v>117.52</v>
      </c>
      <c r="J686" s="3" t="str">
        <f>IF(customer_segmentation_data[[#This Row],[age]]&lt;30,"Adolescent",IF(customer_segmentation_data[[#This Row],[age]]&lt;50,"Middle Age",IF(customer_segmentation_data[[#This Row],[age]]&gt;49,"Adult","Invalid")))</f>
        <v>Middle Age</v>
      </c>
      <c r="K686" t="str">
        <f>IF(customer_segmentation_data[[#This Row],[income]]&gt;89000,"High Income",IF(customer_segmentation_data[[#This Row],[income]]&gt;59000,"Middle Income",IF(customer_segmentation_data[[#This Row],[income]]&lt;60000,"Low Income","Invalid")))</f>
        <v>High Income</v>
      </c>
      <c r="L686" t="str">
        <f>IF(customer_segmentation_data[[#This Row],[spending_score]]&gt;69,"High Spending",IF(customer_segmentation_data[[#This Row],[spending_score]]&gt;39,"Medium Spending",IF(customer_segmentation_data[[#This Row],[spending_score]]&lt;40,"Low Spending","Invalid")))</f>
        <v>Medium Spending</v>
      </c>
      <c r="M686" t="str">
        <f>IF(customer_segmentation_data[[#This Row],[purchase_frequency]]&lt;16,"Low Frequency",IF(customer_segmentation_data[[#This Row],[purchase_frequency]]&lt;36,"Medium Frequency",IF(customer_segmentation_data[[#This Row],[purchase_frequency]]&lt;51,"High Frequency","Invalid")))</f>
        <v>High Frequency</v>
      </c>
      <c r="N686" s="3">
        <f>customer_segmentation_data[[#This Row],[last_purchase_amount]]*customer_segmentation_data[[#This Row],[purchase_frequency]]*customer_segmentation_data[[#This Row],[membership_years]]</f>
        <v>51826.319999999992</v>
      </c>
    </row>
    <row r="687" spans="1:14" x14ac:dyDescent="0.35">
      <c r="A687">
        <v>686</v>
      </c>
      <c r="B687">
        <v>30</v>
      </c>
      <c r="C687" s="1" t="s">
        <v>16</v>
      </c>
      <c r="D687" s="2">
        <v>115674</v>
      </c>
      <c r="E687">
        <v>78</v>
      </c>
      <c r="F687">
        <v>2</v>
      </c>
      <c r="G687">
        <v>48</v>
      </c>
      <c r="H687" s="1" t="s">
        <v>12</v>
      </c>
      <c r="I687" s="3">
        <v>621.73</v>
      </c>
      <c r="J687" s="3" t="str">
        <f>IF(customer_segmentation_data[[#This Row],[age]]&lt;30,"Adolescent",IF(customer_segmentation_data[[#This Row],[age]]&lt;50,"Middle Age",IF(customer_segmentation_data[[#This Row],[age]]&gt;49,"Adult","Invalid")))</f>
        <v>Middle Age</v>
      </c>
      <c r="K687" t="str">
        <f>IF(customer_segmentation_data[[#This Row],[income]]&gt;89000,"High Income",IF(customer_segmentation_data[[#This Row],[income]]&gt;59000,"Middle Income",IF(customer_segmentation_data[[#This Row],[income]]&lt;60000,"Low Income","Invalid")))</f>
        <v>High Income</v>
      </c>
      <c r="L687" t="str">
        <f>IF(customer_segmentation_data[[#This Row],[spending_score]]&gt;69,"High Spending",IF(customer_segmentation_data[[#This Row],[spending_score]]&gt;39,"Medium Spending",IF(customer_segmentation_data[[#This Row],[spending_score]]&lt;40,"Low Spending","Invalid")))</f>
        <v>High Spending</v>
      </c>
      <c r="M687" t="str">
        <f>IF(customer_segmentation_data[[#This Row],[purchase_frequency]]&lt;16,"Low Frequency",IF(customer_segmentation_data[[#This Row],[purchase_frequency]]&lt;36,"Medium Frequency",IF(customer_segmentation_data[[#This Row],[purchase_frequency]]&lt;51,"High Frequency","Invalid")))</f>
        <v>High Frequency</v>
      </c>
      <c r="N687" s="3">
        <f>customer_segmentation_data[[#This Row],[last_purchase_amount]]*customer_segmentation_data[[#This Row],[purchase_frequency]]*customer_segmentation_data[[#This Row],[membership_years]]</f>
        <v>59686.080000000002</v>
      </c>
    </row>
    <row r="688" spans="1:14" x14ac:dyDescent="0.35">
      <c r="A688">
        <v>687</v>
      </c>
      <c r="B688">
        <v>59</v>
      </c>
      <c r="C688" s="1" t="s">
        <v>16</v>
      </c>
      <c r="D688" s="2">
        <v>65196</v>
      </c>
      <c r="E688">
        <v>22</v>
      </c>
      <c r="F688">
        <v>2</v>
      </c>
      <c r="G688">
        <v>36</v>
      </c>
      <c r="H688" s="1" t="s">
        <v>14</v>
      </c>
      <c r="I688" s="3">
        <v>625.33000000000004</v>
      </c>
      <c r="J688" s="3" t="str">
        <f>IF(customer_segmentation_data[[#This Row],[age]]&lt;30,"Adolescent",IF(customer_segmentation_data[[#This Row],[age]]&lt;50,"Middle Age",IF(customer_segmentation_data[[#This Row],[age]]&gt;49,"Adult","Invalid")))</f>
        <v>Adult</v>
      </c>
      <c r="K688" t="str">
        <f>IF(customer_segmentation_data[[#This Row],[income]]&gt;89000,"High Income",IF(customer_segmentation_data[[#This Row],[income]]&gt;59000,"Middle Income",IF(customer_segmentation_data[[#This Row],[income]]&lt;60000,"Low Income","Invalid")))</f>
        <v>Middle Income</v>
      </c>
      <c r="L688" t="str">
        <f>IF(customer_segmentation_data[[#This Row],[spending_score]]&gt;69,"High Spending",IF(customer_segmentation_data[[#This Row],[spending_score]]&gt;39,"Medium Spending",IF(customer_segmentation_data[[#This Row],[spending_score]]&lt;40,"Low Spending","Invalid")))</f>
        <v>Low Spending</v>
      </c>
      <c r="M688" t="str">
        <f>IF(customer_segmentation_data[[#This Row],[purchase_frequency]]&lt;16,"Low Frequency",IF(customer_segmentation_data[[#This Row],[purchase_frequency]]&lt;36,"Medium Frequency",IF(customer_segmentation_data[[#This Row],[purchase_frequency]]&lt;51,"High Frequency","Invalid")))</f>
        <v>High Frequency</v>
      </c>
      <c r="N688" s="3">
        <f>customer_segmentation_data[[#This Row],[last_purchase_amount]]*customer_segmentation_data[[#This Row],[purchase_frequency]]*customer_segmentation_data[[#This Row],[membership_years]]</f>
        <v>45023.76</v>
      </c>
    </row>
    <row r="689" spans="1:14" x14ac:dyDescent="0.35">
      <c r="A689">
        <v>688</v>
      </c>
      <c r="B689">
        <v>30</v>
      </c>
      <c r="C689" s="1" t="s">
        <v>16</v>
      </c>
      <c r="D689" s="2">
        <v>94970</v>
      </c>
      <c r="E689">
        <v>15</v>
      </c>
      <c r="F689">
        <v>4</v>
      </c>
      <c r="G689">
        <v>11</v>
      </c>
      <c r="H689" s="1" t="s">
        <v>11</v>
      </c>
      <c r="I689" s="3">
        <v>250.07</v>
      </c>
      <c r="J689" s="3" t="str">
        <f>IF(customer_segmentation_data[[#This Row],[age]]&lt;30,"Adolescent",IF(customer_segmentation_data[[#This Row],[age]]&lt;50,"Middle Age",IF(customer_segmentation_data[[#This Row],[age]]&gt;49,"Adult","Invalid")))</f>
        <v>Middle Age</v>
      </c>
      <c r="K689" t="str">
        <f>IF(customer_segmentation_data[[#This Row],[income]]&gt;89000,"High Income",IF(customer_segmentation_data[[#This Row],[income]]&gt;59000,"Middle Income",IF(customer_segmentation_data[[#This Row],[income]]&lt;60000,"Low Income","Invalid")))</f>
        <v>High Income</v>
      </c>
      <c r="L689" t="str">
        <f>IF(customer_segmentation_data[[#This Row],[spending_score]]&gt;69,"High Spending",IF(customer_segmentation_data[[#This Row],[spending_score]]&gt;39,"Medium Spending",IF(customer_segmentation_data[[#This Row],[spending_score]]&lt;40,"Low Spending","Invalid")))</f>
        <v>Low Spending</v>
      </c>
      <c r="M689" t="str">
        <f>IF(customer_segmentation_data[[#This Row],[purchase_frequency]]&lt;16,"Low Frequency",IF(customer_segmentation_data[[#This Row],[purchase_frequency]]&lt;36,"Medium Frequency",IF(customer_segmentation_data[[#This Row],[purchase_frequency]]&lt;51,"High Frequency","Invalid")))</f>
        <v>Low Frequency</v>
      </c>
      <c r="N689" s="3">
        <f>customer_segmentation_data[[#This Row],[last_purchase_amount]]*customer_segmentation_data[[#This Row],[purchase_frequency]]*customer_segmentation_data[[#This Row],[membership_years]]</f>
        <v>11003.08</v>
      </c>
    </row>
    <row r="690" spans="1:14" x14ac:dyDescent="0.35">
      <c r="A690">
        <v>689</v>
      </c>
      <c r="B690">
        <v>69</v>
      </c>
      <c r="C690" s="1" t="s">
        <v>13</v>
      </c>
      <c r="D690" s="2">
        <v>45024</v>
      </c>
      <c r="E690">
        <v>38</v>
      </c>
      <c r="F690">
        <v>5</v>
      </c>
      <c r="G690">
        <v>11</v>
      </c>
      <c r="H690" s="1" t="s">
        <v>12</v>
      </c>
      <c r="I690" s="3">
        <v>830.03</v>
      </c>
      <c r="J690" s="3" t="str">
        <f>IF(customer_segmentation_data[[#This Row],[age]]&lt;30,"Adolescent",IF(customer_segmentation_data[[#This Row],[age]]&lt;50,"Middle Age",IF(customer_segmentation_data[[#This Row],[age]]&gt;49,"Adult","Invalid")))</f>
        <v>Adult</v>
      </c>
      <c r="K690" t="str">
        <f>IF(customer_segmentation_data[[#This Row],[income]]&gt;89000,"High Income",IF(customer_segmentation_data[[#This Row],[income]]&gt;59000,"Middle Income",IF(customer_segmentation_data[[#This Row],[income]]&lt;60000,"Low Income","Invalid")))</f>
        <v>Low Income</v>
      </c>
      <c r="L690" t="str">
        <f>IF(customer_segmentation_data[[#This Row],[spending_score]]&gt;69,"High Spending",IF(customer_segmentation_data[[#This Row],[spending_score]]&gt;39,"Medium Spending",IF(customer_segmentation_data[[#This Row],[spending_score]]&lt;40,"Low Spending","Invalid")))</f>
        <v>Low Spending</v>
      </c>
      <c r="M690" t="str">
        <f>IF(customer_segmentation_data[[#This Row],[purchase_frequency]]&lt;16,"Low Frequency",IF(customer_segmentation_data[[#This Row],[purchase_frequency]]&lt;36,"Medium Frequency",IF(customer_segmentation_data[[#This Row],[purchase_frequency]]&lt;51,"High Frequency","Invalid")))</f>
        <v>Low Frequency</v>
      </c>
      <c r="N690" s="3">
        <f>customer_segmentation_data[[#This Row],[last_purchase_amount]]*customer_segmentation_data[[#This Row],[purchase_frequency]]*customer_segmentation_data[[#This Row],[membership_years]]</f>
        <v>45651.65</v>
      </c>
    </row>
    <row r="691" spans="1:14" x14ac:dyDescent="0.35">
      <c r="A691">
        <v>690</v>
      </c>
      <c r="B691">
        <v>39</v>
      </c>
      <c r="C691" s="1" t="s">
        <v>9</v>
      </c>
      <c r="D691" s="2">
        <v>141586</v>
      </c>
      <c r="E691">
        <v>50</v>
      </c>
      <c r="F691">
        <v>4</v>
      </c>
      <c r="G691">
        <v>46</v>
      </c>
      <c r="H691" s="1" t="s">
        <v>12</v>
      </c>
      <c r="I691" s="3">
        <v>659.67</v>
      </c>
      <c r="J691" s="3" t="str">
        <f>IF(customer_segmentation_data[[#This Row],[age]]&lt;30,"Adolescent",IF(customer_segmentation_data[[#This Row],[age]]&lt;50,"Middle Age",IF(customer_segmentation_data[[#This Row],[age]]&gt;49,"Adult","Invalid")))</f>
        <v>Middle Age</v>
      </c>
      <c r="K691" t="str">
        <f>IF(customer_segmentation_data[[#This Row],[income]]&gt;89000,"High Income",IF(customer_segmentation_data[[#This Row],[income]]&gt;59000,"Middle Income",IF(customer_segmentation_data[[#This Row],[income]]&lt;60000,"Low Income","Invalid")))</f>
        <v>High Income</v>
      </c>
      <c r="L691" t="str">
        <f>IF(customer_segmentation_data[[#This Row],[spending_score]]&gt;69,"High Spending",IF(customer_segmentation_data[[#This Row],[spending_score]]&gt;39,"Medium Spending",IF(customer_segmentation_data[[#This Row],[spending_score]]&lt;40,"Low Spending","Invalid")))</f>
        <v>Medium Spending</v>
      </c>
      <c r="M691" t="str">
        <f>IF(customer_segmentation_data[[#This Row],[purchase_frequency]]&lt;16,"Low Frequency",IF(customer_segmentation_data[[#This Row],[purchase_frequency]]&lt;36,"Medium Frequency",IF(customer_segmentation_data[[#This Row],[purchase_frequency]]&lt;51,"High Frequency","Invalid")))</f>
        <v>High Frequency</v>
      </c>
      <c r="N691" s="3">
        <f>customer_segmentation_data[[#This Row],[last_purchase_amount]]*customer_segmentation_data[[#This Row],[purchase_frequency]]*customer_segmentation_data[[#This Row],[membership_years]]</f>
        <v>121379.28</v>
      </c>
    </row>
    <row r="692" spans="1:14" x14ac:dyDescent="0.35">
      <c r="A692">
        <v>691</v>
      </c>
      <c r="B692">
        <v>53</v>
      </c>
      <c r="C692" s="1" t="s">
        <v>13</v>
      </c>
      <c r="D692" s="2">
        <v>84686</v>
      </c>
      <c r="E692">
        <v>93</v>
      </c>
      <c r="F692">
        <v>8</v>
      </c>
      <c r="G692">
        <v>1</v>
      </c>
      <c r="H692" s="1" t="s">
        <v>10</v>
      </c>
      <c r="I692" s="3">
        <v>109.54</v>
      </c>
      <c r="J692" s="3" t="str">
        <f>IF(customer_segmentation_data[[#This Row],[age]]&lt;30,"Adolescent",IF(customer_segmentation_data[[#This Row],[age]]&lt;50,"Middle Age",IF(customer_segmentation_data[[#This Row],[age]]&gt;49,"Adult","Invalid")))</f>
        <v>Adult</v>
      </c>
      <c r="K692" t="str">
        <f>IF(customer_segmentation_data[[#This Row],[income]]&gt;89000,"High Income",IF(customer_segmentation_data[[#This Row],[income]]&gt;59000,"Middle Income",IF(customer_segmentation_data[[#This Row],[income]]&lt;60000,"Low Income","Invalid")))</f>
        <v>Middle Income</v>
      </c>
      <c r="L692" t="str">
        <f>IF(customer_segmentation_data[[#This Row],[spending_score]]&gt;69,"High Spending",IF(customer_segmentation_data[[#This Row],[spending_score]]&gt;39,"Medium Spending",IF(customer_segmentation_data[[#This Row],[spending_score]]&lt;40,"Low Spending","Invalid")))</f>
        <v>High Spending</v>
      </c>
      <c r="M692" t="str">
        <f>IF(customer_segmentation_data[[#This Row],[purchase_frequency]]&lt;16,"Low Frequency",IF(customer_segmentation_data[[#This Row],[purchase_frequency]]&lt;36,"Medium Frequency",IF(customer_segmentation_data[[#This Row],[purchase_frequency]]&lt;51,"High Frequency","Invalid")))</f>
        <v>Low Frequency</v>
      </c>
      <c r="N692" s="3">
        <f>customer_segmentation_data[[#This Row],[last_purchase_amount]]*customer_segmentation_data[[#This Row],[purchase_frequency]]*customer_segmentation_data[[#This Row],[membership_years]]</f>
        <v>876.32</v>
      </c>
    </row>
    <row r="693" spans="1:14" x14ac:dyDescent="0.35">
      <c r="A693">
        <v>692</v>
      </c>
      <c r="B693">
        <v>23</v>
      </c>
      <c r="C693" s="1" t="s">
        <v>16</v>
      </c>
      <c r="D693" s="2">
        <v>57558</v>
      </c>
      <c r="E693">
        <v>28</v>
      </c>
      <c r="F693">
        <v>6</v>
      </c>
      <c r="G693">
        <v>23</v>
      </c>
      <c r="H693" s="1" t="s">
        <v>15</v>
      </c>
      <c r="I693" s="3">
        <v>800.78</v>
      </c>
      <c r="J693" s="3" t="str">
        <f>IF(customer_segmentation_data[[#This Row],[age]]&lt;30,"Adolescent",IF(customer_segmentation_data[[#This Row],[age]]&lt;50,"Middle Age",IF(customer_segmentation_data[[#This Row],[age]]&gt;49,"Adult","Invalid")))</f>
        <v>Adolescent</v>
      </c>
      <c r="K693" t="str">
        <f>IF(customer_segmentation_data[[#This Row],[income]]&gt;89000,"High Income",IF(customer_segmentation_data[[#This Row],[income]]&gt;59000,"Middle Income",IF(customer_segmentation_data[[#This Row],[income]]&lt;60000,"Low Income","Invalid")))</f>
        <v>Low Income</v>
      </c>
      <c r="L693" t="str">
        <f>IF(customer_segmentation_data[[#This Row],[spending_score]]&gt;69,"High Spending",IF(customer_segmentation_data[[#This Row],[spending_score]]&gt;39,"Medium Spending",IF(customer_segmentation_data[[#This Row],[spending_score]]&lt;40,"Low Spending","Invalid")))</f>
        <v>Low Spending</v>
      </c>
      <c r="M693" t="str">
        <f>IF(customer_segmentation_data[[#This Row],[purchase_frequency]]&lt;16,"Low Frequency",IF(customer_segmentation_data[[#This Row],[purchase_frequency]]&lt;36,"Medium Frequency",IF(customer_segmentation_data[[#This Row],[purchase_frequency]]&lt;51,"High Frequency","Invalid")))</f>
        <v>Medium Frequency</v>
      </c>
      <c r="N693" s="3">
        <f>customer_segmentation_data[[#This Row],[last_purchase_amount]]*customer_segmentation_data[[#This Row],[purchase_frequency]]*customer_segmentation_data[[#This Row],[membership_years]]</f>
        <v>110507.63999999998</v>
      </c>
    </row>
    <row r="694" spans="1:14" x14ac:dyDescent="0.35">
      <c r="A694">
        <v>693</v>
      </c>
      <c r="B694">
        <v>28</v>
      </c>
      <c r="C694" s="1" t="s">
        <v>9</v>
      </c>
      <c r="D694" s="2">
        <v>142450</v>
      </c>
      <c r="E694">
        <v>80</v>
      </c>
      <c r="F694">
        <v>3</v>
      </c>
      <c r="G694">
        <v>22</v>
      </c>
      <c r="H694" s="1" t="s">
        <v>10</v>
      </c>
      <c r="I694" s="3">
        <v>471.87</v>
      </c>
      <c r="J694" s="3" t="str">
        <f>IF(customer_segmentation_data[[#This Row],[age]]&lt;30,"Adolescent",IF(customer_segmentation_data[[#This Row],[age]]&lt;50,"Middle Age",IF(customer_segmentation_data[[#This Row],[age]]&gt;49,"Adult","Invalid")))</f>
        <v>Adolescent</v>
      </c>
      <c r="K694" t="str">
        <f>IF(customer_segmentation_data[[#This Row],[income]]&gt;89000,"High Income",IF(customer_segmentation_data[[#This Row],[income]]&gt;59000,"Middle Income",IF(customer_segmentation_data[[#This Row],[income]]&lt;60000,"Low Income","Invalid")))</f>
        <v>High Income</v>
      </c>
      <c r="L694" t="str">
        <f>IF(customer_segmentation_data[[#This Row],[spending_score]]&gt;69,"High Spending",IF(customer_segmentation_data[[#This Row],[spending_score]]&gt;39,"Medium Spending",IF(customer_segmentation_data[[#This Row],[spending_score]]&lt;40,"Low Spending","Invalid")))</f>
        <v>High Spending</v>
      </c>
      <c r="M694" t="str">
        <f>IF(customer_segmentation_data[[#This Row],[purchase_frequency]]&lt;16,"Low Frequency",IF(customer_segmentation_data[[#This Row],[purchase_frequency]]&lt;36,"Medium Frequency",IF(customer_segmentation_data[[#This Row],[purchase_frequency]]&lt;51,"High Frequency","Invalid")))</f>
        <v>Medium Frequency</v>
      </c>
      <c r="N694" s="3">
        <f>customer_segmentation_data[[#This Row],[last_purchase_amount]]*customer_segmentation_data[[#This Row],[purchase_frequency]]*customer_segmentation_data[[#This Row],[membership_years]]</f>
        <v>31143.42</v>
      </c>
    </row>
    <row r="695" spans="1:14" x14ac:dyDescent="0.35">
      <c r="A695">
        <v>694</v>
      </c>
      <c r="B695">
        <v>64</v>
      </c>
      <c r="C695" s="1" t="s">
        <v>16</v>
      </c>
      <c r="D695" s="2">
        <v>32144</v>
      </c>
      <c r="E695">
        <v>76</v>
      </c>
      <c r="F695">
        <v>2</v>
      </c>
      <c r="G695">
        <v>28</v>
      </c>
      <c r="H695" s="1" t="s">
        <v>11</v>
      </c>
      <c r="I695" s="3">
        <v>902.66</v>
      </c>
      <c r="J695" s="3" t="str">
        <f>IF(customer_segmentation_data[[#This Row],[age]]&lt;30,"Adolescent",IF(customer_segmentation_data[[#This Row],[age]]&lt;50,"Middle Age",IF(customer_segmentation_data[[#This Row],[age]]&gt;49,"Adult","Invalid")))</f>
        <v>Adult</v>
      </c>
      <c r="K695" t="str">
        <f>IF(customer_segmentation_data[[#This Row],[income]]&gt;89000,"High Income",IF(customer_segmentation_data[[#This Row],[income]]&gt;59000,"Middle Income",IF(customer_segmentation_data[[#This Row],[income]]&lt;60000,"Low Income","Invalid")))</f>
        <v>Low Income</v>
      </c>
      <c r="L695" t="str">
        <f>IF(customer_segmentation_data[[#This Row],[spending_score]]&gt;69,"High Spending",IF(customer_segmentation_data[[#This Row],[spending_score]]&gt;39,"Medium Spending",IF(customer_segmentation_data[[#This Row],[spending_score]]&lt;40,"Low Spending","Invalid")))</f>
        <v>High Spending</v>
      </c>
      <c r="M695" t="str">
        <f>IF(customer_segmentation_data[[#This Row],[purchase_frequency]]&lt;16,"Low Frequency",IF(customer_segmentation_data[[#This Row],[purchase_frequency]]&lt;36,"Medium Frequency",IF(customer_segmentation_data[[#This Row],[purchase_frequency]]&lt;51,"High Frequency","Invalid")))</f>
        <v>Medium Frequency</v>
      </c>
      <c r="N695" s="3">
        <f>customer_segmentation_data[[#This Row],[last_purchase_amount]]*customer_segmentation_data[[#This Row],[purchase_frequency]]*customer_segmentation_data[[#This Row],[membership_years]]</f>
        <v>50548.959999999999</v>
      </c>
    </row>
    <row r="696" spans="1:14" x14ac:dyDescent="0.35">
      <c r="A696">
        <v>695</v>
      </c>
      <c r="B696">
        <v>45</v>
      </c>
      <c r="C696" s="1" t="s">
        <v>16</v>
      </c>
      <c r="D696" s="2">
        <v>53474</v>
      </c>
      <c r="E696">
        <v>79</v>
      </c>
      <c r="F696">
        <v>8</v>
      </c>
      <c r="G696">
        <v>21</v>
      </c>
      <c r="H696" s="1" t="s">
        <v>15</v>
      </c>
      <c r="I696" s="3">
        <v>40.32</v>
      </c>
      <c r="J696" s="3" t="str">
        <f>IF(customer_segmentation_data[[#This Row],[age]]&lt;30,"Adolescent",IF(customer_segmentation_data[[#This Row],[age]]&lt;50,"Middle Age",IF(customer_segmentation_data[[#This Row],[age]]&gt;49,"Adult","Invalid")))</f>
        <v>Middle Age</v>
      </c>
      <c r="K696" t="str">
        <f>IF(customer_segmentation_data[[#This Row],[income]]&gt;89000,"High Income",IF(customer_segmentation_data[[#This Row],[income]]&gt;59000,"Middle Income",IF(customer_segmentation_data[[#This Row],[income]]&lt;60000,"Low Income","Invalid")))</f>
        <v>Low Income</v>
      </c>
      <c r="L696" t="str">
        <f>IF(customer_segmentation_data[[#This Row],[spending_score]]&gt;69,"High Spending",IF(customer_segmentation_data[[#This Row],[spending_score]]&gt;39,"Medium Spending",IF(customer_segmentation_data[[#This Row],[spending_score]]&lt;40,"Low Spending","Invalid")))</f>
        <v>High Spending</v>
      </c>
      <c r="M696" t="str">
        <f>IF(customer_segmentation_data[[#This Row],[purchase_frequency]]&lt;16,"Low Frequency",IF(customer_segmentation_data[[#This Row],[purchase_frequency]]&lt;36,"Medium Frequency",IF(customer_segmentation_data[[#This Row],[purchase_frequency]]&lt;51,"High Frequency","Invalid")))</f>
        <v>Medium Frequency</v>
      </c>
      <c r="N696" s="3">
        <f>customer_segmentation_data[[#This Row],[last_purchase_amount]]*customer_segmentation_data[[#This Row],[purchase_frequency]]*customer_segmentation_data[[#This Row],[membership_years]]</f>
        <v>6773.76</v>
      </c>
    </row>
    <row r="697" spans="1:14" x14ac:dyDescent="0.35">
      <c r="A697">
        <v>696</v>
      </c>
      <c r="B697">
        <v>61</v>
      </c>
      <c r="C697" s="1" t="s">
        <v>16</v>
      </c>
      <c r="D697" s="2">
        <v>89720</v>
      </c>
      <c r="E697">
        <v>4</v>
      </c>
      <c r="F697">
        <v>9</v>
      </c>
      <c r="G697">
        <v>8</v>
      </c>
      <c r="H697" s="1" t="s">
        <v>10</v>
      </c>
      <c r="I697" s="3">
        <v>795.49</v>
      </c>
      <c r="J697" s="3" t="str">
        <f>IF(customer_segmentation_data[[#This Row],[age]]&lt;30,"Adolescent",IF(customer_segmentation_data[[#This Row],[age]]&lt;50,"Middle Age",IF(customer_segmentation_data[[#This Row],[age]]&gt;49,"Adult","Invalid")))</f>
        <v>Adult</v>
      </c>
      <c r="K697" t="str">
        <f>IF(customer_segmentation_data[[#This Row],[income]]&gt;89000,"High Income",IF(customer_segmentation_data[[#This Row],[income]]&gt;59000,"Middle Income",IF(customer_segmentation_data[[#This Row],[income]]&lt;60000,"Low Income","Invalid")))</f>
        <v>High Income</v>
      </c>
      <c r="L697" t="str">
        <f>IF(customer_segmentation_data[[#This Row],[spending_score]]&gt;69,"High Spending",IF(customer_segmentation_data[[#This Row],[spending_score]]&gt;39,"Medium Spending",IF(customer_segmentation_data[[#This Row],[spending_score]]&lt;40,"Low Spending","Invalid")))</f>
        <v>Low Spending</v>
      </c>
      <c r="M697" t="str">
        <f>IF(customer_segmentation_data[[#This Row],[purchase_frequency]]&lt;16,"Low Frequency",IF(customer_segmentation_data[[#This Row],[purchase_frequency]]&lt;36,"Medium Frequency",IF(customer_segmentation_data[[#This Row],[purchase_frequency]]&lt;51,"High Frequency","Invalid")))</f>
        <v>Low Frequency</v>
      </c>
      <c r="N697" s="3">
        <f>customer_segmentation_data[[#This Row],[last_purchase_amount]]*customer_segmentation_data[[#This Row],[purchase_frequency]]*customer_segmentation_data[[#This Row],[membership_years]]</f>
        <v>57275.28</v>
      </c>
    </row>
    <row r="698" spans="1:14" x14ac:dyDescent="0.35">
      <c r="A698">
        <v>697</v>
      </c>
      <c r="B698">
        <v>36</v>
      </c>
      <c r="C698" s="1" t="s">
        <v>9</v>
      </c>
      <c r="D698" s="2">
        <v>114281</v>
      </c>
      <c r="E698">
        <v>99</v>
      </c>
      <c r="F698">
        <v>7</v>
      </c>
      <c r="G698">
        <v>6</v>
      </c>
      <c r="H698" s="1" t="s">
        <v>11</v>
      </c>
      <c r="I698" s="3">
        <v>217.78</v>
      </c>
      <c r="J698" s="3" t="str">
        <f>IF(customer_segmentation_data[[#This Row],[age]]&lt;30,"Adolescent",IF(customer_segmentation_data[[#This Row],[age]]&lt;50,"Middle Age",IF(customer_segmentation_data[[#This Row],[age]]&gt;49,"Adult","Invalid")))</f>
        <v>Middle Age</v>
      </c>
      <c r="K698" t="str">
        <f>IF(customer_segmentation_data[[#This Row],[income]]&gt;89000,"High Income",IF(customer_segmentation_data[[#This Row],[income]]&gt;59000,"Middle Income",IF(customer_segmentation_data[[#This Row],[income]]&lt;60000,"Low Income","Invalid")))</f>
        <v>High Income</v>
      </c>
      <c r="L698" t="str">
        <f>IF(customer_segmentation_data[[#This Row],[spending_score]]&gt;69,"High Spending",IF(customer_segmentation_data[[#This Row],[spending_score]]&gt;39,"Medium Spending",IF(customer_segmentation_data[[#This Row],[spending_score]]&lt;40,"Low Spending","Invalid")))</f>
        <v>High Spending</v>
      </c>
      <c r="M698" t="str">
        <f>IF(customer_segmentation_data[[#This Row],[purchase_frequency]]&lt;16,"Low Frequency",IF(customer_segmentation_data[[#This Row],[purchase_frequency]]&lt;36,"Medium Frequency",IF(customer_segmentation_data[[#This Row],[purchase_frequency]]&lt;51,"High Frequency","Invalid")))</f>
        <v>Low Frequency</v>
      </c>
      <c r="N698" s="3">
        <f>customer_segmentation_data[[#This Row],[last_purchase_amount]]*customer_segmentation_data[[#This Row],[purchase_frequency]]*customer_segmentation_data[[#This Row],[membership_years]]</f>
        <v>9146.76</v>
      </c>
    </row>
    <row r="699" spans="1:14" x14ac:dyDescent="0.35">
      <c r="A699">
        <v>698</v>
      </c>
      <c r="B699">
        <v>33</v>
      </c>
      <c r="C699" s="1" t="s">
        <v>13</v>
      </c>
      <c r="D699" s="2">
        <v>36577</v>
      </c>
      <c r="E699">
        <v>28</v>
      </c>
      <c r="F699">
        <v>4</v>
      </c>
      <c r="G699">
        <v>1</v>
      </c>
      <c r="H699" s="1" t="s">
        <v>15</v>
      </c>
      <c r="I699" s="3">
        <v>612.54</v>
      </c>
      <c r="J699" s="3" t="str">
        <f>IF(customer_segmentation_data[[#This Row],[age]]&lt;30,"Adolescent",IF(customer_segmentation_data[[#This Row],[age]]&lt;50,"Middle Age",IF(customer_segmentation_data[[#This Row],[age]]&gt;49,"Adult","Invalid")))</f>
        <v>Middle Age</v>
      </c>
      <c r="K699" t="str">
        <f>IF(customer_segmentation_data[[#This Row],[income]]&gt;89000,"High Income",IF(customer_segmentation_data[[#This Row],[income]]&gt;59000,"Middle Income",IF(customer_segmentation_data[[#This Row],[income]]&lt;60000,"Low Income","Invalid")))</f>
        <v>Low Income</v>
      </c>
      <c r="L699" t="str">
        <f>IF(customer_segmentation_data[[#This Row],[spending_score]]&gt;69,"High Spending",IF(customer_segmentation_data[[#This Row],[spending_score]]&gt;39,"Medium Spending",IF(customer_segmentation_data[[#This Row],[spending_score]]&lt;40,"Low Spending","Invalid")))</f>
        <v>Low Spending</v>
      </c>
      <c r="M699" t="str">
        <f>IF(customer_segmentation_data[[#This Row],[purchase_frequency]]&lt;16,"Low Frequency",IF(customer_segmentation_data[[#This Row],[purchase_frequency]]&lt;36,"Medium Frequency",IF(customer_segmentation_data[[#This Row],[purchase_frequency]]&lt;51,"High Frequency","Invalid")))</f>
        <v>Low Frequency</v>
      </c>
      <c r="N699" s="3">
        <f>customer_segmentation_data[[#This Row],[last_purchase_amount]]*customer_segmentation_data[[#This Row],[purchase_frequency]]*customer_segmentation_data[[#This Row],[membership_years]]</f>
        <v>2450.16</v>
      </c>
    </row>
    <row r="700" spans="1:14" x14ac:dyDescent="0.35">
      <c r="A700">
        <v>699</v>
      </c>
      <c r="B700">
        <v>55</v>
      </c>
      <c r="C700" s="1" t="s">
        <v>13</v>
      </c>
      <c r="D700" s="2">
        <v>53164</v>
      </c>
      <c r="E700">
        <v>64</v>
      </c>
      <c r="F700">
        <v>2</v>
      </c>
      <c r="G700">
        <v>19</v>
      </c>
      <c r="H700" s="1" t="s">
        <v>12</v>
      </c>
      <c r="I700" s="3">
        <v>932.41</v>
      </c>
      <c r="J700" s="3" t="str">
        <f>IF(customer_segmentation_data[[#This Row],[age]]&lt;30,"Adolescent",IF(customer_segmentation_data[[#This Row],[age]]&lt;50,"Middle Age",IF(customer_segmentation_data[[#This Row],[age]]&gt;49,"Adult","Invalid")))</f>
        <v>Adult</v>
      </c>
      <c r="K700" t="str">
        <f>IF(customer_segmentation_data[[#This Row],[income]]&gt;89000,"High Income",IF(customer_segmentation_data[[#This Row],[income]]&gt;59000,"Middle Income",IF(customer_segmentation_data[[#This Row],[income]]&lt;60000,"Low Income","Invalid")))</f>
        <v>Low Income</v>
      </c>
      <c r="L700" t="str">
        <f>IF(customer_segmentation_data[[#This Row],[spending_score]]&gt;69,"High Spending",IF(customer_segmentation_data[[#This Row],[spending_score]]&gt;39,"Medium Spending",IF(customer_segmentation_data[[#This Row],[spending_score]]&lt;40,"Low Spending","Invalid")))</f>
        <v>Medium Spending</v>
      </c>
      <c r="M700" t="str">
        <f>IF(customer_segmentation_data[[#This Row],[purchase_frequency]]&lt;16,"Low Frequency",IF(customer_segmentation_data[[#This Row],[purchase_frequency]]&lt;36,"Medium Frequency",IF(customer_segmentation_data[[#This Row],[purchase_frequency]]&lt;51,"High Frequency","Invalid")))</f>
        <v>Medium Frequency</v>
      </c>
      <c r="N700" s="3">
        <f>customer_segmentation_data[[#This Row],[last_purchase_amount]]*customer_segmentation_data[[#This Row],[purchase_frequency]]*customer_segmentation_data[[#This Row],[membership_years]]</f>
        <v>35431.58</v>
      </c>
    </row>
    <row r="701" spans="1:14" x14ac:dyDescent="0.35">
      <c r="A701">
        <v>700</v>
      </c>
      <c r="B701">
        <v>31</v>
      </c>
      <c r="C701" s="1" t="s">
        <v>16</v>
      </c>
      <c r="D701" s="2">
        <v>33604</v>
      </c>
      <c r="E701">
        <v>8</v>
      </c>
      <c r="F701">
        <v>5</v>
      </c>
      <c r="G701">
        <v>2</v>
      </c>
      <c r="H701" s="1" t="s">
        <v>15</v>
      </c>
      <c r="I701" s="3">
        <v>984.15</v>
      </c>
      <c r="J701" s="3" t="str">
        <f>IF(customer_segmentation_data[[#This Row],[age]]&lt;30,"Adolescent",IF(customer_segmentation_data[[#This Row],[age]]&lt;50,"Middle Age",IF(customer_segmentation_data[[#This Row],[age]]&gt;49,"Adult","Invalid")))</f>
        <v>Middle Age</v>
      </c>
      <c r="K701" t="str">
        <f>IF(customer_segmentation_data[[#This Row],[income]]&gt;89000,"High Income",IF(customer_segmentation_data[[#This Row],[income]]&gt;59000,"Middle Income",IF(customer_segmentation_data[[#This Row],[income]]&lt;60000,"Low Income","Invalid")))</f>
        <v>Low Income</v>
      </c>
      <c r="L701" t="str">
        <f>IF(customer_segmentation_data[[#This Row],[spending_score]]&gt;69,"High Spending",IF(customer_segmentation_data[[#This Row],[spending_score]]&gt;39,"Medium Spending",IF(customer_segmentation_data[[#This Row],[spending_score]]&lt;40,"Low Spending","Invalid")))</f>
        <v>Low Spending</v>
      </c>
      <c r="M701" t="str">
        <f>IF(customer_segmentation_data[[#This Row],[purchase_frequency]]&lt;16,"Low Frequency",IF(customer_segmentation_data[[#This Row],[purchase_frequency]]&lt;36,"Medium Frequency",IF(customer_segmentation_data[[#This Row],[purchase_frequency]]&lt;51,"High Frequency","Invalid")))</f>
        <v>Low Frequency</v>
      </c>
      <c r="N701" s="3">
        <f>customer_segmentation_data[[#This Row],[last_purchase_amount]]*customer_segmentation_data[[#This Row],[purchase_frequency]]*customer_segmentation_data[[#This Row],[membership_years]]</f>
        <v>9841.5</v>
      </c>
    </row>
    <row r="702" spans="1:14" x14ac:dyDescent="0.35">
      <c r="A702">
        <v>701</v>
      </c>
      <c r="B702">
        <v>31</v>
      </c>
      <c r="C702" s="1" t="s">
        <v>16</v>
      </c>
      <c r="D702" s="2">
        <v>148121</v>
      </c>
      <c r="E702">
        <v>34</v>
      </c>
      <c r="F702">
        <v>9</v>
      </c>
      <c r="G702">
        <v>32</v>
      </c>
      <c r="H702" s="1" t="s">
        <v>10</v>
      </c>
      <c r="I702" s="3">
        <v>753.49</v>
      </c>
      <c r="J702" s="3" t="str">
        <f>IF(customer_segmentation_data[[#This Row],[age]]&lt;30,"Adolescent",IF(customer_segmentation_data[[#This Row],[age]]&lt;50,"Middle Age",IF(customer_segmentation_data[[#This Row],[age]]&gt;49,"Adult","Invalid")))</f>
        <v>Middle Age</v>
      </c>
      <c r="K702" t="str">
        <f>IF(customer_segmentation_data[[#This Row],[income]]&gt;89000,"High Income",IF(customer_segmentation_data[[#This Row],[income]]&gt;59000,"Middle Income",IF(customer_segmentation_data[[#This Row],[income]]&lt;60000,"Low Income","Invalid")))</f>
        <v>High Income</v>
      </c>
      <c r="L702" t="str">
        <f>IF(customer_segmentation_data[[#This Row],[spending_score]]&gt;69,"High Spending",IF(customer_segmentation_data[[#This Row],[spending_score]]&gt;39,"Medium Spending",IF(customer_segmentation_data[[#This Row],[spending_score]]&lt;40,"Low Spending","Invalid")))</f>
        <v>Low Spending</v>
      </c>
      <c r="M702" t="str">
        <f>IF(customer_segmentation_data[[#This Row],[purchase_frequency]]&lt;16,"Low Frequency",IF(customer_segmentation_data[[#This Row],[purchase_frequency]]&lt;36,"Medium Frequency",IF(customer_segmentation_data[[#This Row],[purchase_frequency]]&lt;51,"High Frequency","Invalid")))</f>
        <v>Medium Frequency</v>
      </c>
      <c r="N702" s="3">
        <f>customer_segmentation_data[[#This Row],[last_purchase_amount]]*customer_segmentation_data[[#This Row],[purchase_frequency]]*customer_segmentation_data[[#This Row],[membership_years]]</f>
        <v>217005.12</v>
      </c>
    </row>
    <row r="703" spans="1:14" x14ac:dyDescent="0.35">
      <c r="A703">
        <v>702</v>
      </c>
      <c r="B703">
        <v>26</v>
      </c>
      <c r="C703" s="1" t="s">
        <v>9</v>
      </c>
      <c r="D703" s="2">
        <v>42499</v>
      </c>
      <c r="E703">
        <v>92</v>
      </c>
      <c r="F703">
        <v>9</v>
      </c>
      <c r="G703">
        <v>50</v>
      </c>
      <c r="H703" s="1" t="s">
        <v>15</v>
      </c>
      <c r="I703" s="3">
        <v>37.57</v>
      </c>
      <c r="J703" s="3" t="str">
        <f>IF(customer_segmentation_data[[#This Row],[age]]&lt;30,"Adolescent",IF(customer_segmentation_data[[#This Row],[age]]&lt;50,"Middle Age",IF(customer_segmentation_data[[#This Row],[age]]&gt;49,"Adult","Invalid")))</f>
        <v>Adolescent</v>
      </c>
      <c r="K703" t="str">
        <f>IF(customer_segmentation_data[[#This Row],[income]]&gt;89000,"High Income",IF(customer_segmentation_data[[#This Row],[income]]&gt;59000,"Middle Income",IF(customer_segmentation_data[[#This Row],[income]]&lt;60000,"Low Income","Invalid")))</f>
        <v>Low Income</v>
      </c>
      <c r="L703" t="str">
        <f>IF(customer_segmentation_data[[#This Row],[spending_score]]&gt;69,"High Spending",IF(customer_segmentation_data[[#This Row],[spending_score]]&gt;39,"Medium Spending",IF(customer_segmentation_data[[#This Row],[spending_score]]&lt;40,"Low Spending","Invalid")))</f>
        <v>High Spending</v>
      </c>
      <c r="M703" t="str">
        <f>IF(customer_segmentation_data[[#This Row],[purchase_frequency]]&lt;16,"Low Frequency",IF(customer_segmentation_data[[#This Row],[purchase_frequency]]&lt;36,"Medium Frequency",IF(customer_segmentation_data[[#This Row],[purchase_frequency]]&lt;51,"High Frequency","Invalid")))</f>
        <v>High Frequency</v>
      </c>
      <c r="N703" s="3">
        <f>customer_segmentation_data[[#This Row],[last_purchase_amount]]*customer_segmentation_data[[#This Row],[purchase_frequency]]*customer_segmentation_data[[#This Row],[membership_years]]</f>
        <v>16906.5</v>
      </c>
    </row>
    <row r="704" spans="1:14" x14ac:dyDescent="0.35">
      <c r="A704">
        <v>703</v>
      </c>
      <c r="B704">
        <v>26</v>
      </c>
      <c r="C704" s="1" t="s">
        <v>9</v>
      </c>
      <c r="D704" s="2">
        <v>56466</v>
      </c>
      <c r="E704">
        <v>61</v>
      </c>
      <c r="F704">
        <v>3</v>
      </c>
      <c r="G704">
        <v>12</v>
      </c>
      <c r="H704" s="1" t="s">
        <v>14</v>
      </c>
      <c r="I704" s="3">
        <v>358.22</v>
      </c>
      <c r="J704" s="3" t="str">
        <f>IF(customer_segmentation_data[[#This Row],[age]]&lt;30,"Adolescent",IF(customer_segmentation_data[[#This Row],[age]]&lt;50,"Middle Age",IF(customer_segmentation_data[[#This Row],[age]]&gt;49,"Adult","Invalid")))</f>
        <v>Adolescent</v>
      </c>
      <c r="K704" t="str">
        <f>IF(customer_segmentation_data[[#This Row],[income]]&gt;89000,"High Income",IF(customer_segmentation_data[[#This Row],[income]]&gt;59000,"Middle Income",IF(customer_segmentation_data[[#This Row],[income]]&lt;60000,"Low Income","Invalid")))</f>
        <v>Low Income</v>
      </c>
      <c r="L704" t="str">
        <f>IF(customer_segmentation_data[[#This Row],[spending_score]]&gt;69,"High Spending",IF(customer_segmentation_data[[#This Row],[spending_score]]&gt;39,"Medium Spending",IF(customer_segmentation_data[[#This Row],[spending_score]]&lt;40,"Low Spending","Invalid")))</f>
        <v>Medium Spending</v>
      </c>
      <c r="M704" t="str">
        <f>IF(customer_segmentation_data[[#This Row],[purchase_frequency]]&lt;16,"Low Frequency",IF(customer_segmentation_data[[#This Row],[purchase_frequency]]&lt;36,"Medium Frequency",IF(customer_segmentation_data[[#This Row],[purchase_frequency]]&lt;51,"High Frequency","Invalid")))</f>
        <v>Low Frequency</v>
      </c>
      <c r="N704" s="3">
        <f>customer_segmentation_data[[#This Row],[last_purchase_amount]]*customer_segmentation_data[[#This Row],[purchase_frequency]]*customer_segmentation_data[[#This Row],[membership_years]]</f>
        <v>12895.920000000002</v>
      </c>
    </row>
    <row r="705" spans="1:14" x14ac:dyDescent="0.35">
      <c r="A705">
        <v>704</v>
      </c>
      <c r="B705">
        <v>52</v>
      </c>
      <c r="C705" s="1" t="s">
        <v>9</v>
      </c>
      <c r="D705" s="2">
        <v>58805</v>
      </c>
      <c r="E705">
        <v>14</v>
      </c>
      <c r="F705">
        <v>2</v>
      </c>
      <c r="G705">
        <v>47</v>
      </c>
      <c r="H705" s="1" t="s">
        <v>11</v>
      </c>
      <c r="I705" s="3">
        <v>104.35</v>
      </c>
      <c r="J705" s="3" t="str">
        <f>IF(customer_segmentation_data[[#This Row],[age]]&lt;30,"Adolescent",IF(customer_segmentation_data[[#This Row],[age]]&lt;50,"Middle Age",IF(customer_segmentation_data[[#This Row],[age]]&gt;49,"Adult","Invalid")))</f>
        <v>Adult</v>
      </c>
      <c r="K705" t="str">
        <f>IF(customer_segmentation_data[[#This Row],[income]]&gt;89000,"High Income",IF(customer_segmentation_data[[#This Row],[income]]&gt;59000,"Middle Income",IF(customer_segmentation_data[[#This Row],[income]]&lt;60000,"Low Income","Invalid")))</f>
        <v>Low Income</v>
      </c>
      <c r="L705" t="str">
        <f>IF(customer_segmentation_data[[#This Row],[spending_score]]&gt;69,"High Spending",IF(customer_segmentation_data[[#This Row],[spending_score]]&gt;39,"Medium Spending",IF(customer_segmentation_data[[#This Row],[spending_score]]&lt;40,"Low Spending","Invalid")))</f>
        <v>Low Spending</v>
      </c>
      <c r="M705" t="str">
        <f>IF(customer_segmentation_data[[#This Row],[purchase_frequency]]&lt;16,"Low Frequency",IF(customer_segmentation_data[[#This Row],[purchase_frequency]]&lt;36,"Medium Frequency",IF(customer_segmentation_data[[#This Row],[purchase_frequency]]&lt;51,"High Frequency","Invalid")))</f>
        <v>High Frequency</v>
      </c>
      <c r="N705" s="3">
        <f>customer_segmentation_data[[#This Row],[last_purchase_amount]]*customer_segmentation_data[[#This Row],[purchase_frequency]]*customer_segmentation_data[[#This Row],[membership_years]]</f>
        <v>9808.9</v>
      </c>
    </row>
    <row r="706" spans="1:14" x14ac:dyDescent="0.35">
      <c r="A706">
        <v>705</v>
      </c>
      <c r="B706">
        <v>42</v>
      </c>
      <c r="C706" s="1" t="s">
        <v>16</v>
      </c>
      <c r="D706" s="2">
        <v>49140</v>
      </c>
      <c r="E706">
        <v>23</v>
      </c>
      <c r="F706">
        <v>9</v>
      </c>
      <c r="G706">
        <v>35</v>
      </c>
      <c r="H706" s="1" t="s">
        <v>12</v>
      </c>
      <c r="I706" s="3">
        <v>400.23</v>
      </c>
      <c r="J706" s="3" t="str">
        <f>IF(customer_segmentation_data[[#This Row],[age]]&lt;30,"Adolescent",IF(customer_segmentation_data[[#This Row],[age]]&lt;50,"Middle Age",IF(customer_segmentation_data[[#This Row],[age]]&gt;49,"Adult","Invalid")))</f>
        <v>Middle Age</v>
      </c>
      <c r="K706" t="str">
        <f>IF(customer_segmentation_data[[#This Row],[income]]&gt;89000,"High Income",IF(customer_segmentation_data[[#This Row],[income]]&gt;59000,"Middle Income",IF(customer_segmentation_data[[#This Row],[income]]&lt;60000,"Low Income","Invalid")))</f>
        <v>Low Income</v>
      </c>
      <c r="L706" t="str">
        <f>IF(customer_segmentation_data[[#This Row],[spending_score]]&gt;69,"High Spending",IF(customer_segmentation_data[[#This Row],[spending_score]]&gt;39,"Medium Spending",IF(customer_segmentation_data[[#This Row],[spending_score]]&lt;40,"Low Spending","Invalid")))</f>
        <v>Low Spending</v>
      </c>
      <c r="M706" t="str">
        <f>IF(customer_segmentation_data[[#This Row],[purchase_frequency]]&lt;16,"Low Frequency",IF(customer_segmentation_data[[#This Row],[purchase_frequency]]&lt;36,"Medium Frequency",IF(customer_segmentation_data[[#This Row],[purchase_frequency]]&lt;51,"High Frequency","Invalid")))</f>
        <v>Medium Frequency</v>
      </c>
      <c r="N706" s="3">
        <f>customer_segmentation_data[[#This Row],[last_purchase_amount]]*customer_segmentation_data[[#This Row],[purchase_frequency]]*customer_segmentation_data[[#This Row],[membership_years]]</f>
        <v>126072.45000000001</v>
      </c>
    </row>
    <row r="707" spans="1:14" x14ac:dyDescent="0.35">
      <c r="A707">
        <v>706</v>
      </c>
      <c r="B707">
        <v>29</v>
      </c>
      <c r="C707" s="1" t="s">
        <v>9</v>
      </c>
      <c r="D707" s="2">
        <v>102972</v>
      </c>
      <c r="E707">
        <v>68</v>
      </c>
      <c r="F707">
        <v>3</v>
      </c>
      <c r="G707">
        <v>39</v>
      </c>
      <c r="H707" s="1" t="s">
        <v>12</v>
      </c>
      <c r="I707" s="3">
        <v>258.08999999999997</v>
      </c>
      <c r="J707" s="3" t="str">
        <f>IF(customer_segmentation_data[[#This Row],[age]]&lt;30,"Adolescent",IF(customer_segmentation_data[[#This Row],[age]]&lt;50,"Middle Age",IF(customer_segmentation_data[[#This Row],[age]]&gt;49,"Adult","Invalid")))</f>
        <v>Adolescent</v>
      </c>
      <c r="K707" t="str">
        <f>IF(customer_segmentation_data[[#This Row],[income]]&gt;89000,"High Income",IF(customer_segmentation_data[[#This Row],[income]]&gt;59000,"Middle Income",IF(customer_segmentation_data[[#This Row],[income]]&lt;60000,"Low Income","Invalid")))</f>
        <v>High Income</v>
      </c>
      <c r="L707" t="str">
        <f>IF(customer_segmentation_data[[#This Row],[spending_score]]&gt;69,"High Spending",IF(customer_segmentation_data[[#This Row],[spending_score]]&gt;39,"Medium Spending",IF(customer_segmentation_data[[#This Row],[spending_score]]&lt;40,"Low Spending","Invalid")))</f>
        <v>Medium Spending</v>
      </c>
      <c r="M707" t="str">
        <f>IF(customer_segmentation_data[[#This Row],[purchase_frequency]]&lt;16,"Low Frequency",IF(customer_segmentation_data[[#This Row],[purchase_frequency]]&lt;36,"Medium Frequency",IF(customer_segmentation_data[[#This Row],[purchase_frequency]]&lt;51,"High Frequency","Invalid")))</f>
        <v>High Frequency</v>
      </c>
      <c r="N707" s="3">
        <f>customer_segmentation_data[[#This Row],[last_purchase_amount]]*customer_segmentation_data[[#This Row],[purchase_frequency]]*customer_segmentation_data[[#This Row],[membership_years]]</f>
        <v>30196.529999999995</v>
      </c>
    </row>
    <row r="708" spans="1:14" x14ac:dyDescent="0.35">
      <c r="A708">
        <v>707</v>
      </c>
      <c r="B708">
        <v>47</v>
      </c>
      <c r="C708" s="1" t="s">
        <v>9</v>
      </c>
      <c r="D708" s="2">
        <v>128439</v>
      </c>
      <c r="E708">
        <v>42</v>
      </c>
      <c r="F708">
        <v>5</v>
      </c>
      <c r="G708">
        <v>22</v>
      </c>
      <c r="H708" s="1" t="s">
        <v>11</v>
      </c>
      <c r="I708" s="3">
        <v>219.02</v>
      </c>
      <c r="J708" s="3" t="str">
        <f>IF(customer_segmentation_data[[#This Row],[age]]&lt;30,"Adolescent",IF(customer_segmentation_data[[#This Row],[age]]&lt;50,"Middle Age",IF(customer_segmentation_data[[#This Row],[age]]&gt;49,"Adult","Invalid")))</f>
        <v>Middle Age</v>
      </c>
      <c r="K708" t="str">
        <f>IF(customer_segmentation_data[[#This Row],[income]]&gt;89000,"High Income",IF(customer_segmentation_data[[#This Row],[income]]&gt;59000,"Middle Income",IF(customer_segmentation_data[[#This Row],[income]]&lt;60000,"Low Income","Invalid")))</f>
        <v>High Income</v>
      </c>
      <c r="L708" t="str">
        <f>IF(customer_segmentation_data[[#This Row],[spending_score]]&gt;69,"High Spending",IF(customer_segmentation_data[[#This Row],[spending_score]]&gt;39,"Medium Spending",IF(customer_segmentation_data[[#This Row],[spending_score]]&lt;40,"Low Spending","Invalid")))</f>
        <v>Medium Spending</v>
      </c>
      <c r="M708" t="str">
        <f>IF(customer_segmentation_data[[#This Row],[purchase_frequency]]&lt;16,"Low Frequency",IF(customer_segmentation_data[[#This Row],[purchase_frequency]]&lt;36,"Medium Frequency",IF(customer_segmentation_data[[#This Row],[purchase_frequency]]&lt;51,"High Frequency","Invalid")))</f>
        <v>Medium Frequency</v>
      </c>
      <c r="N708" s="3">
        <f>customer_segmentation_data[[#This Row],[last_purchase_amount]]*customer_segmentation_data[[#This Row],[purchase_frequency]]*customer_segmentation_data[[#This Row],[membership_years]]</f>
        <v>24092.200000000004</v>
      </c>
    </row>
    <row r="709" spans="1:14" x14ac:dyDescent="0.35">
      <c r="A709">
        <v>708</v>
      </c>
      <c r="B709">
        <v>68</v>
      </c>
      <c r="C709" s="1" t="s">
        <v>16</v>
      </c>
      <c r="D709" s="2">
        <v>47482</v>
      </c>
      <c r="E709">
        <v>100</v>
      </c>
      <c r="F709">
        <v>9</v>
      </c>
      <c r="G709">
        <v>49</v>
      </c>
      <c r="H709" s="1" t="s">
        <v>12</v>
      </c>
      <c r="I709" s="3">
        <v>170.56</v>
      </c>
      <c r="J709" s="3" t="str">
        <f>IF(customer_segmentation_data[[#This Row],[age]]&lt;30,"Adolescent",IF(customer_segmentation_data[[#This Row],[age]]&lt;50,"Middle Age",IF(customer_segmentation_data[[#This Row],[age]]&gt;49,"Adult","Invalid")))</f>
        <v>Adult</v>
      </c>
      <c r="K709" t="str">
        <f>IF(customer_segmentation_data[[#This Row],[income]]&gt;89000,"High Income",IF(customer_segmentation_data[[#This Row],[income]]&gt;59000,"Middle Income",IF(customer_segmentation_data[[#This Row],[income]]&lt;60000,"Low Income","Invalid")))</f>
        <v>Low Income</v>
      </c>
      <c r="L709" t="str">
        <f>IF(customer_segmentation_data[[#This Row],[spending_score]]&gt;69,"High Spending",IF(customer_segmentation_data[[#This Row],[spending_score]]&gt;39,"Medium Spending",IF(customer_segmentation_data[[#This Row],[spending_score]]&lt;40,"Low Spending","Invalid")))</f>
        <v>High Spending</v>
      </c>
      <c r="M709" t="str">
        <f>IF(customer_segmentation_data[[#This Row],[purchase_frequency]]&lt;16,"Low Frequency",IF(customer_segmentation_data[[#This Row],[purchase_frequency]]&lt;36,"Medium Frequency",IF(customer_segmentation_data[[#This Row],[purchase_frequency]]&lt;51,"High Frequency","Invalid")))</f>
        <v>High Frequency</v>
      </c>
      <c r="N709" s="3">
        <f>customer_segmentation_data[[#This Row],[last_purchase_amount]]*customer_segmentation_data[[#This Row],[purchase_frequency]]*customer_segmentation_data[[#This Row],[membership_years]]</f>
        <v>75216.960000000006</v>
      </c>
    </row>
    <row r="710" spans="1:14" x14ac:dyDescent="0.35">
      <c r="A710">
        <v>709</v>
      </c>
      <c r="B710">
        <v>44</v>
      </c>
      <c r="C710" s="1" t="s">
        <v>9</v>
      </c>
      <c r="D710" s="2">
        <v>118123</v>
      </c>
      <c r="E710">
        <v>40</v>
      </c>
      <c r="F710">
        <v>8</v>
      </c>
      <c r="G710">
        <v>31</v>
      </c>
      <c r="H710" s="1" t="s">
        <v>12</v>
      </c>
      <c r="I710" s="3">
        <v>140.52000000000001</v>
      </c>
      <c r="J710" s="3" t="str">
        <f>IF(customer_segmentation_data[[#This Row],[age]]&lt;30,"Adolescent",IF(customer_segmentation_data[[#This Row],[age]]&lt;50,"Middle Age",IF(customer_segmentation_data[[#This Row],[age]]&gt;49,"Adult","Invalid")))</f>
        <v>Middle Age</v>
      </c>
      <c r="K710" t="str">
        <f>IF(customer_segmentation_data[[#This Row],[income]]&gt;89000,"High Income",IF(customer_segmentation_data[[#This Row],[income]]&gt;59000,"Middle Income",IF(customer_segmentation_data[[#This Row],[income]]&lt;60000,"Low Income","Invalid")))</f>
        <v>High Income</v>
      </c>
      <c r="L710" t="str">
        <f>IF(customer_segmentation_data[[#This Row],[spending_score]]&gt;69,"High Spending",IF(customer_segmentation_data[[#This Row],[spending_score]]&gt;39,"Medium Spending",IF(customer_segmentation_data[[#This Row],[spending_score]]&lt;40,"Low Spending","Invalid")))</f>
        <v>Medium Spending</v>
      </c>
      <c r="M710" t="str">
        <f>IF(customer_segmentation_data[[#This Row],[purchase_frequency]]&lt;16,"Low Frequency",IF(customer_segmentation_data[[#This Row],[purchase_frequency]]&lt;36,"Medium Frequency",IF(customer_segmentation_data[[#This Row],[purchase_frequency]]&lt;51,"High Frequency","Invalid")))</f>
        <v>Medium Frequency</v>
      </c>
      <c r="N710" s="3">
        <f>customer_segmentation_data[[#This Row],[last_purchase_amount]]*customer_segmentation_data[[#This Row],[purchase_frequency]]*customer_segmentation_data[[#This Row],[membership_years]]</f>
        <v>34848.959999999999</v>
      </c>
    </row>
    <row r="711" spans="1:14" x14ac:dyDescent="0.35">
      <c r="A711">
        <v>710</v>
      </c>
      <c r="B711">
        <v>43</v>
      </c>
      <c r="C711" s="1" t="s">
        <v>9</v>
      </c>
      <c r="D711" s="2">
        <v>43545</v>
      </c>
      <c r="E711">
        <v>67</v>
      </c>
      <c r="F711">
        <v>5</v>
      </c>
      <c r="G711">
        <v>41</v>
      </c>
      <c r="H711" s="1" t="s">
        <v>15</v>
      </c>
      <c r="I711" s="3">
        <v>179.71</v>
      </c>
      <c r="J711" s="3" t="str">
        <f>IF(customer_segmentation_data[[#This Row],[age]]&lt;30,"Adolescent",IF(customer_segmentation_data[[#This Row],[age]]&lt;50,"Middle Age",IF(customer_segmentation_data[[#This Row],[age]]&gt;49,"Adult","Invalid")))</f>
        <v>Middle Age</v>
      </c>
      <c r="K711" t="str">
        <f>IF(customer_segmentation_data[[#This Row],[income]]&gt;89000,"High Income",IF(customer_segmentation_data[[#This Row],[income]]&gt;59000,"Middle Income",IF(customer_segmentation_data[[#This Row],[income]]&lt;60000,"Low Income","Invalid")))</f>
        <v>Low Income</v>
      </c>
      <c r="L711" t="str">
        <f>IF(customer_segmentation_data[[#This Row],[spending_score]]&gt;69,"High Spending",IF(customer_segmentation_data[[#This Row],[spending_score]]&gt;39,"Medium Spending",IF(customer_segmentation_data[[#This Row],[spending_score]]&lt;40,"Low Spending","Invalid")))</f>
        <v>Medium Spending</v>
      </c>
      <c r="M711" t="str">
        <f>IF(customer_segmentation_data[[#This Row],[purchase_frequency]]&lt;16,"Low Frequency",IF(customer_segmentation_data[[#This Row],[purchase_frequency]]&lt;36,"Medium Frequency",IF(customer_segmentation_data[[#This Row],[purchase_frequency]]&lt;51,"High Frequency","Invalid")))</f>
        <v>High Frequency</v>
      </c>
      <c r="N711" s="3">
        <f>customer_segmentation_data[[#This Row],[last_purchase_amount]]*customer_segmentation_data[[#This Row],[purchase_frequency]]*customer_segmentation_data[[#This Row],[membership_years]]</f>
        <v>36840.550000000003</v>
      </c>
    </row>
    <row r="712" spans="1:14" x14ac:dyDescent="0.35">
      <c r="A712">
        <v>711</v>
      </c>
      <c r="B712">
        <v>43</v>
      </c>
      <c r="C712" s="1" t="s">
        <v>13</v>
      </c>
      <c r="D712" s="2">
        <v>51398</v>
      </c>
      <c r="E712">
        <v>12</v>
      </c>
      <c r="F712">
        <v>4</v>
      </c>
      <c r="G712">
        <v>26</v>
      </c>
      <c r="H712" s="1" t="s">
        <v>11</v>
      </c>
      <c r="I712" s="3">
        <v>117.85</v>
      </c>
      <c r="J712" s="3" t="str">
        <f>IF(customer_segmentation_data[[#This Row],[age]]&lt;30,"Adolescent",IF(customer_segmentation_data[[#This Row],[age]]&lt;50,"Middle Age",IF(customer_segmentation_data[[#This Row],[age]]&gt;49,"Adult","Invalid")))</f>
        <v>Middle Age</v>
      </c>
      <c r="K712" t="str">
        <f>IF(customer_segmentation_data[[#This Row],[income]]&gt;89000,"High Income",IF(customer_segmentation_data[[#This Row],[income]]&gt;59000,"Middle Income",IF(customer_segmentation_data[[#This Row],[income]]&lt;60000,"Low Income","Invalid")))</f>
        <v>Low Income</v>
      </c>
      <c r="L712" t="str">
        <f>IF(customer_segmentation_data[[#This Row],[spending_score]]&gt;69,"High Spending",IF(customer_segmentation_data[[#This Row],[spending_score]]&gt;39,"Medium Spending",IF(customer_segmentation_data[[#This Row],[spending_score]]&lt;40,"Low Spending","Invalid")))</f>
        <v>Low Spending</v>
      </c>
      <c r="M712" t="str">
        <f>IF(customer_segmentation_data[[#This Row],[purchase_frequency]]&lt;16,"Low Frequency",IF(customer_segmentation_data[[#This Row],[purchase_frequency]]&lt;36,"Medium Frequency",IF(customer_segmentation_data[[#This Row],[purchase_frequency]]&lt;51,"High Frequency","Invalid")))</f>
        <v>Medium Frequency</v>
      </c>
      <c r="N712" s="3">
        <f>customer_segmentation_data[[#This Row],[last_purchase_amount]]*customer_segmentation_data[[#This Row],[purchase_frequency]]*customer_segmentation_data[[#This Row],[membership_years]]</f>
        <v>12256.4</v>
      </c>
    </row>
    <row r="713" spans="1:14" x14ac:dyDescent="0.35">
      <c r="A713">
        <v>712</v>
      </c>
      <c r="B713">
        <v>18</v>
      </c>
      <c r="C713" s="1" t="s">
        <v>16</v>
      </c>
      <c r="D713" s="2">
        <v>141318</v>
      </c>
      <c r="E713">
        <v>37</v>
      </c>
      <c r="F713">
        <v>6</v>
      </c>
      <c r="G713">
        <v>28</v>
      </c>
      <c r="H713" s="1" t="s">
        <v>14</v>
      </c>
      <c r="I713" s="3">
        <v>428.33</v>
      </c>
      <c r="J713" s="3" t="str">
        <f>IF(customer_segmentation_data[[#This Row],[age]]&lt;30,"Adolescent",IF(customer_segmentation_data[[#This Row],[age]]&lt;50,"Middle Age",IF(customer_segmentation_data[[#This Row],[age]]&gt;49,"Adult","Invalid")))</f>
        <v>Adolescent</v>
      </c>
      <c r="K713" t="str">
        <f>IF(customer_segmentation_data[[#This Row],[income]]&gt;89000,"High Income",IF(customer_segmentation_data[[#This Row],[income]]&gt;59000,"Middle Income",IF(customer_segmentation_data[[#This Row],[income]]&lt;60000,"Low Income","Invalid")))</f>
        <v>High Income</v>
      </c>
      <c r="L713" t="str">
        <f>IF(customer_segmentation_data[[#This Row],[spending_score]]&gt;69,"High Spending",IF(customer_segmentation_data[[#This Row],[spending_score]]&gt;39,"Medium Spending",IF(customer_segmentation_data[[#This Row],[spending_score]]&lt;40,"Low Spending","Invalid")))</f>
        <v>Low Spending</v>
      </c>
      <c r="M713" t="str">
        <f>IF(customer_segmentation_data[[#This Row],[purchase_frequency]]&lt;16,"Low Frequency",IF(customer_segmentation_data[[#This Row],[purchase_frequency]]&lt;36,"Medium Frequency",IF(customer_segmentation_data[[#This Row],[purchase_frequency]]&lt;51,"High Frequency","Invalid")))</f>
        <v>Medium Frequency</v>
      </c>
      <c r="N713" s="3">
        <f>customer_segmentation_data[[#This Row],[last_purchase_amount]]*customer_segmentation_data[[#This Row],[purchase_frequency]]*customer_segmentation_data[[#This Row],[membership_years]]</f>
        <v>71959.44</v>
      </c>
    </row>
    <row r="714" spans="1:14" x14ac:dyDescent="0.35">
      <c r="A714">
        <v>713</v>
      </c>
      <c r="B714">
        <v>19</v>
      </c>
      <c r="C714" s="1" t="s">
        <v>9</v>
      </c>
      <c r="D714" s="2">
        <v>76416</v>
      </c>
      <c r="E714">
        <v>26</v>
      </c>
      <c r="F714">
        <v>6</v>
      </c>
      <c r="G714">
        <v>20</v>
      </c>
      <c r="H714" s="1" t="s">
        <v>15</v>
      </c>
      <c r="I714" s="3">
        <v>385.1</v>
      </c>
      <c r="J714" s="3" t="str">
        <f>IF(customer_segmentation_data[[#This Row],[age]]&lt;30,"Adolescent",IF(customer_segmentation_data[[#This Row],[age]]&lt;50,"Middle Age",IF(customer_segmentation_data[[#This Row],[age]]&gt;49,"Adult","Invalid")))</f>
        <v>Adolescent</v>
      </c>
      <c r="K714" t="str">
        <f>IF(customer_segmentation_data[[#This Row],[income]]&gt;89000,"High Income",IF(customer_segmentation_data[[#This Row],[income]]&gt;59000,"Middle Income",IF(customer_segmentation_data[[#This Row],[income]]&lt;60000,"Low Income","Invalid")))</f>
        <v>Middle Income</v>
      </c>
      <c r="L714" t="str">
        <f>IF(customer_segmentation_data[[#This Row],[spending_score]]&gt;69,"High Spending",IF(customer_segmentation_data[[#This Row],[spending_score]]&gt;39,"Medium Spending",IF(customer_segmentation_data[[#This Row],[spending_score]]&lt;40,"Low Spending","Invalid")))</f>
        <v>Low Spending</v>
      </c>
      <c r="M714" t="str">
        <f>IF(customer_segmentation_data[[#This Row],[purchase_frequency]]&lt;16,"Low Frequency",IF(customer_segmentation_data[[#This Row],[purchase_frequency]]&lt;36,"Medium Frequency",IF(customer_segmentation_data[[#This Row],[purchase_frequency]]&lt;51,"High Frequency","Invalid")))</f>
        <v>Medium Frequency</v>
      </c>
      <c r="N714" s="3">
        <f>customer_segmentation_data[[#This Row],[last_purchase_amount]]*customer_segmentation_data[[#This Row],[purchase_frequency]]*customer_segmentation_data[[#This Row],[membership_years]]</f>
        <v>46212</v>
      </c>
    </row>
    <row r="715" spans="1:14" x14ac:dyDescent="0.35">
      <c r="A715">
        <v>714</v>
      </c>
      <c r="B715">
        <v>30</v>
      </c>
      <c r="C715" s="1" t="s">
        <v>16</v>
      </c>
      <c r="D715" s="2">
        <v>100115</v>
      </c>
      <c r="E715">
        <v>54</v>
      </c>
      <c r="F715">
        <v>2</v>
      </c>
      <c r="G715">
        <v>36</v>
      </c>
      <c r="H715" s="1" t="s">
        <v>11</v>
      </c>
      <c r="I715" s="3">
        <v>789.67</v>
      </c>
      <c r="J715" s="3" t="str">
        <f>IF(customer_segmentation_data[[#This Row],[age]]&lt;30,"Adolescent",IF(customer_segmentation_data[[#This Row],[age]]&lt;50,"Middle Age",IF(customer_segmentation_data[[#This Row],[age]]&gt;49,"Adult","Invalid")))</f>
        <v>Middle Age</v>
      </c>
      <c r="K715" t="str">
        <f>IF(customer_segmentation_data[[#This Row],[income]]&gt;89000,"High Income",IF(customer_segmentation_data[[#This Row],[income]]&gt;59000,"Middle Income",IF(customer_segmentation_data[[#This Row],[income]]&lt;60000,"Low Income","Invalid")))</f>
        <v>High Income</v>
      </c>
      <c r="L715" t="str">
        <f>IF(customer_segmentation_data[[#This Row],[spending_score]]&gt;69,"High Spending",IF(customer_segmentation_data[[#This Row],[spending_score]]&gt;39,"Medium Spending",IF(customer_segmentation_data[[#This Row],[spending_score]]&lt;40,"Low Spending","Invalid")))</f>
        <v>Medium Spending</v>
      </c>
      <c r="M715" t="str">
        <f>IF(customer_segmentation_data[[#This Row],[purchase_frequency]]&lt;16,"Low Frequency",IF(customer_segmentation_data[[#This Row],[purchase_frequency]]&lt;36,"Medium Frequency",IF(customer_segmentation_data[[#This Row],[purchase_frequency]]&lt;51,"High Frequency","Invalid")))</f>
        <v>High Frequency</v>
      </c>
      <c r="N715" s="3">
        <f>customer_segmentation_data[[#This Row],[last_purchase_amount]]*customer_segmentation_data[[#This Row],[purchase_frequency]]*customer_segmentation_data[[#This Row],[membership_years]]</f>
        <v>56856.24</v>
      </c>
    </row>
    <row r="716" spans="1:14" x14ac:dyDescent="0.35">
      <c r="A716">
        <v>715</v>
      </c>
      <c r="B716">
        <v>43</v>
      </c>
      <c r="C716" s="1" t="s">
        <v>13</v>
      </c>
      <c r="D716" s="2">
        <v>67912</v>
      </c>
      <c r="E716">
        <v>71</v>
      </c>
      <c r="F716">
        <v>10</v>
      </c>
      <c r="G716">
        <v>35</v>
      </c>
      <c r="H716" s="1" t="s">
        <v>15</v>
      </c>
      <c r="I716" s="3">
        <v>698.03</v>
      </c>
      <c r="J716" s="3" t="str">
        <f>IF(customer_segmentation_data[[#This Row],[age]]&lt;30,"Adolescent",IF(customer_segmentation_data[[#This Row],[age]]&lt;50,"Middle Age",IF(customer_segmentation_data[[#This Row],[age]]&gt;49,"Adult","Invalid")))</f>
        <v>Middle Age</v>
      </c>
      <c r="K716" t="str">
        <f>IF(customer_segmentation_data[[#This Row],[income]]&gt;89000,"High Income",IF(customer_segmentation_data[[#This Row],[income]]&gt;59000,"Middle Income",IF(customer_segmentation_data[[#This Row],[income]]&lt;60000,"Low Income","Invalid")))</f>
        <v>Middle Income</v>
      </c>
      <c r="L716" t="str">
        <f>IF(customer_segmentation_data[[#This Row],[spending_score]]&gt;69,"High Spending",IF(customer_segmentation_data[[#This Row],[spending_score]]&gt;39,"Medium Spending",IF(customer_segmentation_data[[#This Row],[spending_score]]&lt;40,"Low Spending","Invalid")))</f>
        <v>High Spending</v>
      </c>
      <c r="M716" t="str">
        <f>IF(customer_segmentation_data[[#This Row],[purchase_frequency]]&lt;16,"Low Frequency",IF(customer_segmentation_data[[#This Row],[purchase_frequency]]&lt;36,"Medium Frequency",IF(customer_segmentation_data[[#This Row],[purchase_frequency]]&lt;51,"High Frequency","Invalid")))</f>
        <v>Medium Frequency</v>
      </c>
      <c r="N716" s="3">
        <f>customer_segmentation_data[[#This Row],[last_purchase_amount]]*customer_segmentation_data[[#This Row],[purchase_frequency]]*customer_segmentation_data[[#This Row],[membership_years]]</f>
        <v>244310.5</v>
      </c>
    </row>
    <row r="717" spans="1:14" x14ac:dyDescent="0.35">
      <c r="A717">
        <v>716</v>
      </c>
      <c r="B717">
        <v>48</v>
      </c>
      <c r="C717" s="1" t="s">
        <v>9</v>
      </c>
      <c r="D717" s="2">
        <v>74273</v>
      </c>
      <c r="E717">
        <v>23</v>
      </c>
      <c r="F717">
        <v>10</v>
      </c>
      <c r="G717">
        <v>46</v>
      </c>
      <c r="H717" s="1" t="s">
        <v>11</v>
      </c>
      <c r="I717" s="3">
        <v>626.27</v>
      </c>
      <c r="J717" s="3" t="str">
        <f>IF(customer_segmentation_data[[#This Row],[age]]&lt;30,"Adolescent",IF(customer_segmentation_data[[#This Row],[age]]&lt;50,"Middle Age",IF(customer_segmentation_data[[#This Row],[age]]&gt;49,"Adult","Invalid")))</f>
        <v>Middle Age</v>
      </c>
      <c r="K717" t="str">
        <f>IF(customer_segmentation_data[[#This Row],[income]]&gt;89000,"High Income",IF(customer_segmentation_data[[#This Row],[income]]&gt;59000,"Middle Income",IF(customer_segmentation_data[[#This Row],[income]]&lt;60000,"Low Income","Invalid")))</f>
        <v>Middle Income</v>
      </c>
      <c r="L717" t="str">
        <f>IF(customer_segmentation_data[[#This Row],[spending_score]]&gt;69,"High Spending",IF(customer_segmentation_data[[#This Row],[spending_score]]&gt;39,"Medium Spending",IF(customer_segmentation_data[[#This Row],[spending_score]]&lt;40,"Low Spending","Invalid")))</f>
        <v>Low Spending</v>
      </c>
      <c r="M717" t="str">
        <f>IF(customer_segmentation_data[[#This Row],[purchase_frequency]]&lt;16,"Low Frequency",IF(customer_segmentation_data[[#This Row],[purchase_frequency]]&lt;36,"Medium Frequency",IF(customer_segmentation_data[[#This Row],[purchase_frequency]]&lt;51,"High Frequency","Invalid")))</f>
        <v>High Frequency</v>
      </c>
      <c r="N717" s="3">
        <f>customer_segmentation_data[[#This Row],[last_purchase_amount]]*customer_segmentation_data[[#This Row],[purchase_frequency]]*customer_segmentation_data[[#This Row],[membership_years]]</f>
        <v>288084.19999999995</v>
      </c>
    </row>
    <row r="718" spans="1:14" x14ac:dyDescent="0.35">
      <c r="A718">
        <v>717</v>
      </c>
      <c r="B718">
        <v>47</v>
      </c>
      <c r="C718" s="1" t="s">
        <v>16</v>
      </c>
      <c r="D718" s="2">
        <v>136278</v>
      </c>
      <c r="E718">
        <v>76</v>
      </c>
      <c r="F718">
        <v>10</v>
      </c>
      <c r="G718">
        <v>48</v>
      </c>
      <c r="H718" s="1" t="s">
        <v>12</v>
      </c>
      <c r="I718" s="3">
        <v>233.64</v>
      </c>
      <c r="J718" s="3" t="str">
        <f>IF(customer_segmentation_data[[#This Row],[age]]&lt;30,"Adolescent",IF(customer_segmentation_data[[#This Row],[age]]&lt;50,"Middle Age",IF(customer_segmentation_data[[#This Row],[age]]&gt;49,"Adult","Invalid")))</f>
        <v>Middle Age</v>
      </c>
      <c r="K718" t="str">
        <f>IF(customer_segmentation_data[[#This Row],[income]]&gt;89000,"High Income",IF(customer_segmentation_data[[#This Row],[income]]&gt;59000,"Middle Income",IF(customer_segmentation_data[[#This Row],[income]]&lt;60000,"Low Income","Invalid")))</f>
        <v>High Income</v>
      </c>
      <c r="L718" t="str">
        <f>IF(customer_segmentation_data[[#This Row],[spending_score]]&gt;69,"High Spending",IF(customer_segmentation_data[[#This Row],[spending_score]]&gt;39,"Medium Spending",IF(customer_segmentation_data[[#This Row],[spending_score]]&lt;40,"Low Spending","Invalid")))</f>
        <v>High Spending</v>
      </c>
      <c r="M718" t="str">
        <f>IF(customer_segmentation_data[[#This Row],[purchase_frequency]]&lt;16,"Low Frequency",IF(customer_segmentation_data[[#This Row],[purchase_frequency]]&lt;36,"Medium Frequency",IF(customer_segmentation_data[[#This Row],[purchase_frequency]]&lt;51,"High Frequency","Invalid")))</f>
        <v>High Frequency</v>
      </c>
      <c r="N718" s="3">
        <f>customer_segmentation_data[[#This Row],[last_purchase_amount]]*customer_segmentation_data[[#This Row],[purchase_frequency]]*customer_segmentation_data[[#This Row],[membership_years]]</f>
        <v>112147.2</v>
      </c>
    </row>
    <row r="719" spans="1:14" x14ac:dyDescent="0.35">
      <c r="A719">
        <v>718</v>
      </c>
      <c r="B719">
        <v>57</v>
      </c>
      <c r="C719" s="1" t="s">
        <v>9</v>
      </c>
      <c r="D719" s="2">
        <v>108833</v>
      </c>
      <c r="E719">
        <v>77</v>
      </c>
      <c r="F719">
        <v>3</v>
      </c>
      <c r="G719">
        <v>37</v>
      </c>
      <c r="H719" s="1" t="s">
        <v>14</v>
      </c>
      <c r="I719" s="3">
        <v>623.78</v>
      </c>
      <c r="J719" s="3" t="str">
        <f>IF(customer_segmentation_data[[#This Row],[age]]&lt;30,"Adolescent",IF(customer_segmentation_data[[#This Row],[age]]&lt;50,"Middle Age",IF(customer_segmentation_data[[#This Row],[age]]&gt;49,"Adult","Invalid")))</f>
        <v>Adult</v>
      </c>
      <c r="K719" t="str">
        <f>IF(customer_segmentation_data[[#This Row],[income]]&gt;89000,"High Income",IF(customer_segmentation_data[[#This Row],[income]]&gt;59000,"Middle Income",IF(customer_segmentation_data[[#This Row],[income]]&lt;60000,"Low Income","Invalid")))</f>
        <v>High Income</v>
      </c>
      <c r="L719" t="str">
        <f>IF(customer_segmentation_data[[#This Row],[spending_score]]&gt;69,"High Spending",IF(customer_segmentation_data[[#This Row],[spending_score]]&gt;39,"Medium Spending",IF(customer_segmentation_data[[#This Row],[spending_score]]&lt;40,"Low Spending","Invalid")))</f>
        <v>High Spending</v>
      </c>
      <c r="M719" t="str">
        <f>IF(customer_segmentation_data[[#This Row],[purchase_frequency]]&lt;16,"Low Frequency",IF(customer_segmentation_data[[#This Row],[purchase_frequency]]&lt;36,"Medium Frequency",IF(customer_segmentation_data[[#This Row],[purchase_frequency]]&lt;51,"High Frequency","Invalid")))</f>
        <v>High Frequency</v>
      </c>
      <c r="N719" s="3">
        <f>customer_segmentation_data[[#This Row],[last_purchase_amount]]*customer_segmentation_data[[#This Row],[purchase_frequency]]*customer_segmentation_data[[#This Row],[membership_years]]</f>
        <v>69239.58</v>
      </c>
    </row>
    <row r="720" spans="1:14" x14ac:dyDescent="0.35">
      <c r="A720">
        <v>719</v>
      </c>
      <c r="B720">
        <v>21</v>
      </c>
      <c r="C720" s="1" t="s">
        <v>9</v>
      </c>
      <c r="D720" s="2">
        <v>119226</v>
      </c>
      <c r="E720">
        <v>21</v>
      </c>
      <c r="F720">
        <v>8</v>
      </c>
      <c r="G720">
        <v>50</v>
      </c>
      <c r="H720" s="1" t="s">
        <v>11</v>
      </c>
      <c r="I720" s="3">
        <v>772.63</v>
      </c>
      <c r="J720" s="3" t="str">
        <f>IF(customer_segmentation_data[[#This Row],[age]]&lt;30,"Adolescent",IF(customer_segmentation_data[[#This Row],[age]]&lt;50,"Middle Age",IF(customer_segmentation_data[[#This Row],[age]]&gt;49,"Adult","Invalid")))</f>
        <v>Adolescent</v>
      </c>
      <c r="K720" t="str">
        <f>IF(customer_segmentation_data[[#This Row],[income]]&gt;89000,"High Income",IF(customer_segmentation_data[[#This Row],[income]]&gt;59000,"Middle Income",IF(customer_segmentation_data[[#This Row],[income]]&lt;60000,"Low Income","Invalid")))</f>
        <v>High Income</v>
      </c>
      <c r="L720" t="str">
        <f>IF(customer_segmentation_data[[#This Row],[spending_score]]&gt;69,"High Spending",IF(customer_segmentation_data[[#This Row],[spending_score]]&gt;39,"Medium Spending",IF(customer_segmentation_data[[#This Row],[spending_score]]&lt;40,"Low Spending","Invalid")))</f>
        <v>Low Spending</v>
      </c>
      <c r="M720" t="str">
        <f>IF(customer_segmentation_data[[#This Row],[purchase_frequency]]&lt;16,"Low Frequency",IF(customer_segmentation_data[[#This Row],[purchase_frequency]]&lt;36,"Medium Frequency",IF(customer_segmentation_data[[#This Row],[purchase_frequency]]&lt;51,"High Frequency","Invalid")))</f>
        <v>High Frequency</v>
      </c>
      <c r="N720" s="3">
        <f>customer_segmentation_data[[#This Row],[last_purchase_amount]]*customer_segmentation_data[[#This Row],[purchase_frequency]]*customer_segmentation_data[[#This Row],[membership_years]]</f>
        <v>309052</v>
      </c>
    </row>
    <row r="721" spans="1:14" x14ac:dyDescent="0.35">
      <c r="A721">
        <v>720</v>
      </c>
      <c r="B721">
        <v>69</v>
      </c>
      <c r="C721" s="1" t="s">
        <v>13</v>
      </c>
      <c r="D721" s="2">
        <v>72651</v>
      </c>
      <c r="E721">
        <v>58</v>
      </c>
      <c r="F721">
        <v>5</v>
      </c>
      <c r="G721">
        <v>30</v>
      </c>
      <c r="H721" s="1" t="s">
        <v>15</v>
      </c>
      <c r="I721" s="3">
        <v>103.11</v>
      </c>
      <c r="J721" s="3" t="str">
        <f>IF(customer_segmentation_data[[#This Row],[age]]&lt;30,"Adolescent",IF(customer_segmentation_data[[#This Row],[age]]&lt;50,"Middle Age",IF(customer_segmentation_data[[#This Row],[age]]&gt;49,"Adult","Invalid")))</f>
        <v>Adult</v>
      </c>
      <c r="K721" t="str">
        <f>IF(customer_segmentation_data[[#This Row],[income]]&gt;89000,"High Income",IF(customer_segmentation_data[[#This Row],[income]]&gt;59000,"Middle Income",IF(customer_segmentation_data[[#This Row],[income]]&lt;60000,"Low Income","Invalid")))</f>
        <v>Middle Income</v>
      </c>
      <c r="L721" t="str">
        <f>IF(customer_segmentation_data[[#This Row],[spending_score]]&gt;69,"High Spending",IF(customer_segmentation_data[[#This Row],[spending_score]]&gt;39,"Medium Spending",IF(customer_segmentation_data[[#This Row],[spending_score]]&lt;40,"Low Spending","Invalid")))</f>
        <v>Medium Spending</v>
      </c>
      <c r="M721" t="str">
        <f>IF(customer_segmentation_data[[#This Row],[purchase_frequency]]&lt;16,"Low Frequency",IF(customer_segmentation_data[[#This Row],[purchase_frequency]]&lt;36,"Medium Frequency",IF(customer_segmentation_data[[#This Row],[purchase_frequency]]&lt;51,"High Frequency","Invalid")))</f>
        <v>Medium Frequency</v>
      </c>
      <c r="N721" s="3">
        <f>customer_segmentation_data[[#This Row],[last_purchase_amount]]*customer_segmentation_data[[#This Row],[purchase_frequency]]*customer_segmentation_data[[#This Row],[membership_years]]</f>
        <v>15466.5</v>
      </c>
    </row>
    <row r="722" spans="1:14" x14ac:dyDescent="0.35">
      <c r="A722">
        <v>721</v>
      </c>
      <c r="B722">
        <v>27</v>
      </c>
      <c r="C722" s="1" t="s">
        <v>16</v>
      </c>
      <c r="D722" s="2">
        <v>114848</v>
      </c>
      <c r="E722">
        <v>66</v>
      </c>
      <c r="F722">
        <v>10</v>
      </c>
      <c r="G722">
        <v>38</v>
      </c>
      <c r="H722" s="1" t="s">
        <v>10</v>
      </c>
      <c r="I722" s="3">
        <v>912.58</v>
      </c>
      <c r="J722" s="3" t="str">
        <f>IF(customer_segmentation_data[[#This Row],[age]]&lt;30,"Adolescent",IF(customer_segmentation_data[[#This Row],[age]]&lt;50,"Middle Age",IF(customer_segmentation_data[[#This Row],[age]]&gt;49,"Adult","Invalid")))</f>
        <v>Adolescent</v>
      </c>
      <c r="K722" t="str">
        <f>IF(customer_segmentation_data[[#This Row],[income]]&gt;89000,"High Income",IF(customer_segmentation_data[[#This Row],[income]]&gt;59000,"Middle Income",IF(customer_segmentation_data[[#This Row],[income]]&lt;60000,"Low Income","Invalid")))</f>
        <v>High Income</v>
      </c>
      <c r="L722" t="str">
        <f>IF(customer_segmentation_data[[#This Row],[spending_score]]&gt;69,"High Spending",IF(customer_segmentation_data[[#This Row],[spending_score]]&gt;39,"Medium Spending",IF(customer_segmentation_data[[#This Row],[spending_score]]&lt;40,"Low Spending","Invalid")))</f>
        <v>Medium Spending</v>
      </c>
      <c r="M722" t="str">
        <f>IF(customer_segmentation_data[[#This Row],[purchase_frequency]]&lt;16,"Low Frequency",IF(customer_segmentation_data[[#This Row],[purchase_frequency]]&lt;36,"Medium Frequency",IF(customer_segmentation_data[[#This Row],[purchase_frequency]]&lt;51,"High Frequency","Invalid")))</f>
        <v>High Frequency</v>
      </c>
      <c r="N722" s="3">
        <f>customer_segmentation_data[[#This Row],[last_purchase_amount]]*customer_segmentation_data[[#This Row],[purchase_frequency]]*customer_segmentation_data[[#This Row],[membership_years]]</f>
        <v>346780.4</v>
      </c>
    </row>
    <row r="723" spans="1:14" x14ac:dyDescent="0.35">
      <c r="A723">
        <v>722</v>
      </c>
      <c r="B723">
        <v>45</v>
      </c>
      <c r="C723" s="1" t="s">
        <v>16</v>
      </c>
      <c r="D723" s="2">
        <v>127989</v>
      </c>
      <c r="E723">
        <v>99</v>
      </c>
      <c r="F723">
        <v>1</v>
      </c>
      <c r="G723">
        <v>42</v>
      </c>
      <c r="H723" s="1" t="s">
        <v>14</v>
      </c>
      <c r="I723" s="3">
        <v>683.99</v>
      </c>
      <c r="J723" s="3" t="str">
        <f>IF(customer_segmentation_data[[#This Row],[age]]&lt;30,"Adolescent",IF(customer_segmentation_data[[#This Row],[age]]&lt;50,"Middle Age",IF(customer_segmentation_data[[#This Row],[age]]&gt;49,"Adult","Invalid")))</f>
        <v>Middle Age</v>
      </c>
      <c r="K723" t="str">
        <f>IF(customer_segmentation_data[[#This Row],[income]]&gt;89000,"High Income",IF(customer_segmentation_data[[#This Row],[income]]&gt;59000,"Middle Income",IF(customer_segmentation_data[[#This Row],[income]]&lt;60000,"Low Income","Invalid")))</f>
        <v>High Income</v>
      </c>
      <c r="L723" t="str">
        <f>IF(customer_segmentation_data[[#This Row],[spending_score]]&gt;69,"High Spending",IF(customer_segmentation_data[[#This Row],[spending_score]]&gt;39,"Medium Spending",IF(customer_segmentation_data[[#This Row],[spending_score]]&lt;40,"Low Spending","Invalid")))</f>
        <v>High Spending</v>
      </c>
      <c r="M723" t="str">
        <f>IF(customer_segmentation_data[[#This Row],[purchase_frequency]]&lt;16,"Low Frequency",IF(customer_segmentation_data[[#This Row],[purchase_frequency]]&lt;36,"Medium Frequency",IF(customer_segmentation_data[[#This Row],[purchase_frequency]]&lt;51,"High Frequency","Invalid")))</f>
        <v>High Frequency</v>
      </c>
      <c r="N723" s="3">
        <f>customer_segmentation_data[[#This Row],[last_purchase_amount]]*customer_segmentation_data[[#This Row],[purchase_frequency]]*customer_segmentation_data[[#This Row],[membership_years]]</f>
        <v>28727.58</v>
      </c>
    </row>
    <row r="724" spans="1:14" x14ac:dyDescent="0.35">
      <c r="A724">
        <v>723</v>
      </c>
      <c r="B724">
        <v>20</v>
      </c>
      <c r="C724" s="1" t="s">
        <v>16</v>
      </c>
      <c r="D724" s="2">
        <v>48504</v>
      </c>
      <c r="E724">
        <v>27</v>
      </c>
      <c r="F724">
        <v>3</v>
      </c>
      <c r="G724">
        <v>28</v>
      </c>
      <c r="H724" s="1" t="s">
        <v>10</v>
      </c>
      <c r="I724" s="3">
        <v>658.54</v>
      </c>
      <c r="J724" s="3" t="str">
        <f>IF(customer_segmentation_data[[#This Row],[age]]&lt;30,"Adolescent",IF(customer_segmentation_data[[#This Row],[age]]&lt;50,"Middle Age",IF(customer_segmentation_data[[#This Row],[age]]&gt;49,"Adult","Invalid")))</f>
        <v>Adolescent</v>
      </c>
      <c r="K724" t="str">
        <f>IF(customer_segmentation_data[[#This Row],[income]]&gt;89000,"High Income",IF(customer_segmentation_data[[#This Row],[income]]&gt;59000,"Middle Income",IF(customer_segmentation_data[[#This Row],[income]]&lt;60000,"Low Income","Invalid")))</f>
        <v>Low Income</v>
      </c>
      <c r="L724" t="str">
        <f>IF(customer_segmentation_data[[#This Row],[spending_score]]&gt;69,"High Spending",IF(customer_segmentation_data[[#This Row],[spending_score]]&gt;39,"Medium Spending",IF(customer_segmentation_data[[#This Row],[spending_score]]&lt;40,"Low Spending","Invalid")))</f>
        <v>Low Spending</v>
      </c>
      <c r="M724" t="str">
        <f>IF(customer_segmentation_data[[#This Row],[purchase_frequency]]&lt;16,"Low Frequency",IF(customer_segmentation_data[[#This Row],[purchase_frequency]]&lt;36,"Medium Frequency",IF(customer_segmentation_data[[#This Row],[purchase_frequency]]&lt;51,"High Frequency","Invalid")))</f>
        <v>Medium Frequency</v>
      </c>
      <c r="N724" s="3">
        <f>customer_segmentation_data[[#This Row],[last_purchase_amount]]*customer_segmentation_data[[#This Row],[purchase_frequency]]*customer_segmentation_data[[#This Row],[membership_years]]</f>
        <v>55317.36</v>
      </c>
    </row>
    <row r="725" spans="1:14" x14ac:dyDescent="0.35">
      <c r="A725">
        <v>724</v>
      </c>
      <c r="B725">
        <v>21</v>
      </c>
      <c r="C725" s="1" t="s">
        <v>13</v>
      </c>
      <c r="D725" s="2">
        <v>114762</v>
      </c>
      <c r="E725">
        <v>28</v>
      </c>
      <c r="F725">
        <v>3</v>
      </c>
      <c r="G725">
        <v>7</v>
      </c>
      <c r="H725" s="1" t="s">
        <v>11</v>
      </c>
      <c r="I725" s="3">
        <v>397.54</v>
      </c>
      <c r="J725" s="3" t="str">
        <f>IF(customer_segmentation_data[[#This Row],[age]]&lt;30,"Adolescent",IF(customer_segmentation_data[[#This Row],[age]]&lt;50,"Middle Age",IF(customer_segmentation_data[[#This Row],[age]]&gt;49,"Adult","Invalid")))</f>
        <v>Adolescent</v>
      </c>
      <c r="K725" t="str">
        <f>IF(customer_segmentation_data[[#This Row],[income]]&gt;89000,"High Income",IF(customer_segmentation_data[[#This Row],[income]]&gt;59000,"Middle Income",IF(customer_segmentation_data[[#This Row],[income]]&lt;60000,"Low Income","Invalid")))</f>
        <v>High Income</v>
      </c>
      <c r="L725" t="str">
        <f>IF(customer_segmentation_data[[#This Row],[spending_score]]&gt;69,"High Spending",IF(customer_segmentation_data[[#This Row],[spending_score]]&gt;39,"Medium Spending",IF(customer_segmentation_data[[#This Row],[spending_score]]&lt;40,"Low Spending","Invalid")))</f>
        <v>Low Spending</v>
      </c>
      <c r="M725" t="str">
        <f>IF(customer_segmentation_data[[#This Row],[purchase_frequency]]&lt;16,"Low Frequency",IF(customer_segmentation_data[[#This Row],[purchase_frequency]]&lt;36,"Medium Frequency",IF(customer_segmentation_data[[#This Row],[purchase_frequency]]&lt;51,"High Frequency","Invalid")))</f>
        <v>Low Frequency</v>
      </c>
      <c r="N725" s="3">
        <f>customer_segmentation_data[[#This Row],[last_purchase_amount]]*customer_segmentation_data[[#This Row],[purchase_frequency]]*customer_segmentation_data[[#This Row],[membership_years]]</f>
        <v>8348.34</v>
      </c>
    </row>
    <row r="726" spans="1:14" x14ac:dyDescent="0.35">
      <c r="A726">
        <v>725</v>
      </c>
      <c r="B726">
        <v>48</v>
      </c>
      <c r="C726" s="1" t="s">
        <v>9</v>
      </c>
      <c r="D726" s="2">
        <v>108563</v>
      </c>
      <c r="E726">
        <v>3</v>
      </c>
      <c r="F726">
        <v>8</v>
      </c>
      <c r="G726">
        <v>39</v>
      </c>
      <c r="H726" s="1" t="s">
        <v>12</v>
      </c>
      <c r="I726" s="3">
        <v>15.72</v>
      </c>
      <c r="J726" s="3" t="str">
        <f>IF(customer_segmentation_data[[#This Row],[age]]&lt;30,"Adolescent",IF(customer_segmentation_data[[#This Row],[age]]&lt;50,"Middle Age",IF(customer_segmentation_data[[#This Row],[age]]&gt;49,"Adult","Invalid")))</f>
        <v>Middle Age</v>
      </c>
      <c r="K726" t="str">
        <f>IF(customer_segmentation_data[[#This Row],[income]]&gt;89000,"High Income",IF(customer_segmentation_data[[#This Row],[income]]&gt;59000,"Middle Income",IF(customer_segmentation_data[[#This Row],[income]]&lt;60000,"Low Income","Invalid")))</f>
        <v>High Income</v>
      </c>
      <c r="L726" t="str">
        <f>IF(customer_segmentation_data[[#This Row],[spending_score]]&gt;69,"High Spending",IF(customer_segmentation_data[[#This Row],[spending_score]]&gt;39,"Medium Spending",IF(customer_segmentation_data[[#This Row],[spending_score]]&lt;40,"Low Spending","Invalid")))</f>
        <v>Low Spending</v>
      </c>
      <c r="M726" t="str">
        <f>IF(customer_segmentation_data[[#This Row],[purchase_frequency]]&lt;16,"Low Frequency",IF(customer_segmentation_data[[#This Row],[purchase_frequency]]&lt;36,"Medium Frequency",IF(customer_segmentation_data[[#This Row],[purchase_frequency]]&lt;51,"High Frequency","Invalid")))</f>
        <v>High Frequency</v>
      </c>
      <c r="N726" s="3">
        <f>customer_segmentation_data[[#This Row],[last_purchase_amount]]*customer_segmentation_data[[#This Row],[purchase_frequency]]*customer_segmentation_data[[#This Row],[membership_years]]</f>
        <v>4904.6400000000003</v>
      </c>
    </row>
    <row r="727" spans="1:14" x14ac:dyDescent="0.35">
      <c r="A727">
        <v>726</v>
      </c>
      <c r="B727">
        <v>40</v>
      </c>
      <c r="C727" s="1" t="s">
        <v>13</v>
      </c>
      <c r="D727" s="2">
        <v>105994</v>
      </c>
      <c r="E727">
        <v>39</v>
      </c>
      <c r="F727">
        <v>9</v>
      </c>
      <c r="G727">
        <v>17</v>
      </c>
      <c r="H727" s="1" t="s">
        <v>14</v>
      </c>
      <c r="I727" s="3">
        <v>347.21</v>
      </c>
      <c r="J727" s="3" t="str">
        <f>IF(customer_segmentation_data[[#This Row],[age]]&lt;30,"Adolescent",IF(customer_segmentation_data[[#This Row],[age]]&lt;50,"Middle Age",IF(customer_segmentation_data[[#This Row],[age]]&gt;49,"Adult","Invalid")))</f>
        <v>Middle Age</v>
      </c>
      <c r="K727" t="str">
        <f>IF(customer_segmentation_data[[#This Row],[income]]&gt;89000,"High Income",IF(customer_segmentation_data[[#This Row],[income]]&gt;59000,"Middle Income",IF(customer_segmentation_data[[#This Row],[income]]&lt;60000,"Low Income","Invalid")))</f>
        <v>High Income</v>
      </c>
      <c r="L727" t="str">
        <f>IF(customer_segmentation_data[[#This Row],[spending_score]]&gt;69,"High Spending",IF(customer_segmentation_data[[#This Row],[spending_score]]&gt;39,"Medium Spending",IF(customer_segmentation_data[[#This Row],[spending_score]]&lt;40,"Low Spending","Invalid")))</f>
        <v>Low Spending</v>
      </c>
      <c r="M727" t="str">
        <f>IF(customer_segmentation_data[[#This Row],[purchase_frequency]]&lt;16,"Low Frequency",IF(customer_segmentation_data[[#This Row],[purchase_frequency]]&lt;36,"Medium Frequency",IF(customer_segmentation_data[[#This Row],[purchase_frequency]]&lt;51,"High Frequency","Invalid")))</f>
        <v>Medium Frequency</v>
      </c>
      <c r="N727" s="3">
        <f>customer_segmentation_data[[#This Row],[last_purchase_amount]]*customer_segmentation_data[[#This Row],[purchase_frequency]]*customer_segmentation_data[[#This Row],[membership_years]]</f>
        <v>53123.13</v>
      </c>
    </row>
    <row r="728" spans="1:14" x14ac:dyDescent="0.35">
      <c r="A728">
        <v>727</v>
      </c>
      <c r="B728">
        <v>18</v>
      </c>
      <c r="C728" s="1" t="s">
        <v>13</v>
      </c>
      <c r="D728" s="2">
        <v>84764</v>
      </c>
      <c r="E728">
        <v>2</v>
      </c>
      <c r="F728">
        <v>6</v>
      </c>
      <c r="G728">
        <v>49</v>
      </c>
      <c r="H728" s="1" t="s">
        <v>14</v>
      </c>
      <c r="I728" s="3">
        <v>348.51</v>
      </c>
      <c r="J728" s="3" t="str">
        <f>IF(customer_segmentation_data[[#This Row],[age]]&lt;30,"Adolescent",IF(customer_segmentation_data[[#This Row],[age]]&lt;50,"Middle Age",IF(customer_segmentation_data[[#This Row],[age]]&gt;49,"Adult","Invalid")))</f>
        <v>Adolescent</v>
      </c>
      <c r="K728" t="str">
        <f>IF(customer_segmentation_data[[#This Row],[income]]&gt;89000,"High Income",IF(customer_segmentation_data[[#This Row],[income]]&gt;59000,"Middle Income",IF(customer_segmentation_data[[#This Row],[income]]&lt;60000,"Low Income","Invalid")))</f>
        <v>Middle Income</v>
      </c>
      <c r="L728" t="str">
        <f>IF(customer_segmentation_data[[#This Row],[spending_score]]&gt;69,"High Spending",IF(customer_segmentation_data[[#This Row],[spending_score]]&gt;39,"Medium Spending",IF(customer_segmentation_data[[#This Row],[spending_score]]&lt;40,"Low Spending","Invalid")))</f>
        <v>Low Spending</v>
      </c>
      <c r="M728" t="str">
        <f>IF(customer_segmentation_data[[#This Row],[purchase_frequency]]&lt;16,"Low Frequency",IF(customer_segmentation_data[[#This Row],[purchase_frequency]]&lt;36,"Medium Frequency",IF(customer_segmentation_data[[#This Row],[purchase_frequency]]&lt;51,"High Frequency","Invalid")))</f>
        <v>High Frequency</v>
      </c>
      <c r="N728" s="3">
        <f>customer_segmentation_data[[#This Row],[last_purchase_amount]]*customer_segmentation_data[[#This Row],[purchase_frequency]]*customer_segmentation_data[[#This Row],[membership_years]]</f>
        <v>102461.93999999999</v>
      </c>
    </row>
    <row r="729" spans="1:14" x14ac:dyDescent="0.35">
      <c r="A729">
        <v>728</v>
      </c>
      <c r="B729">
        <v>28</v>
      </c>
      <c r="C729" s="1" t="s">
        <v>13</v>
      </c>
      <c r="D729" s="2">
        <v>53503</v>
      </c>
      <c r="E729">
        <v>39</v>
      </c>
      <c r="F729">
        <v>5</v>
      </c>
      <c r="G729">
        <v>30</v>
      </c>
      <c r="H729" s="1" t="s">
        <v>10</v>
      </c>
      <c r="I729" s="3">
        <v>591.64</v>
      </c>
      <c r="J729" s="3" t="str">
        <f>IF(customer_segmentation_data[[#This Row],[age]]&lt;30,"Adolescent",IF(customer_segmentation_data[[#This Row],[age]]&lt;50,"Middle Age",IF(customer_segmentation_data[[#This Row],[age]]&gt;49,"Adult","Invalid")))</f>
        <v>Adolescent</v>
      </c>
      <c r="K729" t="str">
        <f>IF(customer_segmentation_data[[#This Row],[income]]&gt;89000,"High Income",IF(customer_segmentation_data[[#This Row],[income]]&gt;59000,"Middle Income",IF(customer_segmentation_data[[#This Row],[income]]&lt;60000,"Low Income","Invalid")))</f>
        <v>Low Income</v>
      </c>
      <c r="L729" t="str">
        <f>IF(customer_segmentation_data[[#This Row],[spending_score]]&gt;69,"High Spending",IF(customer_segmentation_data[[#This Row],[spending_score]]&gt;39,"Medium Spending",IF(customer_segmentation_data[[#This Row],[spending_score]]&lt;40,"Low Spending","Invalid")))</f>
        <v>Low Spending</v>
      </c>
      <c r="M729" t="str">
        <f>IF(customer_segmentation_data[[#This Row],[purchase_frequency]]&lt;16,"Low Frequency",IF(customer_segmentation_data[[#This Row],[purchase_frequency]]&lt;36,"Medium Frequency",IF(customer_segmentation_data[[#This Row],[purchase_frequency]]&lt;51,"High Frequency","Invalid")))</f>
        <v>Medium Frequency</v>
      </c>
      <c r="N729" s="3">
        <f>customer_segmentation_data[[#This Row],[last_purchase_amount]]*customer_segmentation_data[[#This Row],[purchase_frequency]]*customer_segmentation_data[[#This Row],[membership_years]]</f>
        <v>88746</v>
      </c>
    </row>
    <row r="730" spans="1:14" x14ac:dyDescent="0.35">
      <c r="A730">
        <v>729</v>
      </c>
      <c r="B730">
        <v>50</v>
      </c>
      <c r="C730" s="1" t="s">
        <v>16</v>
      </c>
      <c r="D730" s="2">
        <v>86985</v>
      </c>
      <c r="E730">
        <v>77</v>
      </c>
      <c r="F730">
        <v>8</v>
      </c>
      <c r="G730">
        <v>11</v>
      </c>
      <c r="H730" s="1" t="s">
        <v>11</v>
      </c>
      <c r="I730" s="3">
        <v>964.1</v>
      </c>
      <c r="J730" s="3" t="str">
        <f>IF(customer_segmentation_data[[#This Row],[age]]&lt;30,"Adolescent",IF(customer_segmentation_data[[#This Row],[age]]&lt;50,"Middle Age",IF(customer_segmentation_data[[#This Row],[age]]&gt;49,"Adult","Invalid")))</f>
        <v>Adult</v>
      </c>
      <c r="K730" t="str">
        <f>IF(customer_segmentation_data[[#This Row],[income]]&gt;89000,"High Income",IF(customer_segmentation_data[[#This Row],[income]]&gt;59000,"Middle Income",IF(customer_segmentation_data[[#This Row],[income]]&lt;60000,"Low Income","Invalid")))</f>
        <v>Middle Income</v>
      </c>
      <c r="L730" t="str">
        <f>IF(customer_segmentation_data[[#This Row],[spending_score]]&gt;69,"High Spending",IF(customer_segmentation_data[[#This Row],[spending_score]]&gt;39,"Medium Spending",IF(customer_segmentation_data[[#This Row],[spending_score]]&lt;40,"Low Spending","Invalid")))</f>
        <v>High Spending</v>
      </c>
      <c r="M730" t="str">
        <f>IF(customer_segmentation_data[[#This Row],[purchase_frequency]]&lt;16,"Low Frequency",IF(customer_segmentation_data[[#This Row],[purchase_frequency]]&lt;36,"Medium Frequency",IF(customer_segmentation_data[[#This Row],[purchase_frequency]]&lt;51,"High Frequency","Invalid")))</f>
        <v>Low Frequency</v>
      </c>
      <c r="N730" s="3">
        <f>customer_segmentation_data[[#This Row],[last_purchase_amount]]*customer_segmentation_data[[#This Row],[purchase_frequency]]*customer_segmentation_data[[#This Row],[membership_years]]</f>
        <v>84840.8</v>
      </c>
    </row>
    <row r="731" spans="1:14" x14ac:dyDescent="0.35">
      <c r="A731">
        <v>730</v>
      </c>
      <c r="B731">
        <v>19</v>
      </c>
      <c r="C731" s="1" t="s">
        <v>16</v>
      </c>
      <c r="D731" s="2">
        <v>85349</v>
      </c>
      <c r="E731">
        <v>77</v>
      </c>
      <c r="F731">
        <v>8</v>
      </c>
      <c r="G731">
        <v>29</v>
      </c>
      <c r="H731" s="1" t="s">
        <v>14</v>
      </c>
      <c r="I731" s="3">
        <v>381.04</v>
      </c>
      <c r="J731" s="3" t="str">
        <f>IF(customer_segmentation_data[[#This Row],[age]]&lt;30,"Adolescent",IF(customer_segmentation_data[[#This Row],[age]]&lt;50,"Middle Age",IF(customer_segmentation_data[[#This Row],[age]]&gt;49,"Adult","Invalid")))</f>
        <v>Adolescent</v>
      </c>
      <c r="K731" t="str">
        <f>IF(customer_segmentation_data[[#This Row],[income]]&gt;89000,"High Income",IF(customer_segmentation_data[[#This Row],[income]]&gt;59000,"Middle Income",IF(customer_segmentation_data[[#This Row],[income]]&lt;60000,"Low Income","Invalid")))</f>
        <v>Middle Income</v>
      </c>
      <c r="L731" t="str">
        <f>IF(customer_segmentation_data[[#This Row],[spending_score]]&gt;69,"High Spending",IF(customer_segmentation_data[[#This Row],[spending_score]]&gt;39,"Medium Spending",IF(customer_segmentation_data[[#This Row],[spending_score]]&lt;40,"Low Spending","Invalid")))</f>
        <v>High Spending</v>
      </c>
      <c r="M731" t="str">
        <f>IF(customer_segmentation_data[[#This Row],[purchase_frequency]]&lt;16,"Low Frequency",IF(customer_segmentation_data[[#This Row],[purchase_frequency]]&lt;36,"Medium Frequency",IF(customer_segmentation_data[[#This Row],[purchase_frequency]]&lt;51,"High Frequency","Invalid")))</f>
        <v>Medium Frequency</v>
      </c>
      <c r="N731" s="3">
        <f>customer_segmentation_data[[#This Row],[last_purchase_amount]]*customer_segmentation_data[[#This Row],[purchase_frequency]]*customer_segmentation_data[[#This Row],[membership_years]]</f>
        <v>88401.279999999999</v>
      </c>
    </row>
    <row r="732" spans="1:14" x14ac:dyDescent="0.35">
      <c r="A732">
        <v>731</v>
      </c>
      <c r="B732">
        <v>53</v>
      </c>
      <c r="C732" s="1" t="s">
        <v>9</v>
      </c>
      <c r="D732" s="2">
        <v>52855</v>
      </c>
      <c r="E732">
        <v>12</v>
      </c>
      <c r="F732">
        <v>5</v>
      </c>
      <c r="G732">
        <v>33</v>
      </c>
      <c r="H732" s="1" t="s">
        <v>10</v>
      </c>
      <c r="I732" s="3">
        <v>444.09</v>
      </c>
      <c r="J732" s="3" t="str">
        <f>IF(customer_segmentation_data[[#This Row],[age]]&lt;30,"Adolescent",IF(customer_segmentation_data[[#This Row],[age]]&lt;50,"Middle Age",IF(customer_segmentation_data[[#This Row],[age]]&gt;49,"Adult","Invalid")))</f>
        <v>Adult</v>
      </c>
      <c r="K732" t="str">
        <f>IF(customer_segmentation_data[[#This Row],[income]]&gt;89000,"High Income",IF(customer_segmentation_data[[#This Row],[income]]&gt;59000,"Middle Income",IF(customer_segmentation_data[[#This Row],[income]]&lt;60000,"Low Income","Invalid")))</f>
        <v>Low Income</v>
      </c>
      <c r="L732" t="str">
        <f>IF(customer_segmentation_data[[#This Row],[spending_score]]&gt;69,"High Spending",IF(customer_segmentation_data[[#This Row],[spending_score]]&gt;39,"Medium Spending",IF(customer_segmentation_data[[#This Row],[spending_score]]&lt;40,"Low Spending","Invalid")))</f>
        <v>Low Spending</v>
      </c>
      <c r="M732" t="str">
        <f>IF(customer_segmentation_data[[#This Row],[purchase_frequency]]&lt;16,"Low Frequency",IF(customer_segmentation_data[[#This Row],[purchase_frequency]]&lt;36,"Medium Frequency",IF(customer_segmentation_data[[#This Row],[purchase_frequency]]&lt;51,"High Frequency","Invalid")))</f>
        <v>Medium Frequency</v>
      </c>
      <c r="N732" s="3">
        <f>customer_segmentation_data[[#This Row],[last_purchase_amount]]*customer_segmentation_data[[#This Row],[purchase_frequency]]*customer_segmentation_data[[#This Row],[membership_years]]</f>
        <v>73274.849999999991</v>
      </c>
    </row>
    <row r="733" spans="1:14" x14ac:dyDescent="0.35">
      <c r="A733">
        <v>732</v>
      </c>
      <c r="B733">
        <v>29</v>
      </c>
      <c r="C733" s="1" t="s">
        <v>13</v>
      </c>
      <c r="D733" s="2">
        <v>66264</v>
      </c>
      <c r="E733">
        <v>85</v>
      </c>
      <c r="F733">
        <v>2</v>
      </c>
      <c r="G733">
        <v>8</v>
      </c>
      <c r="H733" s="1" t="s">
        <v>15</v>
      </c>
      <c r="I733" s="3">
        <v>743.3</v>
      </c>
      <c r="J733" s="3" t="str">
        <f>IF(customer_segmentation_data[[#This Row],[age]]&lt;30,"Adolescent",IF(customer_segmentation_data[[#This Row],[age]]&lt;50,"Middle Age",IF(customer_segmentation_data[[#This Row],[age]]&gt;49,"Adult","Invalid")))</f>
        <v>Adolescent</v>
      </c>
      <c r="K733" t="str">
        <f>IF(customer_segmentation_data[[#This Row],[income]]&gt;89000,"High Income",IF(customer_segmentation_data[[#This Row],[income]]&gt;59000,"Middle Income",IF(customer_segmentation_data[[#This Row],[income]]&lt;60000,"Low Income","Invalid")))</f>
        <v>Middle Income</v>
      </c>
      <c r="L733" t="str">
        <f>IF(customer_segmentation_data[[#This Row],[spending_score]]&gt;69,"High Spending",IF(customer_segmentation_data[[#This Row],[spending_score]]&gt;39,"Medium Spending",IF(customer_segmentation_data[[#This Row],[spending_score]]&lt;40,"Low Spending","Invalid")))</f>
        <v>High Spending</v>
      </c>
      <c r="M733" t="str">
        <f>IF(customer_segmentation_data[[#This Row],[purchase_frequency]]&lt;16,"Low Frequency",IF(customer_segmentation_data[[#This Row],[purchase_frequency]]&lt;36,"Medium Frequency",IF(customer_segmentation_data[[#This Row],[purchase_frequency]]&lt;51,"High Frequency","Invalid")))</f>
        <v>Low Frequency</v>
      </c>
      <c r="N733" s="3">
        <f>customer_segmentation_data[[#This Row],[last_purchase_amount]]*customer_segmentation_data[[#This Row],[purchase_frequency]]*customer_segmentation_data[[#This Row],[membership_years]]</f>
        <v>11892.8</v>
      </c>
    </row>
    <row r="734" spans="1:14" x14ac:dyDescent="0.35">
      <c r="A734">
        <v>733</v>
      </c>
      <c r="B734">
        <v>49</v>
      </c>
      <c r="C734" s="1" t="s">
        <v>16</v>
      </c>
      <c r="D734" s="2">
        <v>56707</v>
      </c>
      <c r="E734">
        <v>6</v>
      </c>
      <c r="F734">
        <v>8</v>
      </c>
      <c r="G734">
        <v>29</v>
      </c>
      <c r="H734" s="1" t="s">
        <v>15</v>
      </c>
      <c r="I734" s="3">
        <v>604.53</v>
      </c>
      <c r="J734" s="3" t="str">
        <f>IF(customer_segmentation_data[[#This Row],[age]]&lt;30,"Adolescent",IF(customer_segmentation_data[[#This Row],[age]]&lt;50,"Middle Age",IF(customer_segmentation_data[[#This Row],[age]]&gt;49,"Adult","Invalid")))</f>
        <v>Middle Age</v>
      </c>
      <c r="K734" t="str">
        <f>IF(customer_segmentation_data[[#This Row],[income]]&gt;89000,"High Income",IF(customer_segmentation_data[[#This Row],[income]]&gt;59000,"Middle Income",IF(customer_segmentation_data[[#This Row],[income]]&lt;60000,"Low Income","Invalid")))</f>
        <v>Low Income</v>
      </c>
      <c r="L734" t="str">
        <f>IF(customer_segmentation_data[[#This Row],[spending_score]]&gt;69,"High Spending",IF(customer_segmentation_data[[#This Row],[spending_score]]&gt;39,"Medium Spending",IF(customer_segmentation_data[[#This Row],[spending_score]]&lt;40,"Low Spending","Invalid")))</f>
        <v>Low Spending</v>
      </c>
      <c r="M734" t="str">
        <f>IF(customer_segmentation_data[[#This Row],[purchase_frequency]]&lt;16,"Low Frequency",IF(customer_segmentation_data[[#This Row],[purchase_frequency]]&lt;36,"Medium Frequency",IF(customer_segmentation_data[[#This Row],[purchase_frequency]]&lt;51,"High Frequency","Invalid")))</f>
        <v>Medium Frequency</v>
      </c>
      <c r="N734" s="3">
        <f>customer_segmentation_data[[#This Row],[last_purchase_amount]]*customer_segmentation_data[[#This Row],[purchase_frequency]]*customer_segmentation_data[[#This Row],[membership_years]]</f>
        <v>140250.96</v>
      </c>
    </row>
    <row r="735" spans="1:14" x14ac:dyDescent="0.35">
      <c r="A735">
        <v>734</v>
      </c>
      <c r="B735">
        <v>23</v>
      </c>
      <c r="C735" s="1" t="s">
        <v>13</v>
      </c>
      <c r="D735" s="2">
        <v>66886</v>
      </c>
      <c r="E735">
        <v>7</v>
      </c>
      <c r="F735">
        <v>6</v>
      </c>
      <c r="G735">
        <v>40</v>
      </c>
      <c r="H735" s="1" t="s">
        <v>15</v>
      </c>
      <c r="I735" s="3">
        <v>322.64</v>
      </c>
      <c r="J735" s="3" t="str">
        <f>IF(customer_segmentation_data[[#This Row],[age]]&lt;30,"Adolescent",IF(customer_segmentation_data[[#This Row],[age]]&lt;50,"Middle Age",IF(customer_segmentation_data[[#This Row],[age]]&gt;49,"Adult","Invalid")))</f>
        <v>Adolescent</v>
      </c>
      <c r="K735" t="str">
        <f>IF(customer_segmentation_data[[#This Row],[income]]&gt;89000,"High Income",IF(customer_segmentation_data[[#This Row],[income]]&gt;59000,"Middle Income",IF(customer_segmentation_data[[#This Row],[income]]&lt;60000,"Low Income","Invalid")))</f>
        <v>Middle Income</v>
      </c>
      <c r="L735" t="str">
        <f>IF(customer_segmentation_data[[#This Row],[spending_score]]&gt;69,"High Spending",IF(customer_segmentation_data[[#This Row],[spending_score]]&gt;39,"Medium Spending",IF(customer_segmentation_data[[#This Row],[spending_score]]&lt;40,"Low Spending","Invalid")))</f>
        <v>Low Spending</v>
      </c>
      <c r="M735" t="str">
        <f>IF(customer_segmentation_data[[#This Row],[purchase_frequency]]&lt;16,"Low Frequency",IF(customer_segmentation_data[[#This Row],[purchase_frequency]]&lt;36,"Medium Frequency",IF(customer_segmentation_data[[#This Row],[purchase_frequency]]&lt;51,"High Frequency","Invalid")))</f>
        <v>High Frequency</v>
      </c>
      <c r="N735" s="3">
        <f>customer_segmentation_data[[#This Row],[last_purchase_amount]]*customer_segmentation_data[[#This Row],[purchase_frequency]]*customer_segmentation_data[[#This Row],[membership_years]]</f>
        <v>77433.599999999991</v>
      </c>
    </row>
    <row r="736" spans="1:14" x14ac:dyDescent="0.35">
      <c r="A736">
        <v>735</v>
      </c>
      <c r="B736">
        <v>38</v>
      </c>
      <c r="C736" s="1" t="s">
        <v>13</v>
      </c>
      <c r="D736" s="2">
        <v>115537</v>
      </c>
      <c r="E736">
        <v>10</v>
      </c>
      <c r="F736">
        <v>7</v>
      </c>
      <c r="G736">
        <v>25</v>
      </c>
      <c r="H736" s="1" t="s">
        <v>12</v>
      </c>
      <c r="I736" s="3">
        <v>632.99</v>
      </c>
      <c r="J736" s="3" t="str">
        <f>IF(customer_segmentation_data[[#This Row],[age]]&lt;30,"Adolescent",IF(customer_segmentation_data[[#This Row],[age]]&lt;50,"Middle Age",IF(customer_segmentation_data[[#This Row],[age]]&gt;49,"Adult","Invalid")))</f>
        <v>Middle Age</v>
      </c>
      <c r="K736" t="str">
        <f>IF(customer_segmentation_data[[#This Row],[income]]&gt;89000,"High Income",IF(customer_segmentation_data[[#This Row],[income]]&gt;59000,"Middle Income",IF(customer_segmentation_data[[#This Row],[income]]&lt;60000,"Low Income","Invalid")))</f>
        <v>High Income</v>
      </c>
      <c r="L736" t="str">
        <f>IF(customer_segmentation_data[[#This Row],[spending_score]]&gt;69,"High Spending",IF(customer_segmentation_data[[#This Row],[spending_score]]&gt;39,"Medium Spending",IF(customer_segmentation_data[[#This Row],[spending_score]]&lt;40,"Low Spending","Invalid")))</f>
        <v>Low Spending</v>
      </c>
      <c r="M736" t="str">
        <f>IF(customer_segmentation_data[[#This Row],[purchase_frequency]]&lt;16,"Low Frequency",IF(customer_segmentation_data[[#This Row],[purchase_frequency]]&lt;36,"Medium Frequency",IF(customer_segmentation_data[[#This Row],[purchase_frequency]]&lt;51,"High Frequency","Invalid")))</f>
        <v>Medium Frequency</v>
      </c>
      <c r="N736" s="3">
        <f>customer_segmentation_data[[#This Row],[last_purchase_amount]]*customer_segmentation_data[[#This Row],[purchase_frequency]]*customer_segmentation_data[[#This Row],[membership_years]]</f>
        <v>110773.25</v>
      </c>
    </row>
    <row r="737" spans="1:14" x14ac:dyDescent="0.35">
      <c r="A737">
        <v>736</v>
      </c>
      <c r="B737">
        <v>52</v>
      </c>
      <c r="C737" s="1" t="s">
        <v>9</v>
      </c>
      <c r="D737" s="2">
        <v>130875</v>
      </c>
      <c r="E737">
        <v>76</v>
      </c>
      <c r="F737">
        <v>10</v>
      </c>
      <c r="G737">
        <v>14</v>
      </c>
      <c r="H737" s="1" t="s">
        <v>12</v>
      </c>
      <c r="I737" s="3">
        <v>979.39</v>
      </c>
      <c r="J737" s="3" t="str">
        <f>IF(customer_segmentation_data[[#This Row],[age]]&lt;30,"Adolescent",IF(customer_segmentation_data[[#This Row],[age]]&lt;50,"Middle Age",IF(customer_segmentation_data[[#This Row],[age]]&gt;49,"Adult","Invalid")))</f>
        <v>Adult</v>
      </c>
      <c r="K737" t="str">
        <f>IF(customer_segmentation_data[[#This Row],[income]]&gt;89000,"High Income",IF(customer_segmentation_data[[#This Row],[income]]&gt;59000,"Middle Income",IF(customer_segmentation_data[[#This Row],[income]]&lt;60000,"Low Income","Invalid")))</f>
        <v>High Income</v>
      </c>
      <c r="L737" t="str">
        <f>IF(customer_segmentation_data[[#This Row],[spending_score]]&gt;69,"High Spending",IF(customer_segmentation_data[[#This Row],[spending_score]]&gt;39,"Medium Spending",IF(customer_segmentation_data[[#This Row],[spending_score]]&lt;40,"Low Spending","Invalid")))</f>
        <v>High Spending</v>
      </c>
      <c r="M737" t="str">
        <f>IF(customer_segmentation_data[[#This Row],[purchase_frequency]]&lt;16,"Low Frequency",IF(customer_segmentation_data[[#This Row],[purchase_frequency]]&lt;36,"Medium Frequency",IF(customer_segmentation_data[[#This Row],[purchase_frequency]]&lt;51,"High Frequency","Invalid")))</f>
        <v>Low Frequency</v>
      </c>
      <c r="N737" s="3">
        <f>customer_segmentation_data[[#This Row],[last_purchase_amount]]*customer_segmentation_data[[#This Row],[purchase_frequency]]*customer_segmentation_data[[#This Row],[membership_years]]</f>
        <v>137114.59999999998</v>
      </c>
    </row>
    <row r="738" spans="1:14" x14ac:dyDescent="0.35">
      <c r="A738">
        <v>737</v>
      </c>
      <c r="B738">
        <v>28</v>
      </c>
      <c r="C738" s="1" t="s">
        <v>16</v>
      </c>
      <c r="D738" s="2">
        <v>104971</v>
      </c>
      <c r="E738">
        <v>74</v>
      </c>
      <c r="F738">
        <v>4</v>
      </c>
      <c r="G738">
        <v>10</v>
      </c>
      <c r="H738" s="1" t="s">
        <v>12</v>
      </c>
      <c r="I738" s="3">
        <v>297.17</v>
      </c>
      <c r="J738" s="3" t="str">
        <f>IF(customer_segmentation_data[[#This Row],[age]]&lt;30,"Adolescent",IF(customer_segmentation_data[[#This Row],[age]]&lt;50,"Middle Age",IF(customer_segmentation_data[[#This Row],[age]]&gt;49,"Adult","Invalid")))</f>
        <v>Adolescent</v>
      </c>
      <c r="K738" t="str">
        <f>IF(customer_segmentation_data[[#This Row],[income]]&gt;89000,"High Income",IF(customer_segmentation_data[[#This Row],[income]]&gt;59000,"Middle Income",IF(customer_segmentation_data[[#This Row],[income]]&lt;60000,"Low Income","Invalid")))</f>
        <v>High Income</v>
      </c>
      <c r="L738" t="str">
        <f>IF(customer_segmentation_data[[#This Row],[spending_score]]&gt;69,"High Spending",IF(customer_segmentation_data[[#This Row],[spending_score]]&gt;39,"Medium Spending",IF(customer_segmentation_data[[#This Row],[spending_score]]&lt;40,"Low Spending","Invalid")))</f>
        <v>High Spending</v>
      </c>
      <c r="M738" t="str">
        <f>IF(customer_segmentation_data[[#This Row],[purchase_frequency]]&lt;16,"Low Frequency",IF(customer_segmentation_data[[#This Row],[purchase_frequency]]&lt;36,"Medium Frequency",IF(customer_segmentation_data[[#This Row],[purchase_frequency]]&lt;51,"High Frequency","Invalid")))</f>
        <v>Low Frequency</v>
      </c>
      <c r="N738" s="3">
        <f>customer_segmentation_data[[#This Row],[last_purchase_amount]]*customer_segmentation_data[[#This Row],[purchase_frequency]]*customer_segmentation_data[[#This Row],[membership_years]]</f>
        <v>11886.800000000001</v>
      </c>
    </row>
    <row r="739" spans="1:14" x14ac:dyDescent="0.35">
      <c r="A739">
        <v>738</v>
      </c>
      <c r="B739">
        <v>18</v>
      </c>
      <c r="C739" s="1" t="s">
        <v>9</v>
      </c>
      <c r="D739" s="2">
        <v>136320</v>
      </c>
      <c r="E739">
        <v>52</v>
      </c>
      <c r="F739">
        <v>5</v>
      </c>
      <c r="G739">
        <v>42</v>
      </c>
      <c r="H739" s="1" t="s">
        <v>15</v>
      </c>
      <c r="I739" s="3">
        <v>891.19</v>
      </c>
      <c r="J739" s="3" t="str">
        <f>IF(customer_segmentation_data[[#This Row],[age]]&lt;30,"Adolescent",IF(customer_segmentation_data[[#This Row],[age]]&lt;50,"Middle Age",IF(customer_segmentation_data[[#This Row],[age]]&gt;49,"Adult","Invalid")))</f>
        <v>Adolescent</v>
      </c>
      <c r="K739" t="str">
        <f>IF(customer_segmentation_data[[#This Row],[income]]&gt;89000,"High Income",IF(customer_segmentation_data[[#This Row],[income]]&gt;59000,"Middle Income",IF(customer_segmentation_data[[#This Row],[income]]&lt;60000,"Low Income","Invalid")))</f>
        <v>High Income</v>
      </c>
      <c r="L739" t="str">
        <f>IF(customer_segmentation_data[[#This Row],[spending_score]]&gt;69,"High Spending",IF(customer_segmentation_data[[#This Row],[spending_score]]&gt;39,"Medium Spending",IF(customer_segmentation_data[[#This Row],[spending_score]]&lt;40,"Low Spending","Invalid")))</f>
        <v>Medium Spending</v>
      </c>
      <c r="M739" t="str">
        <f>IF(customer_segmentation_data[[#This Row],[purchase_frequency]]&lt;16,"Low Frequency",IF(customer_segmentation_data[[#This Row],[purchase_frequency]]&lt;36,"Medium Frequency",IF(customer_segmentation_data[[#This Row],[purchase_frequency]]&lt;51,"High Frequency","Invalid")))</f>
        <v>High Frequency</v>
      </c>
      <c r="N739" s="3">
        <f>customer_segmentation_data[[#This Row],[last_purchase_amount]]*customer_segmentation_data[[#This Row],[purchase_frequency]]*customer_segmentation_data[[#This Row],[membership_years]]</f>
        <v>187149.90000000002</v>
      </c>
    </row>
    <row r="740" spans="1:14" x14ac:dyDescent="0.35">
      <c r="A740">
        <v>739</v>
      </c>
      <c r="B740">
        <v>61</v>
      </c>
      <c r="C740" s="1" t="s">
        <v>16</v>
      </c>
      <c r="D740" s="2">
        <v>113380</v>
      </c>
      <c r="E740">
        <v>27</v>
      </c>
      <c r="F740">
        <v>2</v>
      </c>
      <c r="G740">
        <v>17</v>
      </c>
      <c r="H740" s="1" t="s">
        <v>15</v>
      </c>
      <c r="I740" s="3">
        <v>177.5</v>
      </c>
      <c r="J740" s="3" t="str">
        <f>IF(customer_segmentation_data[[#This Row],[age]]&lt;30,"Adolescent",IF(customer_segmentation_data[[#This Row],[age]]&lt;50,"Middle Age",IF(customer_segmentation_data[[#This Row],[age]]&gt;49,"Adult","Invalid")))</f>
        <v>Adult</v>
      </c>
      <c r="K740" t="str">
        <f>IF(customer_segmentation_data[[#This Row],[income]]&gt;89000,"High Income",IF(customer_segmentation_data[[#This Row],[income]]&gt;59000,"Middle Income",IF(customer_segmentation_data[[#This Row],[income]]&lt;60000,"Low Income","Invalid")))</f>
        <v>High Income</v>
      </c>
      <c r="L740" t="str">
        <f>IF(customer_segmentation_data[[#This Row],[spending_score]]&gt;69,"High Spending",IF(customer_segmentation_data[[#This Row],[spending_score]]&gt;39,"Medium Spending",IF(customer_segmentation_data[[#This Row],[spending_score]]&lt;40,"Low Spending","Invalid")))</f>
        <v>Low Spending</v>
      </c>
      <c r="M740" t="str">
        <f>IF(customer_segmentation_data[[#This Row],[purchase_frequency]]&lt;16,"Low Frequency",IF(customer_segmentation_data[[#This Row],[purchase_frequency]]&lt;36,"Medium Frequency",IF(customer_segmentation_data[[#This Row],[purchase_frequency]]&lt;51,"High Frequency","Invalid")))</f>
        <v>Medium Frequency</v>
      </c>
      <c r="N740" s="3">
        <f>customer_segmentation_data[[#This Row],[last_purchase_amount]]*customer_segmentation_data[[#This Row],[purchase_frequency]]*customer_segmentation_data[[#This Row],[membership_years]]</f>
        <v>6035</v>
      </c>
    </row>
    <row r="741" spans="1:14" x14ac:dyDescent="0.35">
      <c r="A741">
        <v>740</v>
      </c>
      <c r="B741">
        <v>62</v>
      </c>
      <c r="C741" s="1" t="s">
        <v>9</v>
      </c>
      <c r="D741" s="2">
        <v>119083</v>
      </c>
      <c r="E741">
        <v>18</v>
      </c>
      <c r="F741">
        <v>4</v>
      </c>
      <c r="G741">
        <v>28</v>
      </c>
      <c r="H741" s="1" t="s">
        <v>15</v>
      </c>
      <c r="I741" s="3">
        <v>317.77999999999997</v>
      </c>
      <c r="J741" s="3" t="str">
        <f>IF(customer_segmentation_data[[#This Row],[age]]&lt;30,"Adolescent",IF(customer_segmentation_data[[#This Row],[age]]&lt;50,"Middle Age",IF(customer_segmentation_data[[#This Row],[age]]&gt;49,"Adult","Invalid")))</f>
        <v>Adult</v>
      </c>
      <c r="K741" t="str">
        <f>IF(customer_segmentation_data[[#This Row],[income]]&gt;89000,"High Income",IF(customer_segmentation_data[[#This Row],[income]]&gt;59000,"Middle Income",IF(customer_segmentation_data[[#This Row],[income]]&lt;60000,"Low Income","Invalid")))</f>
        <v>High Income</v>
      </c>
      <c r="L741" t="str">
        <f>IF(customer_segmentation_data[[#This Row],[spending_score]]&gt;69,"High Spending",IF(customer_segmentation_data[[#This Row],[spending_score]]&gt;39,"Medium Spending",IF(customer_segmentation_data[[#This Row],[spending_score]]&lt;40,"Low Spending","Invalid")))</f>
        <v>Low Spending</v>
      </c>
      <c r="M741" t="str">
        <f>IF(customer_segmentation_data[[#This Row],[purchase_frequency]]&lt;16,"Low Frequency",IF(customer_segmentation_data[[#This Row],[purchase_frequency]]&lt;36,"Medium Frequency",IF(customer_segmentation_data[[#This Row],[purchase_frequency]]&lt;51,"High Frequency","Invalid")))</f>
        <v>Medium Frequency</v>
      </c>
      <c r="N741" s="3">
        <f>customer_segmentation_data[[#This Row],[last_purchase_amount]]*customer_segmentation_data[[#This Row],[purchase_frequency]]*customer_segmentation_data[[#This Row],[membership_years]]</f>
        <v>35591.360000000001</v>
      </c>
    </row>
    <row r="742" spans="1:14" x14ac:dyDescent="0.35">
      <c r="A742">
        <v>741</v>
      </c>
      <c r="B742">
        <v>50</v>
      </c>
      <c r="C742" s="1" t="s">
        <v>9</v>
      </c>
      <c r="D742" s="2">
        <v>50944</v>
      </c>
      <c r="E742">
        <v>24</v>
      </c>
      <c r="F742">
        <v>3</v>
      </c>
      <c r="G742">
        <v>36</v>
      </c>
      <c r="H742" s="1" t="s">
        <v>15</v>
      </c>
      <c r="I742" s="3">
        <v>121.22</v>
      </c>
      <c r="J742" s="3" t="str">
        <f>IF(customer_segmentation_data[[#This Row],[age]]&lt;30,"Adolescent",IF(customer_segmentation_data[[#This Row],[age]]&lt;50,"Middle Age",IF(customer_segmentation_data[[#This Row],[age]]&gt;49,"Adult","Invalid")))</f>
        <v>Adult</v>
      </c>
      <c r="K742" t="str">
        <f>IF(customer_segmentation_data[[#This Row],[income]]&gt;89000,"High Income",IF(customer_segmentation_data[[#This Row],[income]]&gt;59000,"Middle Income",IF(customer_segmentation_data[[#This Row],[income]]&lt;60000,"Low Income","Invalid")))</f>
        <v>Low Income</v>
      </c>
      <c r="L742" t="str">
        <f>IF(customer_segmentation_data[[#This Row],[spending_score]]&gt;69,"High Spending",IF(customer_segmentation_data[[#This Row],[spending_score]]&gt;39,"Medium Spending",IF(customer_segmentation_data[[#This Row],[spending_score]]&lt;40,"Low Spending","Invalid")))</f>
        <v>Low Spending</v>
      </c>
      <c r="M742" t="str">
        <f>IF(customer_segmentation_data[[#This Row],[purchase_frequency]]&lt;16,"Low Frequency",IF(customer_segmentation_data[[#This Row],[purchase_frequency]]&lt;36,"Medium Frequency",IF(customer_segmentation_data[[#This Row],[purchase_frequency]]&lt;51,"High Frequency","Invalid")))</f>
        <v>High Frequency</v>
      </c>
      <c r="N742" s="3">
        <f>customer_segmentation_data[[#This Row],[last_purchase_amount]]*customer_segmentation_data[[#This Row],[purchase_frequency]]*customer_segmentation_data[[#This Row],[membership_years]]</f>
        <v>13091.76</v>
      </c>
    </row>
    <row r="743" spans="1:14" x14ac:dyDescent="0.35">
      <c r="A743">
        <v>742</v>
      </c>
      <c r="B743">
        <v>45</v>
      </c>
      <c r="C743" s="1" t="s">
        <v>13</v>
      </c>
      <c r="D743" s="2">
        <v>30738</v>
      </c>
      <c r="E743">
        <v>38</v>
      </c>
      <c r="F743">
        <v>7</v>
      </c>
      <c r="G743">
        <v>5</v>
      </c>
      <c r="H743" s="1" t="s">
        <v>14</v>
      </c>
      <c r="I743" s="3">
        <v>144</v>
      </c>
      <c r="J743" s="3" t="str">
        <f>IF(customer_segmentation_data[[#This Row],[age]]&lt;30,"Adolescent",IF(customer_segmentation_data[[#This Row],[age]]&lt;50,"Middle Age",IF(customer_segmentation_data[[#This Row],[age]]&gt;49,"Adult","Invalid")))</f>
        <v>Middle Age</v>
      </c>
      <c r="K743" t="str">
        <f>IF(customer_segmentation_data[[#This Row],[income]]&gt;89000,"High Income",IF(customer_segmentation_data[[#This Row],[income]]&gt;59000,"Middle Income",IF(customer_segmentation_data[[#This Row],[income]]&lt;60000,"Low Income","Invalid")))</f>
        <v>Low Income</v>
      </c>
      <c r="L743" t="str">
        <f>IF(customer_segmentation_data[[#This Row],[spending_score]]&gt;69,"High Spending",IF(customer_segmentation_data[[#This Row],[spending_score]]&gt;39,"Medium Spending",IF(customer_segmentation_data[[#This Row],[spending_score]]&lt;40,"Low Spending","Invalid")))</f>
        <v>Low Spending</v>
      </c>
      <c r="M743" t="str">
        <f>IF(customer_segmentation_data[[#This Row],[purchase_frequency]]&lt;16,"Low Frequency",IF(customer_segmentation_data[[#This Row],[purchase_frequency]]&lt;36,"Medium Frequency",IF(customer_segmentation_data[[#This Row],[purchase_frequency]]&lt;51,"High Frequency","Invalid")))</f>
        <v>Low Frequency</v>
      </c>
      <c r="N743" s="3">
        <f>customer_segmentation_data[[#This Row],[last_purchase_amount]]*customer_segmentation_data[[#This Row],[purchase_frequency]]*customer_segmentation_data[[#This Row],[membership_years]]</f>
        <v>5040</v>
      </c>
    </row>
    <row r="744" spans="1:14" x14ac:dyDescent="0.35">
      <c r="A744">
        <v>743</v>
      </c>
      <c r="B744">
        <v>64</v>
      </c>
      <c r="C744" s="1" t="s">
        <v>16</v>
      </c>
      <c r="D744" s="2">
        <v>132277</v>
      </c>
      <c r="E744">
        <v>81</v>
      </c>
      <c r="F744">
        <v>5</v>
      </c>
      <c r="G744">
        <v>30</v>
      </c>
      <c r="H744" s="1" t="s">
        <v>11</v>
      </c>
      <c r="I744" s="3">
        <v>505.24</v>
      </c>
      <c r="J744" s="3" t="str">
        <f>IF(customer_segmentation_data[[#This Row],[age]]&lt;30,"Adolescent",IF(customer_segmentation_data[[#This Row],[age]]&lt;50,"Middle Age",IF(customer_segmentation_data[[#This Row],[age]]&gt;49,"Adult","Invalid")))</f>
        <v>Adult</v>
      </c>
      <c r="K744" t="str">
        <f>IF(customer_segmentation_data[[#This Row],[income]]&gt;89000,"High Income",IF(customer_segmentation_data[[#This Row],[income]]&gt;59000,"Middle Income",IF(customer_segmentation_data[[#This Row],[income]]&lt;60000,"Low Income","Invalid")))</f>
        <v>High Income</v>
      </c>
      <c r="L744" t="str">
        <f>IF(customer_segmentation_data[[#This Row],[spending_score]]&gt;69,"High Spending",IF(customer_segmentation_data[[#This Row],[spending_score]]&gt;39,"Medium Spending",IF(customer_segmentation_data[[#This Row],[spending_score]]&lt;40,"Low Spending","Invalid")))</f>
        <v>High Spending</v>
      </c>
      <c r="M744" t="str">
        <f>IF(customer_segmentation_data[[#This Row],[purchase_frequency]]&lt;16,"Low Frequency",IF(customer_segmentation_data[[#This Row],[purchase_frequency]]&lt;36,"Medium Frequency",IF(customer_segmentation_data[[#This Row],[purchase_frequency]]&lt;51,"High Frequency","Invalid")))</f>
        <v>Medium Frequency</v>
      </c>
      <c r="N744" s="3">
        <f>customer_segmentation_data[[#This Row],[last_purchase_amount]]*customer_segmentation_data[[#This Row],[purchase_frequency]]*customer_segmentation_data[[#This Row],[membership_years]]</f>
        <v>75786</v>
      </c>
    </row>
    <row r="745" spans="1:14" x14ac:dyDescent="0.35">
      <c r="A745">
        <v>744</v>
      </c>
      <c r="B745">
        <v>56</v>
      </c>
      <c r="C745" s="1" t="s">
        <v>16</v>
      </c>
      <c r="D745" s="2">
        <v>90816</v>
      </c>
      <c r="E745">
        <v>20</v>
      </c>
      <c r="F745">
        <v>10</v>
      </c>
      <c r="G745">
        <v>35</v>
      </c>
      <c r="H745" s="1" t="s">
        <v>15</v>
      </c>
      <c r="I745" s="3">
        <v>808.16</v>
      </c>
      <c r="J745" s="3" t="str">
        <f>IF(customer_segmentation_data[[#This Row],[age]]&lt;30,"Adolescent",IF(customer_segmentation_data[[#This Row],[age]]&lt;50,"Middle Age",IF(customer_segmentation_data[[#This Row],[age]]&gt;49,"Adult","Invalid")))</f>
        <v>Adult</v>
      </c>
      <c r="K745" t="str">
        <f>IF(customer_segmentation_data[[#This Row],[income]]&gt;89000,"High Income",IF(customer_segmentation_data[[#This Row],[income]]&gt;59000,"Middle Income",IF(customer_segmentation_data[[#This Row],[income]]&lt;60000,"Low Income","Invalid")))</f>
        <v>High Income</v>
      </c>
      <c r="L745" t="str">
        <f>IF(customer_segmentation_data[[#This Row],[spending_score]]&gt;69,"High Spending",IF(customer_segmentation_data[[#This Row],[spending_score]]&gt;39,"Medium Spending",IF(customer_segmentation_data[[#This Row],[spending_score]]&lt;40,"Low Spending","Invalid")))</f>
        <v>Low Spending</v>
      </c>
      <c r="M745" t="str">
        <f>IF(customer_segmentation_data[[#This Row],[purchase_frequency]]&lt;16,"Low Frequency",IF(customer_segmentation_data[[#This Row],[purchase_frequency]]&lt;36,"Medium Frequency",IF(customer_segmentation_data[[#This Row],[purchase_frequency]]&lt;51,"High Frequency","Invalid")))</f>
        <v>Medium Frequency</v>
      </c>
      <c r="N745" s="3">
        <f>customer_segmentation_data[[#This Row],[last_purchase_amount]]*customer_segmentation_data[[#This Row],[purchase_frequency]]*customer_segmentation_data[[#This Row],[membership_years]]</f>
        <v>282856</v>
      </c>
    </row>
    <row r="746" spans="1:14" x14ac:dyDescent="0.35">
      <c r="A746">
        <v>745</v>
      </c>
      <c r="B746">
        <v>30</v>
      </c>
      <c r="C746" s="1" t="s">
        <v>9</v>
      </c>
      <c r="D746" s="2">
        <v>64288</v>
      </c>
      <c r="E746">
        <v>93</v>
      </c>
      <c r="F746">
        <v>9</v>
      </c>
      <c r="G746">
        <v>43</v>
      </c>
      <c r="H746" s="1" t="s">
        <v>10</v>
      </c>
      <c r="I746" s="3">
        <v>825.85</v>
      </c>
      <c r="J746" s="3" t="str">
        <f>IF(customer_segmentation_data[[#This Row],[age]]&lt;30,"Adolescent",IF(customer_segmentation_data[[#This Row],[age]]&lt;50,"Middle Age",IF(customer_segmentation_data[[#This Row],[age]]&gt;49,"Adult","Invalid")))</f>
        <v>Middle Age</v>
      </c>
      <c r="K746" t="str">
        <f>IF(customer_segmentation_data[[#This Row],[income]]&gt;89000,"High Income",IF(customer_segmentation_data[[#This Row],[income]]&gt;59000,"Middle Income",IF(customer_segmentation_data[[#This Row],[income]]&lt;60000,"Low Income","Invalid")))</f>
        <v>Middle Income</v>
      </c>
      <c r="L746" t="str">
        <f>IF(customer_segmentation_data[[#This Row],[spending_score]]&gt;69,"High Spending",IF(customer_segmentation_data[[#This Row],[spending_score]]&gt;39,"Medium Spending",IF(customer_segmentation_data[[#This Row],[spending_score]]&lt;40,"Low Spending","Invalid")))</f>
        <v>High Spending</v>
      </c>
      <c r="M746" t="str">
        <f>IF(customer_segmentation_data[[#This Row],[purchase_frequency]]&lt;16,"Low Frequency",IF(customer_segmentation_data[[#This Row],[purchase_frequency]]&lt;36,"Medium Frequency",IF(customer_segmentation_data[[#This Row],[purchase_frequency]]&lt;51,"High Frequency","Invalid")))</f>
        <v>High Frequency</v>
      </c>
      <c r="N746" s="3">
        <f>customer_segmentation_data[[#This Row],[last_purchase_amount]]*customer_segmentation_data[[#This Row],[purchase_frequency]]*customer_segmentation_data[[#This Row],[membership_years]]</f>
        <v>319603.95</v>
      </c>
    </row>
    <row r="747" spans="1:14" x14ac:dyDescent="0.35">
      <c r="A747">
        <v>746</v>
      </c>
      <c r="B747">
        <v>60</v>
      </c>
      <c r="C747" s="1" t="s">
        <v>16</v>
      </c>
      <c r="D747" s="2">
        <v>34657</v>
      </c>
      <c r="E747">
        <v>99</v>
      </c>
      <c r="F747">
        <v>10</v>
      </c>
      <c r="G747">
        <v>3</v>
      </c>
      <c r="H747" s="1" t="s">
        <v>15</v>
      </c>
      <c r="I747" s="3">
        <v>983.3</v>
      </c>
      <c r="J747" s="3" t="str">
        <f>IF(customer_segmentation_data[[#This Row],[age]]&lt;30,"Adolescent",IF(customer_segmentation_data[[#This Row],[age]]&lt;50,"Middle Age",IF(customer_segmentation_data[[#This Row],[age]]&gt;49,"Adult","Invalid")))</f>
        <v>Adult</v>
      </c>
      <c r="K747" t="str">
        <f>IF(customer_segmentation_data[[#This Row],[income]]&gt;89000,"High Income",IF(customer_segmentation_data[[#This Row],[income]]&gt;59000,"Middle Income",IF(customer_segmentation_data[[#This Row],[income]]&lt;60000,"Low Income","Invalid")))</f>
        <v>Low Income</v>
      </c>
      <c r="L747" t="str">
        <f>IF(customer_segmentation_data[[#This Row],[spending_score]]&gt;69,"High Spending",IF(customer_segmentation_data[[#This Row],[spending_score]]&gt;39,"Medium Spending",IF(customer_segmentation_data[[#This Row],[spending_score]]&lt;40,"Low Spending","Invalid")))</f>
        <v>High Spending</v>
      </c>
      <c r="M747" t="str">
        <f>IF(customer_segmentation_data[[#This Row],[purchase_frequency]]&lt;16,"Low Frequency",IF(customer_segmentation_data[[#This Row],[purchase_frequency]]&lt;36,"Medium Frequency",IF(customer_segmentation_data[[#This Row],[purchase_frequency]]&lt;51,"High Frequency","Invalid")))</f>
        <v>Low Frequency</v>
      </c>
      <c r="N747" s="3">
        <f>customer_segmentation_data[[#This Row],[last_purchase_amount]]*customer_segmentation_data[[#This Row],[purchase_frequency]]*customer_segmentation_data[[#This Row],[membership_years]]</f>
        <v>29498.999999999996</v>
      </c>
    </row>
    <row r="748" spans="1:14" x14ac:dyDescent="0.35">
      <c r="A748">
        <v>747</v>
      </c>
      <c r="B748">
        <v>26</v>
      </c>
      <c r="C748" s="1" t="s">
        <v>16</v>
      </c>
      <c r="D748" s="2">
        <v>44725</v>
      </c>
      <c r="E748">
        <v>40</v>
      </c>
      <c r="F748">
        <v>10</v>
      </c>
      <c r="G748">
        <v>17</v>
      </c>
      <c r="H748" s="1" t="s">
        <v>10</v>
      </c>
      <c r="I748" s="3">
        <v>307.42</v>
      </c>
      <c r="J748" s="3" t="str">
        <f>IF(customer_segmentation_data[[#This Row],[age]]&lt;30,"Adolescent",IF(customer_segmentation_data[[#This Row],[age]]&lt;50,"Middle Age",IF(customer_segmentation_data[[#This Row],[age]]&gt;49,"Adult","Invalid")))</f>
        <v>Adolescent</v>
      </c>
      <c r="K748" t="str">
        <f>IF(customer_segmentation_data[[#This Row],[income]]&gt;89000,"High Income",IF(customer_segmentation_data[[#This Row],[income]]&gt;59000,"Middle Income",IF(customer_segmentation_data[[#This Row],[income]]&lt;60000,"Low Income","Invalid")))</f>
        <v>Low Income</v>
      </c>
      <c r="L748" t="str">
        <f>IF(customer_segmentation_data[[#This Row],[spending_score]]&gt;69,"High Spending",IF(customer_segmentation_data[[#This Row],[spending_score]]&gt;39,"Medium Spending",IF(customer_segmentation_data[[#This Row],[spending_score]]&lt;40,"Low Spending","Invalid")))</f>
        <v>Medium Spending</v>
      </c>
      <c r="M748" t="str">
        <f>IF(customer_segmentation_data[[#This Row],[purchase_frequency]]&lt;16,"Low Frequency",IF(customer_segmentation_data[[#This Row],[purchase_frequency]]&lt;36,"Medium Frequency",IF(customer_segmentation_data[[#This Row],[purchase_frequency]]&lt;51,"High Frequency","Invalid")))</f>
        <v>Medium Frequency</v>
      </c>
      <c r="N748" s="3">
        <f>customer_segmentation_data[[#This Row],[last_purchase_amount]]*customer_segmentation_data[[#This Row],[purchase_frequency]]*customer_segmentation_data[[#This Row],[membership_years]]</f>
        <v>52261.4</v>
      </c>
    </row>
    <row r="749" spans="1:14" x14ac:dyDescent="0.35">
      <c r="A749">
        <v>748</v>
      </c>
      <c r="B749">
        <v>57</v>
      </c>
      <c r="C749" s="1" t="s">
        <v>9</v>
      </c>
      <c r="D749" s="2">
        <v>58696</v>
      </c>
      <c r="E749">
        <v>69</v>
      </c>
      <c r="F749">
        <v>4</v>
      </c>
      <c r="G749">
        <v>29</v>
      </c>
      <c r="H749" s="1" t="s">
        <v>10</v>
      </c>
      <c r="I749" s="3">
        <v>570.87</v>
      </c>
      <c r="J749" s="3" t="str">
        <f>IF(customer_segmentation_data[[#This Row],[age]]&lt;30,"Adolescent",IF(customer_segmentation_data[[#This Row],[age]]&lt;50,"Middle Age",IF(customer_segmentation_data[[#This Row],[age]]&gt;49,"Adult","Invalid")))</f>
        <v>Adult</v>
      </c>
      <c r="K749" t="str">
        <f>IF(customer_segmentation_data[[#This Row],[income]]&gt;89000,"High Income",IF(customer_segmentation_data[[#This Row],[income]]&gt;59000,"Middle Income",IF(customer_segmentation_data[[#This Row],[income]]&lt;60000,"Low Income","Invalid")))</f>
        <v>Low Income</v>
      </c>
      <c r="L749" t="str">
        <f>IF(customer_segmentation_data[[#This Row],[spending_score]]&gt;69,"High Spending",IF(customer_segmentation_data[[#This Row],[spending_score]]&gt;39,"Medium Spending",IF(customer_segmentation_data[[#This Row],[spending_score]]&lt;40,"Low Spending","Invalid")))</f>
        <v>Medium Spending</v>
      </c>
      <c r="M749" t="str">
        <f>IF(customer_segmentation_data[[#This Row],[purchase_frequency]]&lt;16,"Low Frequency",IF(customer_segmentation_data[[#This Row],[purchase_frequency]]&lt;36,"Medium Frequency",IF(customer_segmentation_data[[#This Row],[purchase_frequency]]&lt;51,"High Frequency","Invalid")))</f>
        <v>Medium Frequency</v>
      </c>
      <c r="N749" s="3">
        <f>customer_segmentation_data[[#This Row],[last_purchase_amount]]*customer_segmentation_data[[#This Row],[purchase_frequency]]*customer_segmentation_data[[#This Row],[membership_years]]</f>
        <v>66220.92</v>
      </c>
    </row>
    <row r="750" spans="1:14" x14ac:dyDescent="0.35">
      <c r="A750">
        <v>749</v>
      </c>
      <c r="B750">
        <v>22</v>
      </c>
      <c r="C750" s="1" t="s">
        <v>16</v>
      </c>
      <c r="D750" s="2">
        <v>73023</v>
      </c>
      <c r="E750">
        <v>30</v>
      </c>
      <c r="F750">
        <v>1</v>
      </c>
      <c r="G750">
        <v>19</v>
      </c>
      <c r="H750" s="1" t="s">
        <v>14</v>
      </c>
      <c r="I750" s="3">
        <v>661.7</v>
      </c>
      <c r="J750" s="3" t="str">
        <f>IF(customer_segmentation_data[[#This Row],[age]]&lt;30,"Adolescent",IF(customer_segmentation_data[[#This Row],[age]]&lt;50,"Middle Age",IF(customer_segmentation_data[[#This Row],[age]]&gt;49,"Adult","Invalid")))</f>
        <v>Adolescent</v>
      </c>
      <c r="K750" t="str">
        <f>IF(customer_segmentation_data[[#This Row],[income]]&gt;89000,"High Income",IF(customer_segmentation_data[[#This Row],[income]]&gt;59000,"Middle Income",IF(customer_segmentation_data[[#This Row],[income]]&lt;60000,"Low Income","Invalid")))</f>
        <v>Middle Income</v>
      </c>
      <c r="L750" t="str">
        <f>IF(customer_segmentation_data[[#This Row],[spending_score]]&gt;69,"High Spending",IF(customer_segmentation_data[[#This Row],[spending_score]]&gt;39,"Medium Spending",IF(customer_segmentation_data[[#This Row],[spending_score]]&lt;40,"Low Spending","Invalid")))</f>
        <v>Low Spending</v>
      </c>
      <c r="M750" t="str">
        <f>IF(customer_segmentation_data[[#This Row],[purchase_frequency]]&lt;16,"Low Frequency",IF(customer_segmentation_data[[#This Row],[purchase_frequency]]&lt;36,"Medium Frequency",IF(customer_segmentation_data[[#This Row],[purchase_frequency]]&lt;51,"High Frequency","Invalid")))</f>
        <v>Medium Frequency</v>
      </c>
      <c r="N750" s="3">
        <f>customer_segmentation_data[[#This Row],[last_purchase_amount]]*customer_segmentation_data[[#This Row],[purchase_frequency]]*customer_segmentation_data[[#This Row],[membership_years]]</f>
        <v>12572.300000000001</v>
      </c>
    </row>
    <row r="751" spans="1:14" x14ac:dyDescent="0.35">
      <c r="A751">
        <v>750</v>
      </c>
      <c r="B751">
        <v>41</v>
      </c>
      <c r="C751" s="1" t="s">
        <v>13</v>
      </c>
      <c r="D751" s="2">
        <v>74985</v>
      </c>
      <c r="E751">
        <v>68</v>
      </c>
      <c r="F751">
        <v>8</v>
      </c>
      <c r="G751">
        <v>21</v>
      </c>
      <c r="H751" s="1" t="s">
        <v>15</v>
      </c>
      <c r="I751" s="3">
        <v>123.96</v>
      </c>
      <c r="J751" s="3" t="str">
        <f>IF(customer_segmentation_data[[#This Row],[age]]&lt;30,"Adolescent",IF(customer_segmentation_data[[#This Row],[age]]&lt;50,"Middle Age",IF(customer_segmentation_data[[#This Row],[age]]&gt;49,"Adult","Invalid")))</f>
        <v>Middle Age</v>
      </c>
      <c r="K751" t="str">
        <f>IF(customer_segmentation_data[[#This Row],[income]]&gt;89000,"High Income",IF(customer_segmentation_data[[#This Row],[income]]&gt;59000,"Middle Income",IF(customer_segmentation_data[[#This Row],[income]]&lt;60000,"Low Income","Invalid")))</f>
        <v>Middle Income</v>
      </c>
      <c r="L751" t="str">
        <f>IF(customer_segmentation_data[[#This Row],[spending_score]]&gt;69,"High Spending",IF(customer_segmentation_data[[#This Row],[spending_score]]&gt;39,"Medium Spending",IF(customer_segmentation_data[[#This Row],[spending_score]]&lt;40,"Low Spending","Invalid")))</f>
        <v>Medium Spending</v>
      </c>
      <c r="M751" t="str">
        <f>IF(customer_segmentation_data[[#This Row],[purchase_frequency]]&lt;16,"Low Frequency",IF(customer_segmentation_data[[#This Row],[purchase_frequency]]&lt;36,"Medium Frequency",IF(customer_segmentation_data[[#This Row],[purchase_frequency]]&lt;51,"High Frequency","Invalid")))</f>
        <v>Medium Frequency</v>
      </c>
      <c r="N751" s="3">
        <f>customer_segmentation_data[[#This Row],[last_purchase_amount]]*customer_segmentation_data[[#This Row],[purchase_frequency]]*customer_segmentation_data[[#This Row],[membership_years]]</f>
        <v>20825.28</v>
      </c>
    </row>
    <row r="752" spans="1:14" x14ac:dyDescent="0.35">
      <c r="A752">
        <v>751</v>
      </c>
      <c r="B752">
        <v>63</v>
      </c>
      <c r="C752" s="1" t="s">
        <v>16</v>
      </c>
      <c r="D752" s="2">
        <v>37201</v>
      </c>
      <c r="E752">
        <v>60</v>
      </c>
      <c r="F752">
        <v>6</v>
      </c>
      <c r="G752">
        <v>46</v>
      </c>
      <c r="H752" s="1" t="s">
        <v>10</v>
      </c>
      <c r="I752" s="3">
        <v>90.96</v>
      </c>
      <c r="J752" s="3" t="str">
        <f>IF(customer_segmentation_data[[#This Row],[age]]&lt;30,"Adolescent",IF(customer_segmentation_data[[#This Row],[age]]&lt;50,"Middle Age",IF(customer_segmentation_data[[#This Row],[age]]&gt;49,"Adult","Invalid")))</f>
        <v>Adult</v>
      </c>
      <c r="K752" t="str">
        <f>IF(customer_segmentation_data[[#This Row],[income]]&gt;89000,"High Income",IF(customer_segmentation_data[[#This Row],[income]]&gt;59000,"Middle Income",IF(customer_segmentation_data[[#This Row],[income]]&lt;60000,"Low Income","Invalid")))</f>
        <v>Low Income</v>
      </c>
      <c r="L752" t="str">
        <f>IF(customer_segmentation_data[[#This Row],[spending_score]]&gt;69,"High Spending",IF(customer_segmentation_data[[#This Row],[spending_score]]&gt;39,"Medium Spending",IF(customer_segmentation_data[[#This Row],[spending_score]]&lt;40,"Low Spending","Invalid")))</f>
        <v>Medium Spending</v>
      </c>
      <c r="M752" t="str">
        <f>IF(customer_segmentation_data[[#This Row],[purchase_frequency]]&lt;16,"Low Frequency",IF(customer_segmentation_data[[#This Row],[purchase_frequency]]&lt;36,"Medium Frequency",IF(customer_segmentation_data[[#This Row],[purchase_frequency]]&lt;51,"High Frequency","Invalid")))</f>
        <v>High Frequency</v>
      </c>
      <c r="N752" s="3">
        <f>customer_segmentation_data[[#This Row],[last_purchase_amount]]*customer_segmentation_data[[#This Row],[purchase_frequency]]*customer_segmentation_data[[#This Row],[membership_years]]</f>
        <v>25104.959999999999</v>
      </c>
    </row>
    <row r="753" spans="1:14" x14ac:dyDescent="0.35">
      <c r="A753">
        <v>752</v>
      </c>
      <c r="B753">
        <v>31</v>
      </c>
      <c r="C753" s="1" t="s">
        <v>16</v>
      </c>
      <c r="D753" s="2">
        <v>85928</v>
      </c>
      <c r="E753">
        <v>10</v>
      </c>
      <c r="F753">
        <v>2</v>
      </c>
      <c r="G753">
        <v>40</v>
      </c>
      <c r="H753" s="1" t="s">
        <v>14</v>
      </c>
      <c r="I753" s="3">
        <v>34.1</v>
      </c>
      <c r="J753" s="3" t="str">
        <f>IF(customer_segmentation_data[[#This Row],[age]]&lt;30,"Adolescent",IF(customer_segmentation_data[[#This Row],[age]]&lt;50,"Middle Age",IF(customer_segmentation_data[[#This Row],[age]]&gt;49,"Adult","Invalid")))</f>
        <v>Middle Age</v>
      </c>
      <c r="K753" t="str">
        <f>IF(customer_segmentation_data[[#This Row],[income]]&gt;89000,"High Income",IF(customer_segmentation_data[[#This Row],[income]]&gt;59000,"Middle Income",IF(customer_segmentation_data[[#This Row],[income]]&lt;60000,"Low Income","Invalid")))</f>
        <v>Middle Income</v>
      </c>
      <c r="L753" t="str">
        <f>IF(customer_segmentation_data[[#This Row],[spending_score]]&gt;69,"High Spending",IF(customer_segmentation_data[[#This Row],[spending_score]]&gt;39,"Medium Spending",IF(customer_segmentation_data[[#This Row],[spending_score]]&lt;40,"Low Spending","Invalid")))</f>
        <v>Low Spending</v>
      </c>
      <c r="M753" t="str">
        <f>IF(customer_segmentation_data[[#This Row],[purchase_frequency]]&lt;16,"Low Frequency",IF(customer_segmentation_data[[#This Row],[purchase_frequency]]&lt;36,"Medium Frequency",IF(customer_segmentation_data[[#This Row],[purchase_frequency]]&lt;51,"High Frequency","Invalid")))</f>
        <v>High Frequency</v>
      </c>
      <c r="N753" s="3">
        <f>customer_segmentation_data[[#This Row],[last_purchase_amount]]*customer_segmentation_data[[#This Row],[purchase_frequency]]*customer_segmentation_data[[#This Row],[membership_years]]</f>
        <v>2728</v>
      </c>
    </row>
    <row r="754" spans="1:14" x14ac:dyDescent="0.35">
      <c r="A754">
        <v>753</v>
      </c>
      <c r="B754">
        <v>28</v>
      </c>
      <c r="C754" s="1" t="s">
        <v>13</v>
      </c>
      <c r="D754" s="2">
        <v>129367</v>
      </c>
      <c r="E754">
        <v>4</v>
      </c>
      <c r="F754">
        <v>1</v>
      </c>
      <c r="G754">
        <v>44</v>
      </c>
      <c r="H754" s="1" t="s">
        <v>15</v>
      </c>
      <c r="I754" s="3">
        <v>559.61</v>
      </c>
      <c r="J754" s="3" t="str">
        <f>IF(customer_segmentation_data[[#This Row],[age]]&lt;30,"Adolescent",IF(customer_segmentation_data[[#This Row],[age]]&lt;50,"Middle Age",IF(customer_segmentation_data[[#This Row],[age]]&gt;49,"Adult","Invalid")))</f>
        <v>Adolescent</v>
      </c>
      <c r="K754" t="str">
        <f>IF(customer_segmentation_data[[#This Row],[income]]&gt;89000,"High Income",IF(customer_segmentation_data[[#This Row],[income]]&gt;59000,"Middle Income",IF(customer_segmentation_data[[#This Row],[income]]&lt;60000,"Low Income","Invalid")))</f>
        <v>High Income</v>
      </c>
      <c r="L754" t="str">
        <f>IF(customer_segmentation_data[[#This Row],[spending_score]]&gt;69,"High Spending",IF(customer_segmentation_data[[#This Row],[spending_score]]&gt;39,"Medium Spending",IF(customer_segmentation_data[[#This Row],[spending_score]]&lt;40,"Low Spending","Invalid")))</f>
        <v>Low Spending</v>
      </c>
      <c r="M754" t="str">
        <f>IF(customer_segmentation_data[[#This Row],[purchase_frequency]]&lt;16,"Low Frequency",IF(customer_segmentation_data[[#This Row],[purchase_frequency]]&lt;36,"Medium Frequency",IF(customer_segmentation_data[[#This Row],[purchase_frequency]]&lt;51,"High Frequency","Invalid")))</f>
        <v>High Frequency</v>
      </c>
      <c r="N754" s="3">
        <f>customer_segmentation_data[[#This Row],[last_purchase_amount]]*customer_segmentation_data[[#This Row],[purchase_frequency]]*customer_segmentation_data[[#This Row],[membership_years]]</f>
        <v>24622.84</v>
      </c>
    </row>
    <row r="755" spans="1:14" x14ac:dyDescent="0.35">
      <c r="A755">
        <v>754</v>
      </c>
      <c r="B755">
        <v>52</v>
      </c>
      <c r="C755" s="1" t="s">
        <v>16</v>
      </c>
      <c r="D755" s="2">
        <v>49342</v>
      </c>
      <c r="E755">
        <v>77</v>
      </c>
      <c r="F755">
        <v>7</v>
      </c>
      <c r="G755">
        <v>29</v>
      </c>
      <c r="H755" s="1" t="s">
        <v>10</v>
      </c>
      <c r="I755" s="3">
        <v>622.86</v>
      </c>
      <c r="J755" s="3" t="str">
        <f>IF(customer_segmentation_data[[#This Row],[age]]&lt;30,"Adolescent",IF(customer_segmentation_data[[#This Row],[age]]&lt;50,"Middle Age",IF(customer_segmentation_data[[#This Row],[age]]&gt;49,"Adult","Invalid")))</f>
        <v>Adult</v>
      </c>
      <c r="K755" t="str">
        <f>IF(customer_segmentation_data[[#This Row],[income]]&gt;89000,"High Income",IF(customer_segmentation_data[[#This Row],[income]]&gt;59000,"Middle Income",IF(customer_segmentation_data[[#This Row],[income]]&lt;60000,"Low Income","Invalid")))</f>
        <v>Low Income</v>
      </c>
      <c r="L755" t="str">
        <f>IF(customer_segmentation_data[[#This Row],[spending_score]]&gt;69,"High Spending",IF(customer_segmentation_data[[#This Row],[spending_score]]&gt;39,"Medium Spending",IF(customer_segmentation_data[[#This Row],[spending_score]]&lt;40,"Low Spending","Invalid")))</f>
        <v>High Spending</v>
      </c>
      <c r="M755" t="str">
        <f>IF(customer_segmentation_data[[#This Row],[purchase_frequency]]&lt;16,"Low Frequency",IF(customer_segmentation_data[[#This Row],[purchase_frequency]]&lt;36,"Medium Frequency",IF(customer_segmentation_data[[#This Row],[purchase_frequency]]&lt;51,"High Frequency","Invalid")))</f>
        <v>Medium Frequency</v>
      </c>
      <c r="N755" s="3">
        <f>customer_segmentation_data[[#This Row],[last_purchase_amount]]*customer_segmentation_data[[#This Row],[purchase_frequency]]*customer_segmentation_data[[#This Row],[membership_years]]</f>
        <v>126440.57999999999</v>
      </c>
    </row>
    <row r="756" spans="1:14" x14ac:dyDescent="0.35">
      <c r="A756">
        <v>755</v>
      </c>
      <c r="B756">
        <v>61</v>
      </c>
      <c r="C756" s="1" t="s">
        <v>16</v>
      </c>
      <c r="D756" s="2">
        <v>59583</v>
      </c>
      <c r="E756">
        <v>11</v>
      </c>
      <c r="F756">
        <v>8</v>
      </c>
      <c r="G756">
        <v>27</v>
      </c>
      <c r="H756" s="1" t="s">
        <v>12</v>
      </c>
      <c r="I756" s="3">
        <v>744.56</v>
      </c>
      <c r="J756" s="3" t="str">
        <f>IF(customer_segmentation_data[[#This Row],[age]]&lt;30,"Adolescent",IF(customer_segmentation_data[[#This Row],[age]]&lt;50,"Middle Age",IF(customer_segmentation_data[[#This Row],[age]]&gt;49,"Adult","Invalid")))</f>
        <v>Adult</v>
      </c>
      <c r="K756" t="str">
        <f>IF(customer_segmentation_data[[#This Row],[income]]&gt;89000,"High Income",IF(customer_segmentation_data[[#This Row],[income]]&gt;59000,"Middle Income",IF(customer_segmentation_data[[#This Row],[income]]&lt;60000,"Low Income","Invalid")))</f>
        <v>Middle Income</v>
      </c>
      <c r="L756" t="str">
        <f>IF(customer_segmentation_data[[#This Row],[spending_score]]&gt;69,"High Spending",IF(customer_segmentation_data[[#This Row],[spending_score]]&gt;39,"Medium Spending",IF(customer_segmentation_data[[#This Row],[spending_score]]&lt;40,"Low Spending","Invalid")))</f>
        <v>Low Spending</v>
      </c>
      <c r="M756" t="str">
        <f>IF(customer_segmentation_data[[#This Row],[purchase_frequency]]&lt;16,"Low Frequency",IF(customer_segmentation_data[[#This Row],[purchase_frequency]]&lt;36,"Medium Frequency",IF(customer_segmentation_data[[#This Row],[purchase_frequency]]&lt;51,"High Frequency","Invalid")))</f>
        <v>Medium Frequency</v>
      </c>
      <c r="N756" s="3">
        <f>customer_segmentation_data[[#This Row],[last_purchase_amount]]*customer_segmentation_data[[#This Row],[purchase_frequency]]*customer_segmentation_data[[#This Row],[membership_years]]</f>
        <v>160824.95999999999</v>
      </c>
    </row>
    <row r="757" spans="1:14" x14ac:dyDescent="0.35">
      <c r="A757">
        <v>756</v>
      </c>
      <c r="B757">
        <v>30</v>
      </c>
      <c r="C757" s="1" t="s">
        <v>9</v>
      </c>
      <c r="D757" s="2">
        <v>111050</v>
      </c>
      <c r="E757">
        <v>61</v>
      </c>
      <c r="F757">
        <v>10</v>
      </c>
      <c r="G757">
        <v>32</v>
      </c>
      <c r="H757" s="1" t="s">
        <v>15</v>
      </c>
      <c r="I757" s="3">
        <v>213.88</v>
      </c>
      <c r="J757" s="3" t="str">
        <f>IF(customer_segmentation_data[[#This Row],[age]]&lt;30,"Adolescent",IF(customer_segmentation_data[[#This Row],[age]]&lt;50,"Middle Age",IF(customer_segmentation_data[[#This Row],[age]]&gt;49,"Adult","Invalid")))</f>
        <v>Middle Age</v>
      </c>
      <c r="K757" t="str">
        <f>IF(customer_segmentation_data[[#This Row],[income]]&gt;89000,"High Income",IF(customer_segmentation_data[[#This Row],[income]]&gt;59000,"Middle Income",IF(customer_segmentation_data[[#This Row],[income]]&lt;60000,"Low Income","Invalid")))</f>
        <v>High Income</v>
      </c>
      <c r="L757" t="str">
        <f>IF(customer_segmentation_data[[#This Row],[spending_score]]&gt;69,"High Spending",IF(customer_segmentation_data[[#This Row],[spending_score]]&gt;39,"Medium Spending",IF(customer_segmentation_data[[#This Row],[spending_score]]&lt;40,"Low Spending","Invalid")))</f>
        <v>Medium Spending</v>
      </c>
      <c r="M757" t="str">
        <f>IF(customer_segmentation_data[[#This Row],[purchase_frequency]]&lt;16,"Low Frequency",IF(customer_segmentation_data[[#This Row],[purchase_frequency]]&lt;36,"Medium Frequency",IF(customer_segmentation_data[[#This Row],[purchase_frequency]]&lt;51,"High Frequency","Invalid")))</f>
        <v>Medium Frequency</v>
      </c>
      <c r="N757" s="3">
        <f>customer_segmentation_data[[#This Row],[last_purchase_amount]]*customer_segmentation_data[[#This Row],[purchase_frequency]]*customer_segmentation_data[[#This Row],[membership_years]]</f>
        <v>68441.600000000006</v>
      </c>
    </row>
    <row r="758" spans="1:14" x14ac:dyDescent="0.35">
      <c r="A758">
        <v>757</v>
      </c>
      <c r="B758">
        <v>19</v>
      </c>
      <c r="C758" s="1" t="s">
        <v>9</v>
      </c>
      <c r="D758" s="2">
        <v>129687</v>
      </c>
      <c r="E758">
        <v>78</v>
      </c>
      <c r="F758">
        <v>3</v>
      </c>
      <c r="G758">
        <v>43</v>
      </c>
      <c r="H758" s="1" t="s">
        <v>14</v>
      </c>
      <c r="I758" s="3">
        <v>679.67</v>
      </c>
      <c r="J758" s="3" t="str">
        <f>IF(customer_segmentation_data[[#This Row],[age]]&lt;30,"Adolescent",IF(customer_segmentation_data[[#This Row],[age]]&lt;50,"Middle Age",IF(customer_segmentation_data[[#This Row],[age]]&gt;49,"Adult","Invalid")))</f>
        <v>Adolescent</v>
      </c>
      <c r="K758" t="str">
        <f>IF(customer_segmentation_data[[#This Row],[income]]&gt;89000,"High Income",IF(customer_segmentation_data[[#This Row],[income]]&gt;59000,"Middle Income",IF(customer_segmentation_data[[#This Row],[income]]&lt;60000,"Low Income","Invalid")))</f>
        <v>High Income</v>
      </c>
      <c r="L758" t="str">
        <f>IF(customer_segmentation_data[[#This Row],[spending_score]]&gt;69,"High Spending",IF(customer_segmentation_data[[#This Row],[spending_score]]&gt;39,"Medium Spending",IF(customer_segmentation_data[[#This Row],[spending_score]]&lt;40,"Low Spending","Invalid")))</f>
        <v>High Spending</v>
      </c>
      <c r="M758" t="str">
        <f>IF(customer_segmentation_data[[#This Row],[purchase_frequency]]&lt;16,"Low Frequency",IF(customer_segmentation_data[[#This Row],[purchase_frequency]]&lt;36,"Medium Frequency",IF(customer_segmentation_data[[#This Row],[purchase_frequency]]&lt;51,"High Frequency","Invalid")))</f>
        <v>High Frequency</v>
      </c>
      <c r="N758" s="3">
        <f>customer_segmentation_data[[#This Row],[last_purchase_amount]]*customer_segmentation_data[[#This Row],[purchase_frequency]]*customer_segmentation_data[[#This Row],[membership_years]]</f>
        <v>87677.43</v>
      </c>
    </row>
    <row r="759" spans="1:14" x14ac:dyDescent="0.35">
      <c r="A759">
        <v>758</v>
      </c>
      <c r="B759">
        <v>35</v>
      </c>
      <c r="C759" s="1" t="s">
        <v>16</v>
      </c>
      <c r="D759" s="2">
        <v>94896</v>
      </c>
      <c r="E759">
        <v>36</v>
      </c>
      <c r="F759">
        <v>6</v>
      </c>
      <c r="G759">
        <v>4</v>
      </c>
      <c r="H759" s="1" t="s">
        <v>14</v>
      </c>
      <c r="I759" s="3">
        <v>102.23</v>
      </c>
      <c r="J759" s="3" t="str">
        <f>IF(customer_segmentation_data[[#This Row],[age]]&lt;30,"Adolescent",IF(customer_segmentation_data[[#This Row],[age]]&lt;50,"Middle Age",IF(customer_segmentation_data[[#This Row],[age]]&gt;49,"Adult","Invalid")))</f>
        <v>Middle Age</v>
      </c>
      <c r="K759" t="str">
        <f>IF(customer_segmentation_data[[#This Row],[income]]&gt;89000,"High Income",IF(customer_segmentation_data[[#This Row],[income]]&gt;59000,"Middle Income",IF(customer_segmentation_data[[#This Row],[income]]&lt;60000,"Low Income","Invalid")))</f>
        <v>High Income</v>
      </c>
      <c r="L759" t="str">
        <f>IF(customer_segmentation_data[[#This Row],[spending_score]]&gt;69,"High Spending",IF(customer_segmentation_data[[#This Row],[spending_score]]&gt;39,"Medium Spending",IF(customer_segmentation_data[[#This Row],[spending_score]]&lt;40,"Low Spending","Invalid")))</f>
        <v>Low Spending</v>
      </c>
      <c r="M759" t="str">
        <f>IF(customer_segmentation_data[[#This Row],[purchase_frequency]]&lt;16,"Low Frequency",IF(customer_segmentation_data[[#This Row],[purchase_frequency]]&lt;36,"Medium Frequency",IF(customer_segmentation_data[[#This Row],[purchase_frequency]]&lt;51,"High Frequency","Invalid")))</f>
        <v>Low Frequency</v>
      </c>
      <c r="N759" s="3">
        <f>customer_segmentation_data[[#This Row],[last_purchase_amount]]*customer_segmentation_data[[#This Row],[purchase_frequency]]*customer_segmentation_data[[#This Row],[membership_years]]</f>
        <v>2453.52</v>
      </c>
    </row>
    <row r="760" spans="1:14" x14ac:dyDescent="0.35">
      <c r="A760">
        <v>759</v>
      </c>
      <c r="B760">
        <v>64</v>
      </c>
      <c r="C760" s="1" t="s">
        <v>13</v>
      </c>
      <c r="D760" s="2">
        <v>130443</v>
      </c>
      <c r="E760">
        <v>29</v>
      </c>
      <c r="F760">
        <v>1</v>
      </c>
      <c r="G760">
        <v>17</v>
      </c>
      <c r="H760" s="1" t="s">
        <v>14</v>
      </c>
      <c r="I760" s="3">
        <v>835.67</v>
      </c>
      <c r="J760" s="3" t="str">
        <f>IF(customer_segmentation_data[[#This Row],[age]]&lt;30,"Adolescent",IF(customer_segmentation_data[[#This Row],[age]]&lt;50,"Middle Age",IF(customer_segmentation_data[[#This Row],[age]]&gt;49,"Adult","Invalid")))</f>
        <v>Adult</v>
      </c>
      <c r="K760" t="str">
        <f>IF(customer_segmentation_data[[#This Row],[income]]&gt;89000,"High Income",IF(customer_segmentation_data[[#This Row],[income]]&gt;59000,"Middle Income",IF(customer_segmentation_data[[#This Row],[income]]&lt;60000,"Low Income","Invalid")))</f>
        <v>High Income</v>
      </c>
      <c r="L760" t="str">
        <f>IF(customer_segmentation_data[[#This Row],[spending_score]]&gt;69,"High Spending",IF(customer_segmentation_data[[#This Row],[spending_score]]&gt;39,"Medium Spending",IF(customer_segmentation_data[[#This Row],[spending_score]]&lt;40,"Low Spending","Invalid")))</f>
        <v>Low Spending</v>
      </c>
      <c r="M760" t="str">
        <f>IF(customer_segmentation_data[[#This Row],[purchase_frequency]]&lt;16,"Low Frequency",IF(customer_segmentation_data[[#This Row],[purchase_frequency]]&lt;36,"Medium Frequency",IF(customer_segmentation_data[[#This Row],[purchase_frequency]]&lt;51,"High Frequency","Invalid")))</f>
        <v>Medium Frequency</v>
      </c>
      <c r="N760" s="3">
        <f>customer_segmentation_data[[#This Row],[last_purchase_amount]]*customer_segmentation_data[[#This Row],[purchase_frequency]]*customer_segmentation_data[[#This Row],[membership_years]]</f>
        <v>14206.39</v>
      </c>
    </row>
    <row r="761" spans="1:14" x14ac:dyDescent="0.35">
      <c r="A761">
        <v>760</v>
      </c>
      <c r="B761">
        <v>27</v>
      </c>
      <c r="C761" s="1" t="s">
        <v>16</v>
      </c>
      <c r="D761" s="2">
        <v>80545</v>
      </c>
      <c r="E761">
        <v>63</v>
      </c>
      <c r="F761">
        <v>6</v>
      </c>
      <c r="G761">
        <v>46</v>
      </c>
      <c r="H761" s="1" t="s">
        <v>11</v>
      </c>
      <c r="I761" s="3">
        <v>575.98</v>
      </c>
      <c r="J761" s="3" t="str">
        <f>IF(customer_segmentation_data[[#This Row],[age]]&lt;30,"Adolescent",IF(customer_segmentation_data[[#This Row],[age]]&lt;50,"Middle Age",IF(customer_segmentation_data[[#This Row],[age]]&gt;49,"Adult","Invalid")))</f>
        <v>Adolescent</v>
      </c>
      <c r="K761" t="str">
        <f>IF(customer_segmentation_data[[#This Row],[income]]&gt;89000,"High Income",IF(customer_segmentation_data[[#This Row],[income]]&gt;59000,"Middle Income",IF(customer_segmentation_data[[#This Row],[income]]&lt;60000,"Low Income","Invalid")))</f>
        <v>Middle Income</v>
      </c>
      <c r="L761" t="str">
        <f>IF(customer_segmentation_data[[#This Row],[spending_score]]&gt;69,"High Spending",IF(customer_segmentation_data[[#This Row],[spending_score]]&gt;39,"Medium Spending",IF(customer_segmentation_data[[#This Row],[spending_score]]&lt;40,"Low Spending","Invalid")))</f>
        <v>Medium Spending</v>
      </c>
      <c r="M761" t="str">
        <f>IF(customer_segmentation_data[[#This Row],[purchase_frequency]]&lt;16,"Low Frequency",IF(customer_segmentation_data[[#This Row],[purchase_frequency]]&lt;36,"Medium Frequency",IF(customer_segmentation_data[[#This Row],[purchase_frequency]]&lt;51,"High Frequency","Invalid")))</f>
        <v>High Frequency</v>
      </c>
      <c r="N761" s="3">
        <f>customer_segmentation_data[[#This Row],[last_purchase_amount]]*customer_segmentation_data[[#This Row],[purchase_frequency]]*customer_segmentation_data[[#This Row],[membership_years]]</f>
        <v>158970.48000000001</v>
      </c>
    </row>
    <row r="762" spans="1:14" x14ac:dyDescent="0.35">
      <c r="A762">
        <v>761</v>
      </c>
      <c r="B762">
        <v>47</v>
      </c>
      <c r="C762" s="1" t="s">
        <v>16</v>
      </c>
      <c r="D762" s="2">
        <v>112510</v>
      </c>
      <c r="E762">
        <v>1</v>
      </c>
      <c r="F762">
        <v>2</v>
      </c>
      <c r="G762">
        <v>10</v>
      </c>
      <c r="H762" s="1" t="s">
        <v>14</v>
      </c>
      <c r="I762" s="3">
        <v>618.20000000000005</v>
      </c>
      <c r="J762" s="3" t="str">
        <f>IF(customer_segmentation_data[[#This Row],[age]]&lt;30,"Adolescent",IF(customer_segmentation_data[[#This Row],[age]]&lt;50,"Middle Age",IF(customer_segmentation_data[[#This Row],[age]]&gt;49,"Adult","Invalid")))</f>
        <v>Middle Age</v>
      </c>
      <c r="K762" t="str">
        <f>IF(customer_segmentation_data[[#This Row],[income]]&gt;89000,"High Income",IF(customer_segmentation_data[[#This Row],[income]]&gt;59000,"Middle Income",IF(customer_segmentation_data[[#This Row],[income]]&lt;60000,"Low Income","Invalid")))</f>
        <v>High Income</v>
      </c>
      <c r="L762" t="str">
        <f>IF(customer_segmentation_data[[#This Row],[spending_score]]&gt;69,"High Spending",IF(customer_segmentation_data[[#This Row],[spending_score]]&gt;39,"Medium Spending",IF(customer_segmentation_data[[#This Row],[spending_score]]&lt;40,"Low Spending","Invalid")))</f>
        <v>Low Spending</v>
      </c>
      <c r="M762" t="str">
        <f>IF(customer_segmentation_data[[#This Row],[purchase_frequency]]&lt;16,"Low Frequency",IF(customer_segmentation_data[[#This Row],[purchase_frequency]]&lt;36,"Medium Frequency",IF(customer_segmentation_data[[#This Row],[purchase_frequency]]&lt;51,"High Frequency","Invalid")))</f>
        <v>Low Frequency</v>
      </c>
      <c r="N762" s="3">
        <f>customer_segmentation_data[[#This Row],[last_purchase_amount]]*customer_segmentation_data[[#This Row],[purchase_frequency]]*customer_segmentation_data[[#This Row],[membership_years]]</f>
        <v>12364</v>
      </c>
    </row>
    <row r="763" spans="1:14" x14ac:dyDescent="0.35">
      <c r="A763">
        <v>762</v>
      </c>
      <c r="B763">
        <v>57</v>
      </c>
      <c r="C763" s="1" t="s">
        <v>16</v>
      </c>
      <c r="D763" s="2">
        <v>145190</v>
      </c>
      <c r="E763">
        <v>42</v>
      </c>
      <c r="F763">
        <v>9</v>
      </c>
      <c r="G763">
        <v>8</v>
      </c>
      <c r="H763" s="1" t="s">
        <v>11</v>
      </c>
      <c r="I763" s="3">
        <v>971.83</v>
      </c>
      <c r="J763" s="3" t="str">
        <f>IF(customer_segmentation_data[[#This Row],[age]]&lt;30,"Adolescent",IF(customer_segmentation_data[[#This Row],[age]]&lt;50,"Middle Age",IF(customer_segmentation_data[[#This Row],[age]]&gt;49,"Adult","Invalid")))</f>
        <v>Adult</v>
      </c>
      <c r="K763" t="str">
        <f>IF(customer_segmentation_data[[#This Row],[income]]&gt;89000,"High Income",IF(customer_segmentation_data[[#This Row],[income]]&gt;59000,"Middle Income",IF(customer_segmentation_data[[#This Row],[income]]&lt;60000,"Low Income","Invalid")))</f>
        <v>High Income</v>
      </c>
      <c r="L763" t="str">
        <f>IF(customer_segmentation_data[[#This Row],[spending_score]]&gt;69,"High Spending",IF(customer_segmentation_data[[#This Row],[spending_score]]&gt;39,"Medium Spending",IF(customer_segmentation_data[[#This Row],[spending_score]]&lt;40,"Low Spending","Invalid")))</f>
        <v>Medium Spending</v>
      </c>
      <c r="M763" t="str">
        <f>IF(customer_segmentation_data[[#This Row],[purchase_frequency]]&lt;16,"Low Frequency",IF(customer_segmentation_data[[#This Row],[purchase_frequency]]&lt;36,"Medium Frequency",IF(customer_segmentation_data[[#This Row],[purchase_frequency]]&lt;51,"High Frequency","Invalid")))</f>
        <v>Low Frequency</v>
      </c>
      <c r="N763" s="3">
        <f>customer_segmentation_data[[#This Row],[last_purchase_amount]]*customer_segmentation_data[[#This Row],[purchase_frequency]]*customer_segmentation_data[[#This Row],[membership_years]]</f>
        <v>69971.760000000009</v>
      </c>
    </row>
    <row r="764" spans="1:14" x14ac:dyDescent="0.35">
      <c r="A764">
        <v>763</v>
      </c>
      <c r="B764">
        <v>63</v>
      </c>
      <c r="C764" s="1" t="s">
        <v>16</v>
      </c>
      <c r="D764" s="2">
        <v>115204</v>
      </c>
      <c r="E764">
        <v>12</v>
      </c>
      <c r="F764">
        <v>2</v>
      </c>
      <c r="G764">
        <v>19</v>
      </c>
      <c r="H764" s="1" t="s">
        <v>14</v>
      </c>
      <c r="I764" s="3">
        <v>910.59</v>
      </c>
      <c r="J764" s="3" t="str">
        <f>IF(customer_segmentation_data[[#This Row],[age]]&lt;30,"Adolescent",IF(customer_segmentation_data[[#This Row],[age]]&lt;50,"Middle Age",IF(customer_segmentation_data[[#This Row],[age]]&gt;49,"Adult","Invalid")))</f>
        <v>Adult</v>
      </c>
      <c r="K764" t="str">
        <f>IF(customer_segmentation_data[[#This Row],[income]]&gt;89000,"High Income",IF(customer_segmentation_data[[#This Row],[income]]&gt;59000,"Middle Income",IF(customer_segmentation_data[[#This Row],[income]]&lt;60000,"Low Income","Invalid")))</f>
        <v>High Income</v>
      </c>
      <c r="L764" t="str">
        <f>IF(customer_segmentation_data[[#This Row],[spending_score]]&gt;69,"High Spending",IF(customer_segmentation_data[[#This Row],[spending_score]]&gt;39,"Medium Spending",IF(customer_segmentation_data[[#This Row],[spending_score]]&lt;40,"Low Spending","Invalid")))</f>
        <v>Low Spending</v>
      </c>
      <c r="M764" t="str">
        <f>IF(customer_segmentation_data[[#This Row],[purchase_frequency]]&lt;16,"Low Frequency",IF(customer_segmentation_data[[#This Row],[purchase_frequency]]&lt;36,"Medium Frequency",IF(customer_segmentation_data[[#This Row],[purchase_frequency]]&lt;51,"High Frequency","Invalid")))</f>
        <v>Medium Frequency</v>
      </c>
      <c r="N764" s="3">
        <f>customer_segmentation_data[[#This Row],[last_purchase_amount]]*customer_segmentation_data[[#This Row],[purchase_frequency]]*customer_segmentation_data[[#This Row],[membership_years]]</f>
        <v>34602.42</v>
      </c>
    </row>
    <row r="765" spans="1:14" x14ac:dyDescent="0.35">
      <c r="A765">
        <v>764</v>
      </c>
      <c r="B765">
        <v>61</v>
      </c>
      <c r="C765" s="1" t="s">
        <v>9</v>
      </c>
      <c r="D765" s="2">
        <v>116123</v>
      </c>
      <c r="E765">
        <v>96</v>
      </c>
      <c r="F765">
        <v>2</v>
      </c>
      <c r="G765">
        <v>27</v>
      </c>
      <c r="H765" s="1" t="s">
        <v>11</v>
      </c>
      <c r="I765" s="3">
        <v>844.95</v>
      </c>
      <c r="J765" s="3" t="str">
        <f>IF(customer_segmentation_data[[#This Row],[age]]&lt;30,"Adolescent",IF(customer_segmentation_data[[#This Row],[age]]&lt;50,"Middle Age",IF(customer_segmentation_data[[#This Row],[age]]&gt;49,"Adult","Invalid")))</f>
        <v>Adult</v>
      </c>
      <c r="K765" t="str">
        <f>IF(customer_segmentation_data[[#This Row],[income]]&gt;89000,"High Income",IF(customer_segmentation_data[[#This Row],[income]]&gt;59000,"Middle Income",IF(customer_segmentation_data[[#This Row],[income]]&lt;60000,"Low Income","Invalid")))</f>
        <v>High Income</v>
      </c>
      <c r="L765" t="str">
        <f>IF(customer_segmentation_data[[#This Row],[spending_score]]&gt;69,"High Spending",IF(customer_segmentation_data[[#This Row],[spending_score]]&gt;39,"Medium Spending",IF(customer_segmentation_data[[#This Row],[spending_score]]&lt;40,"Low Spending","Invalid")))</f>
        <v>High Spending</v>
      </c>
      <c r="M765" t="str">
        <f>IF(customer_segmentation_data[[#This Row],[purchase_frequency]]&lt;16,"Low Frequency",IF(customer_segmentation_data[[#This Row],[purchase_frequency]]&lt;36,"Medium Frequency",IF(customer_segmentation_data[[#This Row],[purchase_frequency]]&lt;51,"High Frequency","Invalid")))</f>
        <v>Medium Frequency</v>
      </c>
      <c r="N765" s="3">
        <f>customer_segmentation_data[[#This Row],[last_purchase_amount]]*customer_segmentation_data[[#This Row],[purchase_frequency]]*customer_segmentation_data[[#This Row],[membership_years]]</f>
        <v>45627.3</v>
      </c>
    </row>
    <row r="766" spans="1:14" x14ac:dyDescent="0.35">
      <c r="A766">
        <v>765</v>
      </c>
      <c r="B766">
        <v>40</v>
      </c>
      <c r="C766" s="1" t="s">
        <v>13</v>
      </c>
      <c r="D766" s="2">
        <v>108344</v>
      </c>
      <c r="E766">
        <v>87</v>
      </c>
      <c r="F766">
        <v>2</v>
      </c>
      <c r="G766">
        <v>13</v>
      </c>
      <c r="H766" s="1" t="s">
        <v>15</v>
      </c>
      <c r="I766" s="3">
        <v>892.28</v>
      </c>
      <c r="J766" s="3" t="str">
        <f>IF(customer_segmentation_data[[#This Row],[age]]&lt;30,"Adolescent",IF(customer_segmentation_data[[#This Row],[age]]&lt;50,"Middle Age",IF(customer_segmentation_data[[#This Row],[age]]&gt;49,"Adult","Invalid")))</f>
        <v>Middle Age</v>
      </c>
      <c r="K766" t="str">
        <f>IF(customer_segmentation_data[[#This Row],[income]]&gt;89000,"High Income",IF(customer_segmentation_data[[#This Row],[income]]&gt;59000,"Middle Income",IF(customer_segmentation_data[[#This Row],[income]]&lt;60000,"Low Income","Invalid")))</f>
        <v>High Income</v>
      </c>
      <c r="L766" t="str">
        <f>IF(customer_segmentation_data[[#This Row],[spending_score]]&gt;69,"High Spending",IF(customer_segmentation_data[[#This Row],[spending_score]]&gt;39,"Medium Spending",IF(customer_segmentation_data[[#This Row],[spending_score]]&lt;40,"Low Spending","Invalid")))</f>
        <v>High Spending</v>
      </c>
      <c r="M766" t="str">
        <f>IF(customer_segmentation_data[[#This Row],[purchase_frequency]]&lt;16,"Low Frequency",IF(customer_segmentation_data[[#This Row],[purchase_frequency]]&lt;36,"Medium Frequency",IF(customer_segmentation_data[[#This Row],[purchase_frequency]]&lt;51,"High Frequency","Invalid")))</f>
        <v>Low Frequency</v>
      </c>
      <c r="N766" s="3">
        <f>customer_segmentation_data[[#This Row],[last_purchase_amount]]*customer_segmentation_data[[#This Row],[purchase_frequency]]*customer_segmentation_data[[#This Row],[membership_years]]</f>
        <v>23199.279999999999</v>
      </c>
    </row>
    <row r="767" spans="1:14" x14ac:dyDescent="0.35">
      <c r="A767">
        <v>766</v>
      </c>
      <c r="B767">
        <v>41</v>
      </c>
      <c r="C767" s="1" t="s">
        <v>13</v>
      </c>
      <c r="D767" s="2">
        <v>74198</v>
      </c>
      <c r="E767">
        <v>84</v>
      </c>
      <c r="F767">
        <v>1</v>
      </c>
      <c r="G767">
        <v>50</v>
      </c>
      <c r="H767" s="1" t="s">
        <v>12</v>
      </c>
      <c r="I767" s="3">
        <v>60.51</v>
      </c>
      <c r="J767" s="3" t="str">
        <f>IF(customer_segmentation_data[[#This Row],[age]]&lt;30,"Adolescent",IF(customer_segmentation_data[[#This Row],[age]]&lt;50,"Middle Age",IF(customer_segmentation_data[[#This Row],[age]]&gt;49,"Adult","Invalid")))</f>
        <v>Middle Age</v>
      </c>
      <c r="K767" t="str">
        <f>IF(customer_segmentation_data[[#This Row],[income]]&gt;89000,"High Income",IF(customer_segmentation_data[[#This Row],[income]]&gt;59000,"Middle Income",IF(customer_segmentation_data[[#This Row],[income]]&lt;60000,"Low Income","Invalid")))</f>
        <v>Middle Income</v>
      </c>
      <c r="L767" t="str">
        <f>IF(customer_segmentation_data[[#This Row],[spending_score]]&gt;69,"High Spending",IF(customer_segmentation_data[[#This Row],[spending_score]]&gt;39,"Medium Spending",IF(customer_segmentation_data[[#This Row],[spending_score]]&lt;40,"Low Spending","Invalid")))</f>
        <v>High Spending</v>
      </c>
      <c r="M767" t="str">
        <f>IF(customer_segmentation_data[[#This Row],[purchase_frequency]]&lt;16,"Low Frequency",IF(customer_segmentation_data[[#This Row],[purchase_frequency]]&lt;36,"Medium Frequency",IF(customer_segmentation_data[[#This Row],[purchase_frequency]]&lt;51,"High Frequency","Invalid")))</f>
        <v>High Frequency</v>
      </c>
      <c r="N767" s="3">
        <f>customer_segmentation_data[[#This Row],[last_purchase_amount]]*customer_segmentation_data[[#This Row],[purchase_frequency]]*customer_segmentation_data[[#This Row],[membership_years]]</f>
        <v>3025.5</v>
      </c>
    </row>
    <row r="768" spans="1:14" x14ac:dyDescent="0.35">
      <c r="A768">
        <v>767</v>
      </c>
      <c r="B768">
        <v>45</v>
      </c>
      <c r="C768" s="1" t="s">
        <v>13</v>
      </c>
      <c r="D768" s="2">
        <v>62582</v>
      </c>
      <c r="E768">
        <v>1</v>
      </c>
      <c r="F768">
        <v>6</v>
      </c>
      <c r="G768">
        <v>46</v>
      </c>
      <c r="H768" s="1" t="s">
        <v>12</v>
      </c>
      <c r="I768" s="3">
        <v>298.11</v>
      </c>
      <c r="J768" s="3" t="str">
        <f>IF(customer_segmentation_data[[#This Row],[age]]&lt;30,"Adolescent",IF(customer_segmentation_data[[#This Row],[age]]&lt;50,"Middle Age",IF(customer_segmentation_data[[#This Row],[age]]&gt;49,"Adult","Invalid")))</f>
        <v>Middle Age</v>
      </c>
      <c r="K768" t="str">
        <f>IF(customer_segmentation_data[[#This Row],[income]]&gt;89000,"High Income",IF(customer_segmentation_data[[#This Row],[income]]&gt;59000,"Middle Income",IF(customer_segmentation_data[[#This Row],[income]]&lt;60000,"Low Income","Invalid")))</f>
        <v>Middle Income</v>
      </c>
      <c r="L768" t="str">
        <f>IF(customer_segmentation_data[[#This Row],[spending_score]]&gt;69,"High Spending",IF(customer_segmentation_data[[#This Row],[spending_score]]&gt;39,"Medium Spending",IF(customer_segmentation_data[[#This Row],[spending_score]]&lt;40,"Low Spending","Invalid")))</f>
        <v>Low Spending</v>
      </c>
      <c r="M768" t="str">
        <f>IF(customer_segmentation_data[[#This Row],[purchase_frequency]]&lt;16,"Low Frequency",IF(customer_segmentation_data[[#This Row],[purchase_frequency]]&lt;36,"Medium Frequency",IF(customer_segmentation_data[[#This Row],[purchase_frequency]]&lt;51,"High Frequency","Invalid")))</f>
        <v>High Frequency</v>
      </c>
      <c r="N768" s="3">
        <f>customer_segmentation_data[[#This Row],[last_purchase_amount]]*customer_segmentation_data[[#This Row],[purchase_frequency]]*customer_segmentation_data[[#This Row],[membership_years]]</f>
        <v>82278.360000000015</v>
      </c>
    </row>
    <row r="769" spans="1:14" x14ac:dyDescent="0.35">
      <c r="A769">
        <v>768</v>
      </c>
      <c r="B769">
        <v>33</v>
      </c>
      <c r="C769" s="1" t="s">
        <v>13</v>
      </c>
      <c r="D769" s="2">
        <v>92798</v>
      </c>
      <c r="E769">
        <v>80</v>
      </c>
      <c r="F769">
        <v>3</v>
      </c>
      <c r="G769">
        <v>44</v>
      </c>
      <c r="H769" s="1" t="s">
        <v>10</v>
      </c>
      <c r="I769" s="3">
        <v>367.85</v>
      </c>
      <c r="J769" s="3" t="str">
        <f>IF(customer_segmentation_data[[#This Row],[age]]&lt;30,"Adolescent",IF(customer_segmentation_data[[#This Row],[age]]&lt;50,"Middle Age",IF(customer_segmentation_data[[#This Row],[age]]&gt;49,"Adult","Invalid")))</f>
        <v>Middle Age</v>
      </c>
      <c r="K769" t="str">
        <f>IF(customer_segmentation_data[[#This Row],[income]]&gt;89000,"High Income",IF(customer_segmentation_data[[#This Row],[income]]&gt;59000,"Middle Income",IF(customer_segmentation_data[[#This Row],[income]]&lt;60000,"Low Income","Invalid")))</f>
        <v>High Income</v>
      </c>
      <c r="L769" t="str">
        <f>IF(customer_segmentation_data[[#This Row],[spending_score]]&gt;69,"High Spending",IF(customer_segmentation_data[[#This Row],[spending_score]]&gt;39,"Medium Spending",IF(customer_segmentation_data[[#This Row],[spending_score]]&lt;40,"Low Spending","Invalid")))</f>
        <v>High Spending</v>
      </c>
      <c r="M769" t="str">
        <f>IF(customer_segmentation_data[[#This Row],[purchase_frequency]]&lt;16,"Low Frequency",IF(customer_segmentation_data[[#This Row],[purchase_frequency]]&lt;36,"Medium Frequency",IF(customer_segmentation_data[[#This Row],[purchase_frequency]]&lt;51,"High Frequency","Invalid")))</f>
        <v>High Frequency</v>
      </c>
      <c r="N769" s="3">
        <f>customer_segmentation_data[[#This Row],[last_purchase_amount]]*customer_segmentation_data[[#This Row],[purchase_frequency]]*customer_segmentation_data[[#This Row],[membership_years]]</f>
        <v>48556.200000000004</v>
      </c>
    </row>
    <row r="770" spans="1:14" x14ac:dyDescent="0.35">
      <c r="A770">
        <v>769</v>
      </c>
      <c r="B770">
        <v>19</v>
      </c>
      <c r="C770" s="1" t="s">
        <v>16</v>
      </c>
      <c r="D770" s="2">
        <v>85583</v>
      </c>
      <c r="E770">
        <v>61</v>
      </c>
      <c r="F770">
        <v>5</v>
      </c>
      <c r="G770">
        <v>43</v>
      </c>
      <c r="H770" s="1" t="s">
        <v>11</v>
      </c>
      <c r="I770" s="3">
        <v>316.35000000000002</v>
      </c>
      <c r="J770" s="3" t="str">
        <f>IF(customer_segmentation_data[[#This Row],[age]]&lt;30,"Adolescent",IF(customer_segmentation_data[[#This Row],[age]]&lt;50,"Middle Age",IF(customer_segmentation_data[[#This Row],[age]]&gt;49,"Adult","Invalid")))</f>
        <v>Adolescent</v>
      </c>
      <c r="K770" t="str">
        <f>IF(customer_segmentation_data[[#This Row],[income]]&gt;89000,"High Income",IF(customer_segmentation_data[[#This Row],[income]]&gt;59000,"Middle Income",IF(customer_segmentation_data[[#This Row],[income]]&lt;60000,"Low Income","Invalid")))</f>
        <v>Middle Income</v>
      </c>
      <c r="L770" t="str">
        <f>IF(customer_segmentation_data[[#This Row],[spending_score]]&gt;69,"High Spending",IF(customer_segmentation_data[[#This Row],[spending_score]]&gt;39,"Medium Spending",IF(customer_segmentation_data[[#This Row],[spending_score]]&lt;40,"Low Spending","Invalid")))</f>
        <v>Medium Spending</v>
      </c>
      <c r="M770" t="str">
        <f>IF(customer_segmentation_data[[#This Row],[purchase_frequency]]&lt;16,"Low Frequency",IF(customer_segmentation_data[[#This Row],[purchase_frequency]]&lt;36,"Medium Frequency",IF(customer_segmentation_data[[#This Row],[purchase_frequency]]&lt;51,"High Frequency","Invalid")))</f>
        <v>High Frequency</v>
      </c>
      <c r="N770" s="3">
        <f>customer_segmentation_data[[#This Row],[last_purchase_amount]]*customer_segmentation_data[[#This Row],[purchase_frequency]]*customer_segmentation_data[[#This Row],[membership_years]]</f>
        <v>68015.25</v>
      </c>
    </row>
    <row r="771" spans="1:14" x14ac:dyDescent="0.35">
      <c r="A771">
        <v>770</v>
      </c>
      <c r="B771">
        <v>61</v>
      </c>
      <c r="C771" s="1" t="s">
        <v>16</v>
      </c>
      <c r="D771" s="2">
        <v>32692</v>
      </c>
      <c r="E771">
        <v>18</v>
      </c>
      <c r="F771">
        <v>8</v>
      </c>
      <c r="G771">
        <v>28</v>
      </c>
      <c r="H771" s="1" t="s">
        <v>10</v>
      </c>
      <c r="I771" s="3">
        <v>709.33</v>
      </c>
      <c r="J771" s="3" t="str">
        <f>IF(customer_segmentation_data[[#This Row],[age]]&lt;30,"Adolescent",IF(customer_segmentation_data[[#This Row],[age]]&lt;50,"Middle Age",IF(customer_segmentation_data[[#This Row],[age]]&gt;49,"Adult","Invalid")))</f>
        <v>Adult</v>
      </c>
      <c r="K771" t="str">
        <f>IF(customer_segmentation_data[[#This Row],[income]]&gt;89000,"High Income",IF(customer_segmentation_data[[#This Row],[income]]&gt;59000,"Middle Income",IF(customer_segmentation_data[[#This Row],[income]]&lt;60000,"Low Income","Invalid")))</f>
        <v>Low Income</v>
      </c>
      <c r="L771" t="str">
        <f>IF(customer_segmentation_data[[#This Row],[spending_score]]&gt;69,"High Spending",IF(customer_segmentation_data[[#This Row],[spending_score]]&gt;39,"Medium Spending",IF(customer_segmentation_data[[#This Row],[spending_score]]&lt;40,"Low Spending","Invalid")))</f>
        <v>Low Spending</v>
      </c>
      <c r="M771" t="str">
        <f>IF(customer_segmentation_data[[#This Row],[purchase_frequency]]&lt;16,"Low Frequency",IF(customer_segmentation_data[[#This Row],[purchase_frequency]]&lt;36,"Medium Frequency",IF(customer_segmentation_data[[#This Row],[purchase_frequency]]&lt;51,"High Frequency","Invalid")))</f>
        <v>Medium Frequency</v>
      </c>
      <c r="N771" s="3">
        <f>customer_segmentation_data[[#This Row],[last_purchase_amount]]*customer_segmentation_data[[#This Row],[purchase_frequency]]*customer_segmentation_data[[#This Row],[membership_years]]</f>
        <v>158889.92000000001</v>
      </c>
    </row>
    <row r="772" spans="1:14" x14ac:dyDescent="0.35">
      <c r="A772">
        <v>771</v>
      </c>
      <c r="B772">
        <v>55</v>
      </c>
      <c r="C772" s="1" t="s">
        <v>13</v>
      </c>
      <c r="D772" s="2">
        <v>53069</v>
      </c>
      <c r="E772">
        <v>3</v>
      </c>
      <c r="F772">
        <v>10</v>
      </c>
      <c r="G772">
        <v>43</v>
      </c>
      <c r="H772" s="1" t="s">
        <v>12</v>
      </c>
      <c r="I772" s="3">
        <v>777.97</v>
      </c>
      <c r="J772" s="3" t="str">
        <f>IF(customer_segmentation_data[[#This Row],[age]]&lt;30,"Adolescent",IF(customer_segmentation_data[[#This Row],[age]]&lt;50,"Middle Age",IF(customer_segmentation_data[[#This Row],[age]]&gt;49,"Adult","Invalid")))</f>
        <v>Adult</v>
      </c>
      <c r="K772" t="str">
        <f>IF(customer_segmentation_data[[#This Row],[income]]&gt;89000,"High Income",IF(customer_segmentation_data[[#This Row],[income]]&gt;59000,"Middle Income",IF(customer_segmentation_data[[#This Row],[income]]&lt;60000,"Low Income","Invalid")))</f>
        <v>Low Income</v>
      </c>
      <c r="L772" t="str">
        <f>IF(customer_segmentation_data[[#This Row],[spending_score]]&gt;69,"High Spending",IF(customer_segmentation_data[[#This Row],[spending_score]]&gt;39,"Medium Spending",IF(customer_segmentation_data[[#This Row],[spending_score]]&lt;40,"Low Spending","Invalid")))</f>
        <v>Low Spending</v>
      </c>
      <c r="M772" t="str">
        <f>IF(customer_segmentation_data[[#This Row],[purchase_frequency]]&lt;16,"Low Frequency",IF(customer_segmentation_data[[#This Row],[purchase_frequency]]&lt;36,"Medium Frequency",IF(customer_segmentation_data[[#This Row],[purchase_frequency]]&lt;51,"High Frequency","Invalid")))</f>
        <v>High Frequency</v>
      </c>
      <c r="N772" s="3">
        <f>customer_segmentation_data[[#This Row],[last_purchase_amount]]*customer_segmentation_data[[#This Row],[purchase_frequency]]*customer_segmentation_data[[#This Row],[membership_years]]</f>
        <v>334527.09999999998</v>
      </c>
    </row>
    <row r="773" spans="1:14" x14ac:dyDescent="0.35">
      <c r="A773">
        <v>772</v>
      </c>
      <c r="B773">
        <v>26</v>
      </c>
      <c r="C773" s="1" t="s">
        <v>9</v>
      </c>
      <c r="D773" s="2">
        <v>79842</v>
      </c>
      <c r="E773">
        <v>78</v>
      </c>
      <c r="F773">
        <v>9</v>
      </c>
      <c r="G773">
        <v>5</v>
      </c>
      <c r="H773" s="1" t="s">
        <v>12</v>
      </c>
      <c r="I773" s="3">
        <v>557.41</v>
      </c>
      <c r="J773" s="3" t="str">
        <f>IF(customer_segmentation_data[[#This Row],[age]]&lt;30,"Adolescent",IF(customer_segmentation_data[[#This Row],[age]]&lt;50,"Middle Age",IF(customer_segmentation_data[[#This Row],[age]]&gt;49,"Adult","Invalid")))</f>
        <v>Adolescent</v>
      </c>
      <c r="K773" t="str">
        <f>IF(customer_segmentation_data[[#This Row],[income]]&gt;89000,"High Income",IF(customer_segmentation_data[[#This Row],[income]]&gt;59000,"Middle Income",IF(customer_segmentation_data[[#This Row],[income]]&lt;60000,"Low Income","Invalid")))</f>
        <v>Middle Income</v>
      </c>
      <c r="L773" t="str">
        <f>IF(customer_segmentation_data[[#This Row],[spending_score]]&gt;69,"High Spending",IF(customer_segmentation_data[[#This Row],[spending_score]]&gt;39,"Medium Spending",IF(customer_segmentation_data[[#This Row],[spending_score]]&lt;40,"Low Spending","Invalid")))</f>
        <v>High Spending</v>
      </c>
      <c r="M773" t="str">
        <f>IF(customer_segmentation_data[[#This Row],[purchase_frequency]]&lt;16,"Low Frequency",IF(customer_segmentation_data[[#This Row],[purchase_frequency]]&lt;36,"Medium Frequency",IF(customer_segmentation_data[[#This Row],[purchase_frequency]]&lt;51,"High Frequency","Invalid")))</f>
        <v>Low Frequency</v>
      </c>
      <c r="N773" s="3">
        <f>customer_segmentation_data[[#This Row],[last_purchase_amount]]*customer_segmentation_data[[#This Row],[purchase_frequency]]*customer_segmentation_data[[#This Row],[membership_years]]</f>
        <v>25083.449999999997</v>
      </c>
    </row>
    <row r="774" spans="1:14" x14ac:dyDescent="0.35">
      <c r="A774">
        <v>773</v>
      </c>
      <c r="B774">
        <v>51</v>
      </c>
      <c r="C774" s="1" t="s">
        <v>9</v>
      </c>
      <c r="D774" s="2">
        <v>70099</v>
      </c>
      <c r="E774">
        <v>42</v>
      </c>
      <c r="F774">
        <v>7</v>
      </c>
      <c r="G774">
        <v>12</v>
      </c>
      <c r="H774" s="1" t="s">
        <v>10</v>
      </c>
      <c r="I774" s="3">
        <v>481.56</v>
      </c>
      <c r="J774" s="3" t="str">
        <f>IF(customer_segmentation_data[[#This Row],[age]]&lt;30,"Adolescent",IF(customer_segmentation_data[[#This Row],[age]]&lt;50,"Middle Age",IF(customer_segmentation_data[[#This Row],[age]]&gt;49,"Adult","Invalid")))</f>
        <v>Adult</v>
      </c>
      <c r="K774" t="str">
        <f>IF(customer_segmentation_data[[#This Row],[income]]&gt;89000,"High Income",IF(customer_segmentation_data[[#This Row],[income]]&gt;59000,"Middle Income",IF(customer_segmentation_data[[#This Row],[income]]&lt;60000,"Low Income","Invalid")))</f>
        <v>Middle Income</v>
      </c>
      <c r="L774" t="str">
        <f>IF(customer_segmentation_data[[#This Row],[spending_score]]&gt;69,"High Spending",IF(customer_segmentation_data[[#This Row],[spending_score]]&gt;39,"Medium Spending",IF(customer_segmentation_data[[#This Row],[spending_score]]&lt;40,"Low Spending","Invalid")))</f>
        <v>Medium Spending</v>
      </c>
      <c r="M774" t="str">
        <f>IF(customer_segmentation_data[[#This Row],[purchase_frequency]]&lt;16,"Low Frequency",IF(customer_segmentation_data[[#This Row],[purchase_frequency]]&lt;36,"Medium Frequency",IF(customer_segmentation_data[[#This Row],[purchase_frequency]]&lt;51,"High Frequency","Invalid")))</f>
        <v>Low Frequency</v>
      </c>
      <c r="N774" s="3">
        <f>customer_segmentation_data[[#This Row],[last_purchase_amount]]*customer_segmentation_data[[#This Row],[purchase_frequency]]*customer_segmentation_data[[#This Row],[membership_years]]</f>
        <v>40451.040000000001</v>
      </c>
    </row>
    <row r="775" spans="1:14" x14ac:dyDescent="0.35">
      <c r="A775">
        <v>774</v>
      </c>
      <c r="B775">
        <v>52</v>
      </c>
      <c r="C775" s="1" t="s">
        <v>16</v>
      </c>
      <c r="D775" s="2">
        <v>52167</v>
      </c>
      <c r="E775">
        <v>19</v>
      </c>
      <c r="F775">
        <v>5</v>
      </c>
      <c r="G775">
        <v>50</v>
      </c>
      <c r="H775" s="1" t="s">
        <v>14</v>
      </c>
      <c r="I775" s="3">
        <v>961.55</v>
      </c>
      <c r="J775" s="3" t="str">
        <f>IF(customer_segmentation_data[[#This Row],[age]]&lt;30,"Adolescent",IF(customer_segmentation_data[[#This Row],[age]]&lt;50,"Middle Age",IF(customer_segmentation_data[[#This Row],[age]]&gt;49,"Adult","Invalid")))</f>
        <v>Adult</v>
      </c>
      <c r="K775" t="str">
        <f>IF(customer_segmentation_data[[#This Row],[income]]&gt;89000,"High Income",IF(customer_segmentation_data[[#This Row],[income]]&gt;59000,"Middle Income",IF(customer_segmentation_data[[#This Row],[income]]&lt;60000,"Low Income","Invalid")))</f>
        <v>Low Income</v>
      </c>
      <c r="L775" t="str">
        <f>IF(customer_segmentation_data[[#This Row],[spending_score]]&gt;69,"High Spending",IF(customer_segmentation_data[[#This Row],[spending_score]]&gt;39,"Medium Spending",IF(customer_segmentation_data[[#This Row],[spending_score]]&lt;40,"Low Spending","Invalid")))</f>
        <v>Low Spending</v>
      </c>
      <c r="M775" t="str">
        <f>IF(customer_segmentation_data[[#This Row],[purchase_frequency]]&lt;16,"Low Frequency",IF(customer_segmentation_data[[#This Row],[purchase_frequency]]&lt;36,"Medium Frequency",IF(customer_segmentation_data[[#This Row],[purchase_frequency]]&lt;51,"High Frequency","Invalid")))</f>
        <v>High Frequency</v>
      </c>
      <c r="N775" s="3">
        <f>customer_segmentation_data[[#This Row],[last_purchase_amount]]*customer_segmentation_data[[#This Row],[purchase_frequency]]*customer_segmentation_data[[#This Row],[membership_years]]</f>
        <v>240387.5</v>
      </c>
    </row>
    <row r="776" spans="1:14" x14ac:dyDescent="0.35">
      <c r="A776">
        <v>775</v>
      </c>
      <c r="B776">
        <v>24</v>
      </c>
      <c r="C776" s="1" t="s">
        <v>16</v>
      </c>
      <c r="D776" s="2">
        <v>51225</v>
      </c>
      <c r="E776">
        <v>21</v>
      </c>
      <c r="F776">
        <v>6</v>
      </c>
      <c r="G776">
        <v>31</v>
      </c>
      <c r="H776" s="1" t="s">
        <v>11</v>
      </c>
      <c r="I776" s="3">
        <v>235.64</v>
      </c>
      <c r="J776" s="3" t="str">
        <f>IF(customer_segmentation_data[[#This Row],[age]]&lt;30,"Adolescent",IF(customer_segmentation_data[[#This Row],[age]]&lt;50,"Middle Age",IF(customer_segmentation_data[[#This Row],[age]]&gt;49,"Adult","Invalid")))</f>
        <v>Adolescent</v>
      </c>
      <c r="K776" t="str">
        <f>IF(customer_segmentation_data[[#This Row],[income]]&gt;89000,"High Income",IF(customer_segmentation_data[[#This Row],[income]]&gt;59000,"Middle Income",IF(customer_segmentation_data[[#This Row],[income]]&lt;60000,"Low Income","Invalid")))</f>
        <v>Low Income</v>
      </c>
      <c r="L776" t="str">
        <f>IF(customer_segmentation_data[[#This Row],[spending_score]]&gt;69,"High Spending",IF(customer_segmentation_data[[#This Row],[spending_score]]&gt;39,"Medium Spending",IF(customer_segmentation_data[[#This Row],[spending_score]]&lt;40,"Low Spending","Invalid")))</f>
        <v>Low Spending</v>
      </c>
      <c r="M776" t="str">
        <f>IF(customer_segmentation_data[[#This Row],[purchase_frequency]]&lt;16,"Low Frequency",IF(customer_segmentation_data[[#This Row],[purchase_frequency]]&lt;36,"Medium Frequency",IF(customer_segmentation_data[[#This Row],[purchase_frequency]]&lt;51,"High Frequency","Invalid")))</f>
        <v>Medium Frequency</v>
      </c>
      <c r="N776" s="3">
        <f>customer_segmentation_data[[#This Row],[last_purchase_amount]]*customer_segmentation_data[[#This Row],[purchase_frequency]]*customer_segmentation_data[[#This Row],[membership_years]]</f>
        <v>43829.039999999994</v>
      </c>
    </row>
    <row r="777" spans="1:14" x14ac:dyDescent="0.35">
      <c r="A777">
        <v>776</v>
      </c>
      <c r="B777">
        <v>31</v>
      </c>
      <c r="C777" s="1" t="s">
        <v>9</v>
      </c>
      <c r="D777" s="2">
        <v>123947</v>
      </c>
      <c r="E777">
        <v>25</v>
      </c>
      <c r="F777">
        <v>2</v>
      </c>
      <c r="G777">
        <v>39</v>
      </c>
      <c r="H777" s="1" t="s">
        <v>10</v>
      </c>
      <c r="I777" s="3">
        <v>355.67</v>
      </c>
      <c r="J777" s="3" t="str">
        <f>IF(customer_segmentation_data[[#This Row],[age]]&lt;30,"Adolescent",IF(customer_segmentation_data[[#This Row],[age]]&lt;50,"Middle Age",IF(customer_segmentation_data[[#This Row],[age]]&gt;49,"Adult","Invalid")))</f>
        <v>Middle Age</v>
      </c>
      <c r="K777" t="str">
        <f>IF(customer_segmentation_data[[#This Row],[income]]&gt;89000,"High Income",IF(customer_segmentation_data[[#This Row],[income]]&gt;59000,"Middle Income",IF(customer_segmentation_data[[#This Row],[income]]&lt;60000,"Low Income","Invalid")))</f>
        <v>High Income</v>
      </c>
      <c r="L777" t="str">
        <f>IF(customer_segmentation_data[[#This Row],[spending_score]]&gt;69,"High Spending",IF(customer_segmentation_data[[#This Row],[spending_score]]&gt;39,"Medium Spending",IF(customer_segmentation_data[[#This Row],[spending_score]]&lt;40,"Low Spending","Invalid")))</f>
        <v>Low Spending</v>
      </c>
      <c r="M777" t="str">
        <f>IF(customer_segmentation_data[[#This Row],[purchase_frequency]]&lt;16,"Low Frequency",IF(customer_segmentation_data[[#This Row],[purchase_frequency]]&lt;36,"Medium Frequency",IF(customer_segmentation_data[[#This Row],[purchase_frequency]]&lt;51,"High Frequency","Invalid")))</f>
        <v>High Frequency</v>
      </c>
      <c r="N777" s="3">
        <f>customer_segmentation_data[[#This Row],[last_purchase_amount]]*customer_segmentation_data[[#This Row],[purchase_frequency]]*customer_segmentation_data[[#This Row],[membership_years]]</f>
        <v>27742.260000000002</v>
      </c>
    </row>
    <row r="778" spans="1:14" x14ac:dyDescent="0.35">
      <c r="A778">
        <v>777</v>
      </c>
      <c r="B778">
        <v>19</v>
      </c>
      <c r="C778" s="1" t="s">
        <v>13</v>
      </c>
      <c r="D778" s="2">
        <v>45781</v>
      </c>
      <c r="E778">
        <v>93</v>
      </c>
      <c r="F778">
        <v>6</v>
      </c>
      <c r="G778">
        <v>43</v>
      </c>
      <c r="H778" s="1" t="s">
        <v>11</v>
      </c>
      <c r="I778" s="3">
        <v>412.99</v>
      </c>
      <c r="J778" s="3" t="str">
        <f>IF(customer_segmentation_data[[#This Row],[age]]&lt;30,"Adolescent",IF(customer_segmentation_data[[#This Row],[age]]&lt;50,"Middle Age",IF(customer_segmentation_data[[#This Row],[age]]&gt;49,"Adult","Invalid")))</f>
        <v>Adolescent</v>
      </c>
      <c r="K778" t="str">
        <f>IF(customer_segmentation_data[[#This Row],[income]]&gt;89000,"High Income",IF(customer_segmentation_data[[#This Row],[income]]&gt;59000,"Middle Income",IF(customer_segmentation_data[[#This Row],[income]]&lt;60000,"Low Income","Invalid")))</f>
        <v>Low Income</v>
      </c>
      <c r="L778" t="str">
        <f>IF(customer_segmentation_data[[#This Row],[spending_score]]&gt;69,"High Spending",IF(customer_segmentation_data[[#This Row],[spending_score]]&gt;39,"Medium Spending",IF(customer_segmentation_data[[#This Row],[spending_score]]&lt;40,"Low Spending","Invalid")))</f>
        <v>High Spending</v>
      </c>
      <c r="M778" t="str">
        <f>IF(customer_segmentation_data[[#This Row],[purchase_frequency]]&lt;16,"Low Frequency",IF(customer_segmentation_data[[#This Row],[purchase_frequency]]&lt;36,"Medium Frequency",IF(customer_segmentation_data[[#This Row],[purchase_frequency]]&lt;51,"High Frequency","Invalid")))</f>
        <v>High Frequency</v>
      </c>
      <c r="N778" s="3">
        <f>customer_segmentation_data[[#This Row],[last_purchase_amount]]*customer_segmentation_data[[#This Row],[purchase_frequency]]*customer_segmentation_data[[#This Row],[membership_years]]</f>
        <v>106551.42</v>
      </c>
    </row>
    <row r="779" spans="1:14" x14ac:dyDescent="0.35">
      <c r="A779">
        <v>778</v>
      </c>
      <c r="B779">
        <v>46</v>
      </c>
      <c r="C779" s="1" t="s">
        <v>9</v>
      </c>
      <c r="D779" s="2">
        <v>78023</v>
      </c>
      <c r="E779">
        <v>83</v>
      </c>
      <c r="F779">
        <v>7</v>
      </c>
      <c r="G779">
        <v>28</v>
      </c>
      <c r="H779" s="1" t="s">
        <v>11</v>
      </c>
      <c r="I779" s="3">
        <v>270.14999999999998</v>
      </c>
      <c r="J779" s="3" t="str">
        <f>IF(customer_segmentation_data[[#This Row],[age]]&lt;30,"Adolescent",IF(customer_segmentation_data[[#This Row],[age]]&lt;50,"Middle Age",IF(customer_segmentation_data[[#This Row],[age]]&gt;49,"Adult","Invalid")))</f>
        <v>Middle Age</v>
      </c>
      <c r="K779" t="str">
        <f>IF(customer_segmentation_data[[#This Row],[income]]&gt;89000,"High Income",IF(customer_segmentation_data[[#This Row],[income]]&gt;59000,"Middle Income",IF(customer_segmentation_data[[#This Row],[income]]&lt;60000,"Low Income","Invalid")))</f>
        <v>Middle Income</v>
      </c>
      <c r="L779" t="str">
        <f>IF(customer_segmentation_data[[#This Row],[spending_score]]&gt;69,"High Spending",IF(customer_segmentation_data[[#This Row],[spending_score]]&gt;39,"Medium Spending",IF(customer_segmentation_data[[#This Row],[spending_score]]&lt;40,"Low Spending","Invalid")))</f>
        <v>High Spending</v>
      </c>
      <c r="M779" t="str">
        <f>IF(customer_segmentation_data[[#This Row],[purchase_frequency]]&lt;16,"Low Frequency",IF(customer_segmentation_data[[#This Row],[purchase_frequency]]&lt;36,"Medium Frequency",IF(customer_segmentation_data[[#This Row],[purchase_frequency]]&lt;51,"High Frequency","Invalid")))</f>
        <v>Medium Frequency</v>
      </c>
      <c r="N779" s="3">
        <f>customer_segmentation_data[[#This Row],[last_purchase_amount]]*customer_segmentation_data[[#This Row],[purchase_frequency]]*customer_segmentation_data[[#This Row],[membership_years]]</f>
        <v>52949.399999999994</v>
      </c>
    </row>
    <row r="780" spans="1:14" x14ac:dyDescent="0.35">
      <c r="A780">
        <v>779</v>
      </c>
      <c r="B780">
        <v>56</v>
      </c>
      <c r="C780" s="1" t="s">
        <v>13</v>
      </c>
      <c r="D780" s="2">
        <v>43031</v>
      </c>
      <c r="E780">
        <v>56</v>
      </c>
      <c r="F780">
        <v>2</v>
      </c>
      <c r="G780">
        <v>15</v>
      </c>
      <c r="H780" s="1" t="s">
        <v>15</v>
      </c>
      <c r="I780" s="3">
        <v>830.79</v>
      </c>
      <c r="J780" s="3" t="str">
        <f>IF(customer_segmentation_data[[#This Row],[age]]&lt;30,"Adolescent",IF(customer_segmentation_data[[#This Row],[age]]&lt;50,"Middle Age",IF(customer_segmentation_data[[#This Row],[age]]&gt;49,"Adult","Invalid")))</f>
        <v>Adult</v>
      </c>
      <c r="K780" t="str">
        <f>IF(customer_segmentation_data[[#This Row],[income]]&gt;89000,"High Income",IF(customer_segmentation_data[[#This Row],[income]]&gt;59000,"Middle Income",IF(customer_segmentation_data[[#This Row],[income]]&lt;60000,"Low Income","Invalid")))</f>
        <v>Low Income</v>
      </c>
      <c r="L780" t="str">
        <f>IF(customer_segmentation_data[[#This Row],[spending_score]]&gt;69,"High Spending",IF(customer_segmentation_data[[#This Row],[spending_score]]&gt;39,"Medium Spending",IF(customer_segmentation_data[[#This Row],[spending_score]]&lt;40,"Low Spending","Invalid")))</f>
        <v>Medium Spending</v>
      </c>
      <c r="M780" t="str">
        <f>IF(customer_segmentation_data[[#This Row],[purchase_frequency]]&lt;16,"Low Frequency",IF(customer_segmentation_data[[#This Row],[purchase_frequency]]&lt;36,"Medium Frequency",IF(customer_segmentation_data[[#This Row],[purchase_frequency]]&lt;51,"High Frequency","Invalid")))</f>
        <v>Low Frequency</v>
      </c>
      <c r="N780" s="3">
        <f>customer_segmentation_data[[#This Row],[last_purchase_amount]]*customer_segmentation_data[[#This Row],[purchase_frequency]]*customer_segmentation_data[[#This Row],[membership_years]]</f>
        <v>24923.699999999997</v>
      </c>
    </row>
    <row r="781" spans="1:14" x14ac:dyDescent="0.35">
      <c r="A781">
        <v>780</v>
      </c>
      <c r="B781">
        <v>65</v>
      </c>
      <c r="C781" s="1" t="s">
        <v>13</v>
      </c>
      <c r="D781" s="2">
        <v>80686</v>
      </c>
      <c r="E781">
        <v>2</v>
      </c>
      <c r="F781">
        <v>8</v>
      </c>
      <c r="G781">
        <v>30</v>
      </c>
      <c r="H781" s="1" t="s">
        <v>11</v>
      </c>
      <c r="I781" s="3">
        <v>491.8</v>
      </c>
      <c r="J781" s="3" t="str">
        <f>IF(customer_segmentation_data[[#This Row],[age]]&lt;30,"Adolescent",IF(customer_segmentation_data[[#This Row],[age]]&lt;50,"Middle Age",IF(customer_segmentation_data[[#This Row],[age]]&gt;49,"Adult","Invalid")))</f>
        <v>Adult</v>
      </c>
      <c r="K781" t="str">
        <f>IF(customer_segmentation_data[[#This Row],[income]]&gt;89000,"High Income",IF(customer_segmentation_data[[#This Row],[income]]&gt;59000,"Middle Income",IF(customer_segmentation_data[[#This Row],[income]]&lt;60000,"Low Income","Invalid")))</f>
        <v>Middle Income</v>
      </c>
      <c r="L781" t="str">
        <f>IF(customer_segmentation_data[[#This Row],[spending_score]]&gt;69,"High Spending",IF(customer_segmentation_data[[#This Row],[spending_score]]&gt;39,"Medium Spending",IF(customer_segmentation_data[[#This Row],[spending_score]]&lt;40,"Low Spending","Invalid")))</f>
        <v>Low Spending</v>
      </c>
      <c r="M781" t="str">
        <f>IF(customer_segmentation_data[[#This Row],[purchase_frequency]]&lt;16,"Low Frequency",IF(customer_segmentation_data[[#This Row],[purchase_frequency]]&lt;36,"Medium Frequency",IF(customer_segmentation_data[[#This Row],[purchase_frequency]]&lt;51,"High Frequency","Invalid")))</f>
        <v>Medium Frequency</v>
      </c>
      <c r="N781" s="3">
        <f>customer_segmentation_data[[#This Row],[last_purchase_amount]]*customer_segmentation_data[[#This Row],[purchase_frequency]]*customer_segmentation_data[[#This Row],[membership_years]]</f>
        <v>118032</v>
      </c>
    </row>
    <row r="782" spans="1:14" x14ac:dyDescent="0.35">
      <c r="A782">
        <v>781</v>
      </c>
      <c r="B782">
        <v>53</v>
      </c>
      <c r="C782" s="1" t="s">
        <v>16</v>
      </c>
      <c r="D782" s="2">
        <v>147355</v>
      </c>
      <c r="E782">
        <v>10</v>
      </c>
      <c r="F782">
        <v>2</v>
      </c>
      <c r="G782">
        <v>38</v>
      </c>
      <c r="H782" s="1" t="s">
        <v>14</v>
      </c>
      <c r="I782" s="3">
        <v>866.3</v>
      </c>
      <c r="J782" s="3" t="str">
        <f>IF(customer_segmentation_data[[#This Row],[age]]&lt;30,"Adolescent",IF(customer_segmentation_data[[#This Row],[age]]&lt;50,"Middle Age",IF(customer_segmentation_data[[#This Row],[age]]&gt;49,"Adult","Invalid")))</f>
        <v>Adult</v>
      </c>
      <c r="K782" t="str">
        <f>IF(customer_segmentation_data[[#This Row],[income]]&gt;89000,"High Income",IF(customer_segmentation_data[[#This Row],[income]]&gt;59000,"Middle Income",IF(customer_segmentation_data[[#This Row],[income]]&lt;60000,"Low Income","Invalid")))</f>
        <v>High Income</v>
      </c>
      <c r="L782" t="str">
        <f>IF(customer_segmentation_data[[#This Row],[spending_score]]&gt;69,"High Spending",IF(customer_segmentation_data[[#This Row],[spending_score]]&gt;39,"Medium Spending",IF(customer_segmentation_data[[#This Row],[spending_score]]&lt;40,"Low Spending","Invalid")))</f>
        <v>Low Spending</v>
      </c>
      <c r="M782" t="str">
        <f>IF(customer_segmentation_data[[#This Row],[purchase_frequency]]&lt;16,"Low Frequency",IF(customer_segmentation_data[[#This Row],[purchase_frequency]]&lt;36,"Medium Frequency",IF(customer_segmentation_data[[#This Row],[purchase_frequency]]&lt;51,"High Frequency","Invalid")))</f>
        <v>High Frequency</v>
      </c>
      <c r="N782" s="3">
        <f>customer_segmentation_data[[#This Row],[last_purchase_amount]]*customer_segmentation_data[[#This Row],[purchase_frequency]]*customer_segmentation_data[[#This Row],[membership_years]]</f>
        <v>65838.8</v>
      </c>
    </row>
    <row r="783" spans="1:14" x14ac:dyDescent="0.35">
      <c r="A783">
        <v>782</v>
      </c>
      <c r="B783">
        <v>22</v>
      </c>
      <c r="C783" s="1" t="s">
        <v>16</v>
      </c>
      <c r="D783" s="2">
        <v>118840</v>
      </c>
      <c r="E783">
        <v>32</v>
      </c>
      <c r="F783">
        <v>9</v>
      </c>
      <c r="G783">
        <v>9</v>
      </c>
      <c r="H783" s="1" t="s">
        <v>15</v>
      </c>
      <c r="I783" s="3">
        <v>819.14</v>
      </c>
      <c r="J783" s="3" t="str">
        <f>IF(customer_segmentation_data[[#This Row],[age]]&lt;30,"Adolescent",IF(customer_segmentation_data[[#This Row],[age]]&lt;50,"Middle Age",IF(customer_segmentation_data[[#This Row],[age]]&gt;49,"Adult","Invalid")))</f>
        <v>Adolescent</v>
      </c>
      <c r="K783" t="str">
        <f>IF(customer_segmentation_data[[#This Row],[income]]&gt;89000,"High Income",IF(customer_segmentation_data[[#This Row],[income]]&gt;59000,"Middle Income",IF(customer_segmentation_data[[#This Row],[income]]&lt;60000,"Low Income","Invalid")))</f>
        <v>High Income</v>
      </c>
      <c r="L783" t="str">
        <f>IF(customer_segmentation_data[[#This Row],[spending_score]]&gt;69,"High Spending",IF(customer_segmentation_data[[#This Row],[spending_score]]&gt;39,"Medium Spending",IF(customer_segmentation_data[[#This Row],[spending_score]]&lt;40,"Low Spending","Invalid")))</f>
        <v>Low Spending</v>
      </c>
      <c r="M783" t="str">
        <f>IF(customer_segmentation_data[[#This Row],[purchase_frequency]]&lt;16,"Low Frequency",IF(customer_segmentation_data[[#This Row],[purchase_frequency]]&lt;36,"Medium Frequency",IF(customer_segmentation_data[[#This Row],[purchase_frequency]]&lt;51,"High Frequency","Invalid")))</f>
        <v>Low Frequency</v>
      </c>
      <c r="N783" s="3">
        <f>customer_segmentation_data[[#This Row],[last_purchase_amount]]*customer_segmentation_data[[#This Row],[purchase_frequency]]*customer_segmentation_data[[#This Row],[membership_years]]</f>
        <v>66350.34</v>
      </c>
    </row>
    <row r="784" spans="1:14" x14ac:dyDescent="0.35">
      <c r="A784">
        <v>783</v>
      </c>
      <c r="B784">
        <v>39</v>
      </c>
      <c r="C784" s="1" t="s">
        <v>13</v>
      </c>
      <c r="D784" s="2">
        <v>71987</v>
      </c>
      <c r="E784">
        <v>42</v>
      </c>
      <c r="F784">
        <v>5</v>
      </c>
      <c r="G784">
        <v>35</v>
      </c>
      <c r="H784" s="1" t="s">
        <v>12</v>
      </c>
      <c r="I784" s="3">
        <v>196.61</v>
      </c>
      <c r="J784" s="3" t="str">
        <f>IF(customer_segmentation_data[[#This Row],[age]]&lt;30,"Adolescent",IF(customer_segmentation_data[[#This Row],[age]]&lt;50,"Middle Age",IF(customer_segmentation_data[[#This Row],[age]]&gt;49,"Adult","Invalid")))</f>
        <v>Middle Age</v>
      </c>
      <c r="K784" t="str">
        <f>IF(customer_segmentation_data[[#This Row],[income]]&gt;89000,"High Income",IF(customer_segmentation_data[[#This Row],[income]]&gt;59000,"Middle Income",IF(customer_segmentation_data[[#This Row],[income]]&lt;60000,"Low Income","Invalid")))</f>
        <v>Middle Income</v>
      </c>
      <c r="L784" t="str">
        <f>IF(customer_segmentation_data[[#This Row],[spending_score]]&gt;69,"High Spending",IF(customer_segmentation_data[[#This Row],[spending_score]]&gt;39,"Medium Spending",IF(customer_segmentation_data[[#This Row],[spending_score]]&lt;40,"Low Spending","Invalid")))</f>
        <v>Medium Spending</v>
      </c>
      <c r="M784" t="str">
        <f>IF(customer_segmentation_data[[#This Row],[purchase_frequency]]&lt;16,"Low Frequency",IF(customer_segmentation_data[[#This Row],[purchase_frequency]]&lt;36,"Medium Frequency",IF(customer_segmentation_data[[#This Row],[purchase_frequency]]&lt;51,"High Frequency","Invalid")))</f>
        <v>Medium Frequency</v>
      </c>
      <c r="N784" s="3">
        <f>customer_segmentation_data[[#This Row],[last_purchase_amount]]*customer_segmentation_data[[#This Row],[purchase_frequency]]*customer_segmentation_data[[#This Row],[membership_years]]</f>
        <v>34406.75</v>
      </c>
    </row>
    <row r="785" spans="1:14" x14ac:dyDescent="0.35">
      <c r="A785">
        <v>784</v>
      </c>
      <c r="B785">
        <v>47</v>
      </c>
      <c r="C785" s="1" t="s">
        <v>13</v>
      </c>
      <c r="D785" s="2">
        <v>64229</v>
      </c>
      <c r="E785">
        <v>74</v>
      </c>
      <c r="F785">
        <v>5</v>
      </c>
      <c r="G785">
        <v>22</v>
      </c>
      <c r="H785" s="1" t="s">
        <v>10</v>
      </c>
      <c r="I785" s="3">
        <v>438.95</v>
      </c>
      <c r="J785" s="3" t="str">
        <f>IF(customer_segmentation_data[[#This Row],[age]]&lt;30,"Adolescent",IF(customer_segmentation_data[[#This Row],[age]]&lt;50,"Middle Age",IF(customer_segmentation_data[[#This Row],[age]]&gt;49,"Adult","Invalid")))</f>
        <v>Middle Age</v>
      </c>
      <c r="K785" t="str">
        <f>IF(customer_segmentation_data[[#This Row],[income]]&gt;89000,"High Income",IF(customer_segmentation_data[[#This Row],[income]]&gt;59000,"Middle Income",IF(customer_segmentation_data[[#This Row],[income]]&lt;60000,"Low Income","Invalid")))</f>
        <v>Middle Income</v>
      </c>
      <c r="L785" t="str">
        <f>IF(customer_segmentation_data[[#This Row],[spending_score]]&gt;69,"High Spending",IF(customer_segmentation_data[[#This Row],[spending_score]]&gt;39,"Medium Spending",IF(customer_segmentation_data[[#This Row],[spending_score]]&lt;40,"Low Spending","Invalid")))</f>
        <v>High Spending</v>
      </c>
      <c r="M785" t="str">
        <f>IF(customer_segmentation_data[[#This Row],[purchase_frequency]]&lt;16,"Low Frequency",IF(customer_segmentation_data[[#This Row],[purchase_frequency]]&lt;36,"Medium Frequency",IF(customer_segmentation_data[[#This Row],[purchase_frequency]]&lt;51,"High Frequency","Invalid")))</f>
        <v>Medium Frequency</v>
      </c>
      <c r="N785" s="3">
        <f>customer_segmentation_data[[#This Row],[last_purchase_amount]]*customer_segmentation_data[[#This Row],[purchase_frequency]]*customer_segmentation_data[[#This Row],[membership_years]]</f>
        <v>48284.5</v>
      </c>
    </row>
    <row r="786" spans="1:14" x14ac:dyDescent="0.35">
      <c r="A786">
        <v>785</v>
      </c>
      <c r="B786">
        <v>45</v>
      </c>
      <c r="C786" s="1" t="s">
        <v>9</v>
      </c>
      <c r="D786" s="2">
        <v>88366</v>
      </c>
      <c r="E786">
        <v>22</v>
      </c>
      <c r="F786">
        <v>10</v>
      </c>
      <c r="G786">
        <v>24</v>
      </c>
      <c r="H786" s="1" t="s">
        <v>15</v>
      </c>
      <c r="I786" s="3">
        <v>253.64</v>
      </c>
      <c r="J786" s="3" t="str">
        <f>IF(customer_segmentation_data[[#This Row],[age]]&lt;30,"Adolescent",IF(customer_segmentation_data[[#This Row],[age]]&lt;50,"Middle Age",IF(customer_segmentation_data[[#This Row],[age]]&gt;49,"Adult","Invalid")))</f>
        <v>Middle Age</v>
      </c>
      <c r="K786" t="str">
        <f>IF(customer_segmentation_data[[#This Row],[income]]&gt;89000,"High Income",IF(customer_segmentation_data[[#This Row],[income]]&gt;59000,"Middle Income",IF(customer_segmentation_data[[#This Row],[income]]&lt;60000,"Low Income","Invalid")))</f>
        <v>Middle Income</v>
      </c>
      <c r="L786" t="str">
        <f>IF(customer_segmentation_data[[#This Row],[spending_score]]&gt;69,"High Spending",IF(customer_segmentation_data[[#This Row],[spending_score]]&gt;39,"Medium Spending",IF(customer_segmentation_data[[#This Row],[spending_score]]&lt;40,"Low Spending","Invalid")))</f>
        <v>Low Spending</v>
      </c>
      <c r="M786" t="str">
        <f>IF(customer_segmentation_data[[#This Row],[purchase_frequency]]&lt;16,"Low Frequency",IF(customer_segmentation_data[[#This Row],[purchase_frequency]]&lt;36,"Medium Frequency",IF(customer_segmentation_data[[#This Row],[purchase_frequency]]&lt;51,"High Frequency","Invalid")))</f>
        <v>Medium Frequency</v>
      </c>
      <c r="N786" s="3">
        <f>customer_segmentation_data[[#This Row],[last_purchase_amount]]*customer_segmentation_data[[#This Row],[purchase_frequency]]*customer_segmentation_data[[#This Row],[membership_years]]</f>
        <v>60873.599999999999</v>
      </c>
    </row>
    <row r="787" spans="1:14" x14ac:dyDescent="0.35">
      <c r="A787">
        <v>786</v>
      </c>
      <c r="B787">
        <v>30</v>
      </c>
      <c r="C787" s="1" t="s">
        <v>16</v>
      </c>
      <c r="D787" s="2">
        <v>43192</v>
      </c>
      <c r="E787">
        <v>61</v>
      </c>
      <c r="F787">
        <v>1</v>
      </c>
      <c r="G787">
        <v>27</v>
      </c>
      <c r="H787" s="1" t="s">
        <v>11</v>
      </c>
      <c r="I787" s="3">
        <v>614.39</v>
      </c>
      <c r="J787" s="3" t="str">
        <f>IF(customer_segmentation_data[[#This Row],[age]]&lt;30,"Adolescent",IF(customer_segmentation_data[[#This Row],[age]]&lt;50,"Middle Age",IF(customer_segmentation_data[[#This Row],[age]]&gt;49,"Adult","Invalid")))</f>
        <v>Middle Age</v>
      </c>
      <c r="K787" t="str">
        <f>IF(customer_segmentation_data[[#This Row],[income]]&gt;89000,"High Income",IF(customer_segmentation_data[[#This Row],[income]]&gt;59000,"Middle Income",IF(customer_segmentation_data[[#This Row],[income]]&lt;60000,"Low Income","Invalid")))</f>
        <v>Low Income</v>
      </c>
      <c r="L787" t="str">
        <f>IF(customer_segmentation_data[[#This Row],[spending_score]]&gt;69,"High Spending",IF(customer_segmentation_data[[#This Row],[spending_score]]&gt;39,"Medium Spending",IF(customer_segmentation_data[[#This Row],[spending_score]]&lt;40,"Low Spending","Invalid")))</f>
        <v>Medium Spending</v>
      </c>
      <c r="M787" t="str">
        <f>IF(customer_segmentation_data[[#This Row],[purchase_frequency]]&lt;16,"Low Frequency",IF(customer_segmentation_data[[#This Row],[purchase_frequency]]&lt;36,"Medium Frequency",IF(customer_segmentation_data[[#This Row],[purchase_frequency]]&lt;51,"High Frequency","Invalid")))</f>
        <v>Medium Frequency</v>
      </c>
      <c r="N787" s="3">
        <f>customer_segmentation_data[[#This Row],[last_purchase_amount]]*customer_segmentation_data[[#This Row],[purchase_frequency]]*customer_segmentation_data[[#This Row],[membership_years]]</f>
        <v>16588.53</v>
      </c>
    </row>
    <row r="788" spans="1:14" x14ac:dyDescent="0.35">
      <c r="A788">
        <v>787</v>
      </c>
      <c r="B788">
        <v>57</v>
      </c>
      <c r="C788" s="1" t="s">
        <v>13</v>
      </c>
      <c r="D788" s="2">
        <v>56547</v>
      </c>
      <c r="E788">
        <v>65</v>
      </c>
      <c r="F788">
        <v>10</v>
      </c>
      <c r="G788">
        <v>43</v>
      </c>
      <c r="H788" s="1" t="s">
        <v>10</v>
      </c>
      <c r="I788" s="3">
        <v>686.83</v>
      </c>
      <c r="J788" s="3" t="str">
        <f>IF(customer_segmentation_data[[#This Row],[age]]&lt;30,"Adolescent",IF(customer_segmentation_data[[#This Row],[age]]&lt;50,"Middle Age",IF(customer_segmentation_data[[#This Row],[age]]&gt;49,"Adult","Invalid")))</f>
        <v>Adult</v>
      </c>
      <c r="K788" t="str">
        <f>IF(customer_segmentation_data[[#This Row],[income]]&gt;89000,"High Income",IF(customer_segmentation_data[[#This Row],[income]]&gt;59000,"Middle Income",IF(customer_segmentation_data[[#This Row],[income]]&lt;60000,"Low Income","Invalid")))</f>
        <v>Low Income</v>
      </c>
      <c r="L788" t="str">
        <f>IF(customer_segmentation_data[[#This Row],[spending_score]]&gt;69,"High Spending",IF(customer_segmentation_data[[#This Row],[spending_score]]&gt;39,"Medium Spending",IF(customer_segmentation_data[[#This Row],[spending_score]]&lt;40,"Low Spending","Invalid")))</f>
        <v>Medium Spending</v>
      </c>
      <c r="M788" t="str">
        <f>IF(customer_segmentation_data[[#This Row],[purchase_frequency]]&lt;16,"Low Frequency",IF(customer_segmentation_data[[#This Row],[purchase_frequency]]&lt;36,"Medium Frequency",IF(customer_segmentation_data[[#This Row],[purchase_frequency]]&lt;51,"High Frequency","Invalid")))</f>
        <v>High Frequency</v>
      </c>
      <c r="N788" s="3">
        <f>customer_segmentation_data[[#This Row],[last_purchase_amount]]*customer_segmentation_data[[#This Row],[purchase_frequency]]*customer_segmentation_data[[#This Row],[membership_years]]</f>
        <v>295336.90000000002</v>
      </c>
    </row>
    <row r="789" spans="1:14" x14ac:dyDescent="0.35">
      <c r="A789">
        <v>788</v>
      </c>
      <c r="B789">
        <v>33</v>
      </c>
      <c r="C789" s="1" t="s">
        <v>16</v>
      </c>
      <c r="D789" s="2">
        <v>38558</v>
      </c>
      <c r="E789">
        <v>71</v>
      </c>
      <c r="F789">
        <v>8</v>
      </c>
      <c r="G789">
        <v>22</v>
      </c>
      <c r="H789" s="1" t="s">
        <v>14</v>
      </c>
      <c r="I789" s="3">
        <v>223.73</v>
      </c>
      <c r="J789" s="3" t="str">
        <f>IF(customer_segmentation_data[[#This Row],[age]]&lt;30,"Adolescent",IF(customer_segmentation_data[[#This Row],[age]]&lt;50,"Middle Age",IF(customer_segmentation_data[[#This Row],[age]]&gt;49,"Adult","Invalid")))</f>
        <v>Middle Age</v>
      </c>
      <c r="K789" t="str">
        <f>IF(customer_segmentation_data[[#This Row],[income]]&gt;89000,"High Income",IF(customer_segmentation_data[[#This Row],[income]]&gt;59000,"Middle Income",IF(customer_segmentation_data[[#This Row],[income]]&lt;60000,"Low Income","Invalid")))</f>
        <v>Low Income</v>
      </c>
      <c r="L789" t="str">
        <f>IF(customer_segmentation_data[[#This Row],[spending_score]]&gt;69,"High Spending",IF(customer_segmentation_data[[#This Row],[spending_score]]&gt;39,"Medium Spending",IF(customer_segmentation_data[[#This Row],[spending_score]]&lt;40,"Low Spending","Invalid")))</f>
        <v>High Spending</v>
      </c>
      <c r="M789" t="str">
        <f>IF(customer_segmentation_data[[#This Row],[purchase_frequency]]&lt;16,"Low Frequency",IF(customer_segmentation_data[[#This Row],[purchase_frequency]]&lt;36,"Medium Frequency",IF(customer_segmentation_data[[#This Row],[purchase_frequency]]&lt;51,"High Frequency","Invalid")))</f>
        <v>Medium Frequency</v>
      </c>
      <c r="N789" s="3">
        <f>customer_segmentation_data[[#This Row],[last_purchase_amount]]*customer_segmentation_data[[#This Row],[purchase_frequency]]*customer_segmentation_data[[#This Row],[membership_years]]</f>
        <v>39376.479999999996</v>
      </c>
    </row>
    <row r="790" spans="1:14" x14ac:dyDescent="0.35">
      <c r="A790">
        <v>789</v>
      </c>
      <c r="B790">
        <v>25</v>
      </c>
      <c r="C790" s="1" t="s">
        <v>9</v>
      </c>
      <c r="D790" s="2">
        <v>52575</v>
      </c>
      <c r="E790">
        <v>77</v>
      </c>
      <c r="F790">
        <v>5</v>
      </c>
      <c r="G790">
        <v>13</v>
      </c>
      <c r="H790" s="1" t="s">
        <v>12</v>
      </c>
      <c r="I790" s="3">
        <v>112.22</v>
      </c>
      <c r="J790" s="3" t="str">
        <f>IF(customer_segmentation_data[[#This Row],[age]]&lt;30,"Adolescent",IF(customer_segmentation_data[[#This Row],[age]]&lt;50,"Middle Age",IF(customer_segmentation_data[[#This Row],[age]]&gt;49,"Adult","Invalid")))</f>
        <v>Adolescent</v>
      </c>
      <c r="K790" t="str">
        <f>IF(customer_segmentation_data[[#This Row],[income]]&gt;89000,"High Income",IF(customer_segmentation_data[[#This Row],[income]]&gt;59000,"Middle Income",IF(customer_segmentation_data[[#This Row],[income]]&lt;60000,"Low Income","Invalid")))</f>
        <v>Low Income</v>
      </c>
      <c r="L790" t="str">
        <f>IF(customer_segmentation_data[[#This Row],[spending_score]]&gt;69,"High Spending",IF(customer_segmentation_data[[#This Row],[spending_score]]&gt;39,"Medium Spending",IF(customer_segmentation_data[[#This Row],[spending_score]]&lt;40,"Low Spending","Invalid")))</f>
        <v>High Spending</v>
      </c>
      <c r="M790" t="str">
        <f>IF(customer_segmentation_data[[#This Row],[purchase_frequency]]&lt;16,"Low Frequency",IF(customer_segmentation_data[[#This Row],[purchase_frequency]]&lt;36,"Medium Frequency",IF(customer_segmentation_data[[#This Row],[purchase_frequency]]&lt;51,"High Frequency","Invalid")))</f>
        <v>Low Frequency</v>
      </c>
      <c r="N790" s="3">
        <f>customer_segmentation_data[[#This Row],[last_purchase_amount]]*customer_segmentation_data[[#This Row],[purchase_frequency]]*customer_segmentation_data[[#This Row],[membership_years]]</f>
        <v>7294.2999999999993</v>
      </c>
    </row>
    <row r="791" spans="1:14" x14ac:dyDescent="0.35">
      <c r="A791">
        <v>790</v>
      </c>
      <c r="B791">
        <v>61</v>
      </c>
      <c r="C791" s="1" t="s">
        <v>16</v>
      </c>
      <c r="D791" s="2">
        <v>96409</v>
      </c>
      <c r="E791">
        <v>66</v>
      </c>
      <c r="F791">
        <v>1</v>
      </c>
      <c r="G791">
        <v>32</v>
      </c>
      <c r="H791" s="1" t="s">
        <v>11</v>
      </c>
      <c r="I791" s="3">
        <v>674.93</v>
      </c>
      <c r="J791" s="3" t="str">
        <f>IF(customer_segmentation_data[[#This Row],[age]]&lt;30,"Adolescent",IF(customer_segmentation_data[[#This Row],[age]]&lt;50,"Middle Age",IF(customer_segmentation_data[[#This Row],[age]]&gt;49,"Adult","Invalid")))</f>
        <v>Adult</v>
      </c>
      <c r="K791" t="str">
        <f>IF(customer_segmentation_data[[#This Row],[income]]&gt;89000,"High Income",IF(customer_segmentation_data[[#This Row],[income]]&gt;59000,"Middle Income",IF(customer_segmentation_data[[#This Row],[income]]&lt;60000,"Low Income","Invalid")))</f>
        <v>High Income</v>
      </c>
      <c r="L791" t="str">
        <f>IF(customer_segmentation_data[[#This Row],[spending_score]]&gt;69,"High Spending",IF(customer_segmentation_data[[#This Row],[spending_score]]&gt;39,"Medium Spending",IF(customer_segmentation_data[[#This Row],[spending_score]]&lt;40,"Low Spending","Invalid")))</f>
        <v>Medium Spending</v>
      </c>
      <c r="M791" t="str">
        <f>IF(customer_segmentation_data[[#This Row],[purchase_frequency]]&lt;16,"Low Frequency",IF(customer_segmentation_data[[#This Row],[purchase_frequency]]&lt;36,"Medium Frequency",IF(customer_segmentation_data[[#This Row],[purchase_frequency]]&lt;51,"High Frequency","Invalid")))</f>
        <v>Medium Frequency</v>
      </c>
      <c r="N791" s="3">
        <f>customer_segmentation_data[[#This Row],[last_purchase_amount]]*customer_segmentation_data[[#This Row],[purchase_frequency]]*customer_segmentation_data[[#This Row],[membership_years]]</f>
        <v>21597.759999999998</v>
      </c>
    </row>
    <row r="792" spans="1:14" x14ac:dyDescent="0.35">
      <c r="A792">
        <v>791</v>
      </c>
      <c r="B792">
        <v>59</v>
      </c>
      <c r="C792" s="1" t="s">
        <v>9</v>
      </c>
      <c r="D792" s="2">
        <v>97756</v>
      </c>
      <c r="E792">
        <v>89</v>
      </c>
      <c r="F792">
        <v>6</v>
      </c>
      <c r="G792">
        <v>3</v>
      </c>
      <c r="H792" s="1" t="s">
        <v>14</v>
      </c>
      <c r="I792" s="3">
        <v>318.74</v>
      </c>
      <c r="J792" s="3" t="str">
        <f>IF(customer_segmentation_data[[#This Row],[age]]&lt;30,"Adolescent",IF(customer_segmentation_data[[#This Row],[age]]&lt;50,"Middle Age",IF(customer_segmentation_data[[#This Row],[age]]&gt;49,"Adult","Invalid")))</f>
        <v>Adult</v>
      </c>
      <c r="K792" t="str">
        <f>IF(customer_segmentation_data[[#This Row],[income]]&gt;89000,"High Income",IF(customer_segmentation_data[[#This Row],[income]]&gt;59000,"Middle Income",IF(customer_segmentation_data[[#This Row],[income]]&lt;60000,"Low Income","Invalid")))</f>
        <v>High Income</v>
      </c>
      <c r="L792" t="str">
        <f>IF(customer_segmentation_data[[#This Row],[spending_score]]&gt;69,"High Spending",IF(customer_segmentation_data[[#This Row],[spending_score]]&gt;39,"Medium Spending",IF(customer_segmentation_data[[#This Row],[spending_score]]&lt;40,"Low Spending","Invalid")))</f>
        <v>High Spending</v>
      </c>
      <c r="M792" t="str">
        <f>IF(customer_segmentation_data[[#This Row],[purchase_frequency]]&lt;16,"Low Frequency",IF(customer_segmentation_data[[#This Row],[purchase_frequency]]&lt;36,"Medium Frequency",IF(customer_segmentation_data[[#This Row],[purchase_frequency]]&lt;51,"High Frequency","Invalid")))</f>
        <v>Low Frequency</v>
      </c>
      <c r="N792" s="3">
        <f>customer_segmentation_data[[#This Row],[last_purchase_amount]]*customer_segmentation_data[[#This Row],[purchase_frequency]]*customer_segmentation_data[[#This Row],[membership_years]]</f>
        <v>5737.32</v>
      </c>
    </row>
    <row r="793" spans="1:14" x14ac:dyDescent="0.35">
      <c r="A793">
        <v>792</v>
      </c>
      <c r="B793">
        <v>18</v>
      </c>
      <c r="C793" s="1" t="s">
        <v>13</v>
      </c>
      <c r="D793" s="2">
        <v>140475</v>
      </c>
      <c r="E793">
        <v>38</v>
      </c>
      <c r="F793">
        <v>8</v>
      </c>
      <c r="G793">
        <v>7</v>
      </c>
      <c r="H793" s="1" t="s">
        <v>11</v>
      </c>
      <c r="I793" s="3">
        <v>442.42</v>
      </c>
      <c r="J793" s="3" t="str">
        <f>IF(customer_segmentation_data[[#This Row],[age]]&lt;30,"Adolescent",IF(customer_segmentation_data[[#This Row],[age]]&lt;50,"Middle Age",IF(customer_segmentation_data[[#This Row],[age]]&gt;49,"Adult","Invalid")))</f>
        <v>Adolescent</v>
      </c>
      <c r="K793" t="str">
        <f>IF(customer_segmentation_data[[#This Row],[income]]&gt;89000,"High Income",IF(customer_segmentation_data[[#This Row],[income]]&gt;59000,"Middle Income",IF(customer_segmentation_data[[#This Row],[income]]&lt;60000,"Low Income","Invalid")))</f>
        <v>High Income</v>
      </c>
      <c r="L793" t="str">
        <f>IF(customer_segmentation_data[[#This Row],[spending_score]]&gt;69,"High Spending",IF(customer_segmentation_data[[#This Row],[spending_score]]&gt;39,"Medium Spending",IF(customer_segmentation_data[[#This Row],[spending_score]]&lt;40,"Low Spending","Invalid")))</f>
        <v>Low Spending</v>
      </c>
      <c r="M793" t="str">
        <f>IF(customer_segmentation_data[[#This Row],[purchase_frequency]]&lt;16,"Low Frequency",IF(customer_segmentation_data[[#This Row],[purchase_frequency]]&lt;36,"Medium Frequency",IF(customer_segmentation_data[[#This Row],[purchase_frequency]]&lt;51,"High Frequency","Invalid")))</f>
        <v>Low Frequency</v>
      </c>
      <c r="N793" s="3">
        <f>customer_segmentation_data[[#This Row],[last_purchase_amount]]*customer_segmentation_data[[#This Row],[purchase_frequency]]*customer_segmentation_data[[#This Row],[membership_years]]</f>
        <v>24775.52</v>
      </c>
    </row>
    <row r="794" spans="1:14" x14ac:dyDescent="0.35">
      <c r="A794">
        <v>793</v>
      </c>
      <c r="B794">
        <v>63</v>
      </c>
      <c r="C794" s="1" t="s">
        <v>9</v>
      </c>
      <c r="D794" s="2">
        <v>123481</v>
      </c>
      <c r="E794">
        <v>26</v>
      </c>
      <c r="F794">
        <v>1</v>
      </c>
      <c r="G794">
        <v>26</v>
      </c>
      <c r="H794" s="1" t="s">
        <v>14</v>
      </c>
      <c r="I794" s="3">
        <v>386.51</v>
      </c>
      <c r="J794" s="3" t="str">
        <f>IF(customer_segmentation_data[[#This Row],[age]]&lt;30,"Adolescent",IF(customer_segmentation_data[[#This Row],[age]]&lt;50,"Middle Age",IF(customer_segmentation_data[[#This Row],[age]]&gt;49,"Adult","Invalid")))</f>
        <v>Adult</v>
      </c>
      <c r="K794" t="str">
        <f>IF(customer_segmentation_data[[#This Row],[income]]&gt;89000,"High Income",IF(customer_segmentation_data[[#This Row],[income]]&gt;59000,"Middle Income",IF(customer_segmentation_data[[#This Row],[income]]&lt;60000,"Low Income","Invalid")))</f>
        <v>High Income</v>
      </c>
      <c r="L794" t="str">
        <f>IF(customer_segmentation_data[[#This Row],[spending_score]]&gt;69,"High Spending",IF(customer_segmentation_data[[#This Row],[spending_score]]&gt;39,"Medium Spending",IF(customer_segmentation_data[[#This Row],[spending_score]]&lt;40,"Low Spending","Invalid")))</f>
        <v>Low Spending</v>
      </c>
      <c r="M794" t="str">
        <f>IF(customer_segmentation_data[[#This Row],[purchase_frequency]]&lt;16,"Low Frequency",IF(customer_segmentation_data[[#This Row],[purchase_frequency]]&lt;36,"Medium Frequency",IF(customer_segmentation_data[[#This Row],[purchase_frequency]]&lt;51,"High Frequency","Invalid")))</f>
        <v>Medium Frequency</v>
      </c>
      <c r="N794" s="3">
        <f>customer_segmentation_data[[#This Row],[last_purchase_amount]]*customer_segmentation_data[[#This Row],[purchase_frequency]]*customer_segmentation_data[[#This Row],[membership_years]]</f>
        <v>10049.26</v>
      </c>
    </row>
    <row r="795" spans="1:14" x14ac:dyDescent="0.35">
      <c r="A795">
        <v>794</v>
      </c>
      <c r="B795">
        <v>50</v>
      </c>
      <c r="C795" s="1" t="s">
        <v>16</v>
      </c>
      <c r="D795" s="2">
        <v>103921</v>
      </c>
      <c r="E795">
        <v>58</v>
      </c>
      <c r="F795">
        <v>2</v>
      </c>
      <c r="G795">
        <v>3</v>
      </c>
      <c r="H795" s="1" t="s">
        <v>15</v>
      </c>
      <c r="I795" s="3">
        <v>687.32</v>
      </c>
      <c r="J795" s="3" t="str">
        <f>IF(customer_segmentation_data[[#This Row],[age]]&lt;30,"Adolescent",IF(customer_segmentation_data[[#This Row],[age]]&lt;50,"Middle Age",IF(customer_segmentation_data[[#This Row],[age]]&gt;49,"Adult","Invalid")))</f>
        <v>Adult</v>
      </c>
      <c r="K795" t="str">
        <f>IF(customer_segmentation_data[[#This Row],[income]]&gt;89000,"High Income",IF(customer_segmentation_data[[#This Row],[income]]&gt;59000,"Middle Income",IF(customer_segmentation_data[[#This Row],[income]]&lt;60000,"Low Income","Invalid")))</f>
        <v>High Income</v>
      </c>
      <c r="L795" t="str">
        <f>IF(customer_segmentation_data[[#This Row],[spending_score]]&gt;69,"High Spending",IF(customer_segmentation_data[[#This Row],[spending_score]]&gt;39,"Medium Spending",IF(customer_segmentation_data[[#This Row],[spending_score]]&lt;40,"Low Spending","Invalid")))</f>
        <v>Medium Spending</v>
      </c>
      <c r="M795" t="str">
        <f>IF(customer_segmentation_data[[#This Row],[purchase_frequency]]&lt;16,"Low Frequency",IF(customer_segmentation_data[[#This Row],[purchase_frequency]]&lt;36,"Medium Frequency",IF(customer_segmentation_data[[#This Row],[purchase_frequency]]&lt;51,"High Frequency","Invalid")))</f>
        <v>Low Frequency</v>
      </c>
      <c r="N795" s="3">
        <f>customer_segmentation_data[[#This Row],[last_purchase_amount]]*customer_segmentation_data[[#This Row],[purchase_frequency]]*customer_segmentation_data[[#This Row],[membership_years]]</f>
        <v>4123.92</v>
      </c>
    </row>
    <row r="796" spans="1:14" x14ac:dyDescent="0.35">
      <c r="A796">
        <v>795</v>
      </c>
      <c r="B796">
        <v>33</v>
      </c>
      <c r="C796" s="1" t="s">
        <v>9</v>
      </c>
      <c r="D796" s="2">
        <v>45432</v>
      </c>
      <c r="E796">
        <v>11</v>
      </c>
      <c r="F796">
        <v>4</v>
      </c>
      <c r="G796">
        <v>42</v>
      </c>
      <c r="H796" s="1" t="s">
        <v>15</v>
      </c>
      <c r="I796" s="3">
        <v>990.34</v>
      </c>
      <c r="J796" s="3" t="str">
        <f>IF(customer_segmentation_data[[#This Row],[age]]&lt;30,"Adolescent",IF(customer_segmentation_data[[#This Row],[age]]&lt;50,"Middle Age",IF(customer_segmentation_data[[#This Row],[age]]&gt;49,"Adult","Invalid")))</f>
        <v>Middle Age</v>
      </c>
      <c r="K796" t="str">
        <f>IF(customer_segmentation_data[[#This Row],[income]]&gt;89000,"High Income",IF(customer_segmentation_data[[#This Row],[income]]&gt;59000,"Middle Income",IF(customer_segmentation_data[[#This Row],[income]]&lt;60000,"Low Income","Invalid")))</f>
        <v>Low Income</v>
      </c>
      <c r="L796" t="str">
        <f>IF(customer_segmentation_data[[#This Row],[spending_score]]&gt;69,"High Spending",IF(customer_segmentation_data[[#This Row],[spending_score]]&gt;39,"Medium Spending",IF(customer_segmentation_data[[#This Row],[spending_score]]&lt;40,"Low Spending","Invalid")))</f>
        <v>Low Spending</v>
      </c>
      <c r="M796" t="str">
        <f>IF(customer_segmentation_data[[#This Row],[purchase_frequency]]&lt;16,"Low Frequency",IF(customer_segmentation_data[[#This Row],[purchase_frequency]]&lt;36,"Medium Frequency",IF(customer_segmentation_data[[#This Row],[purchase_frequency]]&lt;51,"High Frequency","Invalid")))</f>
        <v>High Frequency</v>
      </c>
      <c r="N796" s="3">
        <f>customer_segmentation_data[[#This Row],[last_purchase_amount]]*customer_segmentation_data[[#This Row],[purchase_frequency]]*customer_segmentation_data[[#This Row],[membership_years]]</f>
        <v>166377.12</v>
      </c>
    </row>
    <row r="797" spans="1:14" x14ac:dyDescent="0.35">
      <c r="A797">
        <v>796</v>
      </c>
      <c r="B797">
        <v>47</v>
      </c>
      <c r="C797" s="1" t="s">
        <v>16</v>
      </c>
      <c r="D797" s="2">
        <v>92114</v>
      </c>
      <c r="E797">
        <v>17</v>
      </c>
      <c r="F797">
        <v>7</v>
      </c>
      <c r="G797">
        <v>8</v>
      </c>
      <c r="H797" s="1" t="s">
        <v>14</v>
      </c>
      <c r="I797" s="3">
        <v>997.15</v>
      </c>
      <c r="J797" s="3" t="str">
        <f>IF(customer_segmentation_data[[#This Row],[age]]&lt;30,"Adolescent",IF(customer_segmentation_data[[#This Row],[age]]&lt;50,"Middle Age",IF(customer_segmentation_data[[#This Row],[age]]&gt;49,"Adult","Invalid")))</f>
        <v>Middle Age</v>
      </c>
      <c r="K797" t="str">
        <f>IF(customer_segmentation_data[[#This Row],[income]]&gt;89000,"High Income",IF(customer_segmentation_data[[#This Row],[income]]&gt;59000,"Middle Income",IF(customer_segmentation_data[[#This Row],[income]]&lt;60000,"Low Income","Invalid")))</f>
        <v>High Income</v>
      </c>
      <c r="L797" t="str">
        <f>IF(customer_segmentation_data[[#This Row],[spending_score]]&gt;69,"High Spending",IF(customer_segmentation_data[[#This Row],[spending_score]]&gt;39,"Medium Spending",IF(customer_segmentation_data[[#This Row],[spending_score]]&lt;40,"Low Spending","Invalid")))</f>
        <v>Low Spending</v>
      </c>
      <c r="M797" t="str">
        <f>IF(customer_segmentation_data[[#This Row],[purchase_frequency]]&lt;16,"Low Frequency",IF(customer_segmentation_data[[#This Row],[purchase_frequency]]&lt;36,"Medium Frequency",IF(customer_segmentation_data[[#This Row],[purchase_frequency]]&lt;51,"High Frequency","Invalid")))</f>
        <v>Low Frequency</v>
      </c>
      <c r="N797" s="3">
        <f>customer_segmentation_data[[#This Row],[last_purchase_amount]]*customer_segmentation_data[[#This Row],[purchase_frequency]]*customer_segmentation_data[[#This Row],[membership_years]]</f>
        <v>55840.4</v>
      </c>
    </row>
    <row r="798" spans="1:14" x14ac:dyDescent="0.35">
      <c r="A798">
        <v>797</v>
      </c>
      <c r="B798">
        <v>47</v>
      </c>
      <c r="C798" s="1" t="s">
        <v>16</v>
      </c>
      <c r="D798" s="2">
        <v>86651</v>
      </c>
      <c r="E798">
        <v>54</v>
      </c>
      <c r="F798">
        <v>3</v>
      </c>
      <c r="G798">
        <v>49</v>
      </c>
      <c r="H798" s="1" t="s">
        <v>14</v>
      </c>
      <c r="I798" s="3">
        <v>678.41</v>
      </c>
      <c r="J798" s="3" t="str">
        <f>IF(customer_segmentation_data[[#This Row],[age]]&lt;30,"Adolescent",IF(customer_segmentation_data[[#This Row],[age]]&lt;50,"Middle Age",IF(customer_segmentation_data[[#This Row],[age]]&gt;49,"Adult","Invalid")))</f>
        <v>Middle Age</v>
      </c>
      <c r="K798" t="str">
        <f>IF(customer_segmentation_data[[#This Row],[income]]&gt;89000,"High Income",IF(customer_segmentation_data[[#This Row],[income]]&gt;59000,"Middle Income",IF(customer_segmentation_data[[#This Row],[income]]&lt;60000,"Low Income","Invalid")))</f>
        <v>Middle Income</v>
      </c>
      <c r="L798" t="str">
        <f>IF(customer_segmentation_data[[#This Row],[spending_score]]&gt;69,"High Spending",IF(customer_segmentation_data[[#This Row],[spending_score]]&gt;39,"Medium Spending",IF(customer_segmentation_data[[#This Row],[spending_score]]&lt;40,"Low Spending","Invalid")))</f>
        <v>Medium Spending</v>
      </c>
      <c r="M798" t="str">
        <f>IF(customer_segmentation_data[[#This Row],[purchase_frequency]]&lt;16,"Low Frequency",IF(customer_segmentation_data[[#This Row],[purchase_frequency]]&lt;36,"Medium Frequency",IF(customer_segmentation_data[[#This Row],[purchase_frequency]]&lt;51,"High Frequency","Invalid")))</f>
        <v>High Frequency</v>
      </c>
      <c r="N798" s="3">
        <f>customer_segmentation_data[[#This Row],[last_purchase_amount]]*customer_segmentation_data[[#This Row],[purchase_frequency]]*customer_segmentation_data[[#This Row],[membership_years]]</f>
        <v>99726.26999999999</v>
      </c>
    </row>
    <row r="799" spans="1:14" x14ac:dyDescent="0.35">
      <c r="A799">
        <v>798</v>
      </c>
      <c r="B799">
        <v>68</v>
      </c>
      <c r="C799" s="1" t="s">
        <v>13</v>
      </c>
      <c r="D799" s="2">
        <v>44597</v>
      </c>
      <c r="E799">
        <v>3</v>
      </c>
      <c r="F799">
        <v>1</v>
      </c>
      <c r="G799">
        <v>36</v>
      </c>
      <c r="H799" s="1" t="s">
        <v>11</v>
      </c>
      <c r="I799" s="3">
        <v>743.73</v>
      </c>
      <c r="J799" s="3" t="str">
        <f>IF(customer_segmentation_data[[#This Row],[age]]&lt;30,"Adolescent",IF(customer_segmentation_data[[#This Row],[age]]&lt;50,"Middle Age",IF(customer_segmentation_data[[#This Row],[age]]&gt;49,"Adult","Invalid")))</f>
        <v>Adult</v>
      </c>
      <c r="K799" t="str">
        <f>IF(customer_segmentation_data[[#This Row],[income]]&gt;89000,"High Income",IF(customer_segmentation_data[[#This Row],[income]]&gt;59000,"Middle Income",IF(customer_segmentation_data[[#This Row],[income]]&lt;60000,"Low Income","Invalid")))</f>
        <v>Low Income</v>
      </c>
      <c r="L799" t="str">
        <f>IF(customer_segmentation_data[[#This Row],[spending_score]]&gt;69,"High Spending",IF(customer_segmentation_data[[#This Row],[spending_score]]&gt;39,"Medium Spending",IF(customer_segmentation_data[[#This Row],[spending_score]]&lt;40,"Low Spending","Invalid")))</f>
        <v>Low Spending</v>
      </c>
      <c r="M799" t="str">
        <f>IF(customer_segmentation_data[[#This Row],[purchase_frequency]]&lt;16,"Low Frequency",IF(customer_segmentation_data[[#This Row],[purchase_frequency]]&lt;36,"Medium Frequency",IF(customer_segmentation_data[[#This Row],[purchase_frequency]]&lt;51,"High Frequency","Invalid")))</f>
        <v>High Frequency</v>
      </c>
      <c r="N799" s="3">
        <f>customer_segmentation_data[[#This Row],[last_purchase_amount]]*customer_segmentation_data[[#This Row],[purchase_frequency]]*customer_segmentation_data[[#This Row],[membership_years]]</f>
        <v>26774.28</v>
      </c>
    </row>
    <row r="800" spans="1:14" x14ac:dyDescent="0.35">
      <c r="A800">
        <v>799</v>
      </c>
      <c r="B800">
        <v>25</v>
      </c>
      <c r="C800" s="1" t="s">
        <v>16</v>
      </c>
      <c r="D800" s="2">
        <v>107042</v>
      </c>
      <c r="E800">
        <v>27</v>
      </c>
      <c r="F800">
        <v>1</v>
      </c>
      <c r="G800">
        <v>32</v>
      </c>
      <c r="H800" s="1" t="s">
        <v>12</v>
      </c>
      <c r="I800" s="3">
        <v>648.79</v>
      </c>
      <c r="J800" s="3" t="str">
        <f>IF(customer_segmentation_data[[#This Row],[age]]&lt;30,"Adolescent",IF(customer_segmentation_data[[#This Row],[age]]&lt;50,"Middle Age",IF(customer_segmentation_data[[#This Row],[age]]&gt;49,"Adult","Invalid")))</f>
        <v>Adolescent</v>
      </c>
      <c r="K800" t="str">
        <f>IF(customer_segmentation_data[[#This Row],[income]]&gt;89000,"High Income",IF(customer_segmentation_data[[#This Row],[income]]&gt;59000,"Middle Income",IF(customer_segmentation_data[[#This Row],[income]]&lt;60000,"Low Income","Invalid")))</f>
        <v>High Income</v>
      </c>
      <c r="L800" t="str">
        <f>IF(customer_segmentation_data[[#This Row],[spending_score]]&gt;69,"High Spending",IF(customer_segmentation_data[[#This Row],[spending_score]]&gt;39,"Medium Spending",IF(customer_segmentation_data[[#This Row],[spending_score]]&lt;40,"Low Spending","Invalid")))</f>
        <v>Low Spending</v>
      </c>
      <c r="M800" t="str">
        <f>IF(customer_segmentation_data[[#This Row],[purchase_frequency]]&lt;16,"Low Frequency",IF(customer_segmentation_data[[#This Row],[purchase_frequency]]&lt;36,"Medium Frequency",IF(customer_segmentation_data[[#This Row],[purchase_frequency]]&lt;51,"High Frequency","Invalid")))</f>
        <v>Medium Frequency</v>
      </c>
      <c r="N800" s="3">
        <f>customer_segmentation_data[[#This Row],[last_purchase_amount]]*customer_segmentation_data[[#This Row],[purchase_frequency]]*customer_segmentation_data[[#This Row],[membership_years]]</f>
        <v>20761.28</v>
      </c>
    </row>
    <row r="801" spans="1:14" x14ac:dyDescent="0.35">
      <c r="A801">
        <v>800</v>
      </c>
      <c r="B801">
        <v>35</v>
      </c>
      <c r="C801" s="1" t="s">
        <v>13</v>
      </c>
      <c r="D801" s="2">
        <v>114874</v>
      </c>
      <c r="E801">
        <v>40</v>
      </c>
      <c r="F801">
        <v>3</v>
      </c>
      <c r="G801">
        <v>15</v>
      </c>
      <c r="H801" s="1" t="s">
        <v>11</v>
      </c>
      <c r="I801" s="3">
        <v>333.55</v>
      </c>
      <c r="J801" s="3" t="str">
        <f>IF(customer_segmentation_data[[#This Row],[age]]&lt;30,"Adolescent",IF(customer_segmentation_data[[#This Row],[age]]&lt;50,"Middle Age",IF(customer_segmentation_data[[#This Row],[age]]&gt;49,"Adult","Invalid")))</f>
        <v>Middle Age</v>
      </c>
      <c r="K801" t="str">
        <f>IF(customer_segmentation_data[[#This Row],[income]]&gt;89000,"High Income",IF(customer_segmentation_data[[#This Row],[income]]&gt;59000,"Middle Income",IF(customer_segmentation_data[[#This Row],[income]]&lt;60000,"Low Income","Invalid")))</f>
        <v>High Income</v>
      </c>
      <c r="L801" t="str">
        <f>IF(customer_segmentation_data[[#This Row],[spending_score]]&gt;69,"High Spending",IF(customer_segmentation_data[[#This Row],[spending_score]]&gt;39,"Medium Spending",IF(customer_segmentation_data[[#This Row],[spending_score]]&lt;40,"Low Spending","Invalid")))</f>
        <v>Medium Spending</v>
      </c>
      <c r="M801" t="str">
        <f>IF(customer_segmentation_data[[#This Row],[purchase_frequency]]&lt;16,"Low Frequency",IF(customer_segmentation_data[[#This Row],[purchase_frequency]]&lt;36,"Medium Frequency",IF(customer_segmentation_data[[#This Row],[purchase_frequency]]&lt;51,"High Frequency","Invalid")))</f>
        <v>Low Frequency</v>
      </c>
      <c r="N801" s="3">
        <f>customer_segmentation_data[[#This Row],[last_purchase_amount]]*customer_segmentation_data[[#This Row],[purchase_frequency]]*customer_segmentation_data[[#This Row],[membership_years]]</f>
        <v>15009.75</v>
      </c>
    </row>
    <row r="802" spans="1:14" x14ac:dyDescent="0.35">
      <c r="A802">
        <v>801</v>
      </c>
      <c r="B802">
        <v>61</v>
      </c>
      <c r="C802" s="1" t="s">
        <v>13</v>
      </c>
      <c r="D802" s="2">
        <v>69791</v>
      </c>
      <c r="E802">
        <v>33</v>
      </c>
      <c r="F802">
        <v>8</v>
      </c>
      <c r="G802">
        <v>1</v>
      </c>
      <c r="H802" s="1" t="s">
        <v>11</v>
      </c>
      <c r="I802" s="3">
        <v>165.39</v>
      </c>
      <c r="J802" s="3" t="str">
        <f>IF(customer_segmentation_data[[#This Row],[age]]&lt;30,"Adolescent",IF(customer_segmentation_data[[#This Row],[age]]&lt;50,"Middle Age",IF(customer_segmentation_data[[#This Row],[age]]&gt;49,"Adult","Invalid")))</f>
        <v>Adult</v>
      </c>
      <c r="K802" t="str">
        <f>IF(customer_segmentation_data[[#This Row],[income]]&gt;89000,"High Income",IF(customer_segmentation_data[[#This Row],[income]]&gt;59000,"Middle Income",IF(customer_segmentation_data[[#This Row],[income]]&lt;60000,"Low Income","Invalid")))</f>
        <v>Middle Income</v>
      </c>
      <c r="L802" t="str">
        <f>IF(customer_segmentation_data[[#This Row],[spending_score]]&gt;69,"High Spending",IF(customer_segmentation_data[[#This Row],[spending_score]]&gt;39,"Medium Spending",IF(customer_segmentation_data[[#This Row],[spending_score]]&lt;40,"Low Spending","Invalid")))</f>
        <v>Low Spending</v>
      </c>
      <c r="M802" t="str">
        <f>IF(customer_segmentation_data[[#This Row],[purchase_frequency]]&lt;16,"Low Frequency",IF(customer_segmentation_data[[#This Row],[purchase_frequency]]&lt;36,"Medium Frequency",IF(customer_segmentation_data[[#This Row],[purchase_frequency]]&lt;51,"High Frequency","Invalid")))</f>
        <v>Low Frequency</v>
      </c>
      <c r="N802" s="3">
        <f>customer_segmentation_data[[#This Row],[last_purchase_amount]]*customer_segmentation_data[[#This Row],[purchase_frequency]]*customer_segmentation_data[[#This Row],[membership_years]]</f>
        <v>1323.12</v>
      </c>
    </row>
    <row r="803" spans="1:14" x14ac:dyDescent="0.35">
      <c r="A803">
        <v>802</v>
      </c>
      <c r="B803">
        <v>51</v>
      </c>
      <c r="C803" s="1" t="s">
        <v>16</v>
      </c>
      <c r="D803" s="2">
        <v>107033</v>
      </c>
      <c r="E803">
        <v>96</v>
      </c>
      <c r="F803">
        <v>3</v>
      </c>
      <c r="G803">
        <v>42</v>
      </c>
      <c r="H803" s="1" t="s">
        <v>10</v>
      </c>
      <c r="I803" s="3">
        <v>992.17</v>
      </c>
      <c r="J803" s="3" t="str">
        <f>IF(customer_segmentation_data[[#This Row],[age]]&lt;30,"Adolescent",IF(customer_segmentation_data[[#This Row],[age]]&lt;50,"Middle Age",IF(customer_segmentation_data[[#This Row],[age]]&gt;49,"Adult","Invalid")))</f>
        <v>Adult</v>
      </c>
      <c r="K803" t="str">
        <f>IF(customer_segmentation_data[[#This Row],[income]]&gt;89000,"High Income",IF(customer_segmentation_data[[#This Row],[income]]&gt;59000,"Middle Income",IF(customer_segmentation_data[[#This Row],[income]]&lt;60000,"Low Income","Invalid")))</f>
        <v>High Income</v>
      </c>
      <c r="L803" t="str">
        <f>IF(customer_segmentation_data[[#This Row],[spending_score]]&gt;69,"High Spending",IF(customer_segmentation_data[[#This Row],[spending_score]]&gt;39,"Medium Spending",IF(customer_segmentation_data[[#This Row],[spending_score]]&lt;40,"Low Spending","Invalid")))</f>
        <v>High Spending</v>
      </c>
      <c r="M803" t="str">
        <f>IF(customer_segmentation_data[[#This Row],[purchase_frequency]]&lt;16,"Low Frequency",IF(customer_segmentation_data[[#This Row],[purchase_frequency]]&lt;36,"Medium Frequency",IF(customer_segmentation_data[[#This Row],[purchase_frequency]]&lt;51,"High Frequency","Invalid")))</f>
        <v>High Frequency</v>
      </c>
      <c r="N803" s="3">
        <f>customer_segmentation_data[[#This Row],[last_purchase_amount]]*customer_segmentation_data[[#This Row],[purchase_frequency]]*customer_segmentation_data[[#This Row],[membership_years]]</f>
        <v>125013.42</v>
      </c>
    </row>
    <row r="804" spans="1:14" x14ac:dyDescent="0.35">
      <c r="A804">
        <v>803</v>
      </c>
      <c r="B804">
        <v>64</v>
      </c>
      <c r="C804" s="1" t="s">
        <v>16</v>
      </c>
      <c r="D804" s="2">
        <v>127745</v>
      </c>
      <c r="E804">
        <v>72</v>
      </c>
      <c r="F804">
        <v>2</v>
      </c>
      <c r="G804">
        <v>11</v>
      </c>
      <c r="H804" s="1" t="s">
        <v>10</v>
      </c>
      <c r="I804" s="3">
        <v>192.17</v>
      </c>
      <c r="J804" s="3" t="str">
        <f>IF(customer_segmentation_data[[#This Row],[age]]&lt;30,"Adolescent",IF(customer_segmentation_data[[#This Row],[age]]&lt;50,"Middle Age",IF(customer_segmentation_data[[#This Row],[age]]&gt;49,"Adult","Invalid")))</f>
        <v>Adult</v>
      </c>
      <c r="K804" t="str">
        <f>IF(customer_segmentation_data[[#This Row],[income]]&gt;89000,"High Income",IF(customer_segmentation_data[[#This Row],[income]]&gt;59000,"Middle Income",IF(customer_segmentation_data[[#This Row],[income]]&lt;60000,"Low Income","Invalid")))</f>
        <v>High Income</v>
      </c>
      <c r="L804" t="str">
        <f>IF(customer_segmentation_data[[#This Row],[spending_score]]&gt;69,"High Spending",IF(customer_segmentation_data[[#This Row],[spending_score]]&gt;39,"Medium Spending",IF(customer_segmentation_data[[#This Row],[spending_score]]&lt;40,"Low Spending","Invalid")))</f>
        <v>High Spending</v>
      </c>
      <c r="M804" t="str">
        <f>IF(customer_segmentation_data[[#This Row],[purchase_frequency]]&lt;16,"Low Frequency",IF(customer_segmentation_data[[#This Row],[purchase_frequency]]&lt;36,"Medium Frequency",IF(customer_segmentation_data[[#This Row],[purchase_frequency]]&lt;51,"High Frequency","Invalid")))</f>
        <v>Low Frequency</v>
      </c>
      <c r="N804" s="3">
        <f>customer_segmentation_data[[#This Row],[last_purchase_amount]]*customer_segmentation_data[[#This Row],[purchase_frequency]]*customer_segmentation_data[[#This Row],[membership_years]]</f>
        <v>4227.74</v>
      </c>
    </row>
    <row r="805" spans="1:14" x14ac:dyDescent="0.35">
      <c r="A805">
        <v>804</v>
      </c>
      <c r="B805">
        <v>59</v>
      </c>
      <c r="C805" s="1" t="s">
        <v>9</v>
      </c>
      <c r="D805" s="2">
        <v>58656</v>
      </c>
      <c r="E805">
        <v>47</v>
      </c>
      <c r="F805">
        <v>6</v>
      </c>
      <c r="G805">
        <v>6</v>
      </c>
      <c r="H805" s="1" t="s">
        <v>10</v>
      </c>
      <c r="I805" s="3">
        <v>246.07</v>
      </c>
      <c r="J805" s="3" t="str">
        <f>IF(customer_segmentation_data[[#This Row],[age]]&lt;30,"Adolescent",IF(customer_segmentation_data[[#This Row],[age]]&lt;50,"Middle Age",IF(customer_segmentation_data[[#This Row],[age]]&gt;49,"Adult","Invalid")))</f>
        <v>Adult</v>
      </c>
      <c r="K805" t="str">
        <f>IF(customer_segmentation_data[[#This Row],[income]]&gt;89000,"High Income",IF(customer_segmentation_data[[#This Row],[income]]&gt;59000,"Middle Income",IF(customer_segmentation_data[[#This Row],[income]]&lt;60000,"Low Income","Invalid")))</f>
        <v>Low Income</v>
      </c>
      <c r="L805" t="str">
        <f>IF(customer_segmentation_data[[#This Row],[spending_score]]&gt;69,"High Spending",IF(customer_segmentation_data[[#This Row],[spending_score]]&gt;39,"Medium Spending",IF(customer_segmentation_data[[#This Row],[spending_score]]&lt;40,"Low Spending","Invalid")))</f>
        <v>Medium Spending</v>
      </c>
      <c r="M805" t="str">
        <f>IF(customer_segmentation_data[[#This Row],[purchase_frequency]]&lt;16,"Low Frequency",IF(customer_segmentation_data[[#This Row],[purchase_frequency]]&lt;36,"Medium Frequency",IF(customer_segmentation_data[[#This Row],[purchase_frequency]]&lt;51,"High Frequency","Invalid")))</f>
        <v>Low Frequency</v>
      </c>
      <c r="N805" s="3">
        <f>customer_segmentation_data[[#This Row],[last_purchase_amount]]*customer_segmentation_data[[#This Row],[purchase_frequency]]*customer_segmentation_data[[#This Row],[membership_years]]</f>
        <v>8858.52</v>
      </c>
    </row>
    <row r="806" spans="1:14" x14ac:dyDescent="0.35">
      <c r="A806">
        <v>805</v>
      </c>
      <c r="B806">
        <v>51</v>
      </c>
      <c r="C806" s="1" t="s">
        <v>9</v>
      </c>
      <c r="D806" s="2">
        <v>97660</v>
      </c>
      <c r="E806">
        <v>3</v>
      </c>
      <c r="F806">
        <v>7</v>
      </c>
      <c r="G806">
        <v>30</v>
      </c>
      <c r="H806" s="1" t="s">
        <v>11</v>
      </c>
      <c r="I806" s="3">
        <v>145.66</v>
      </c>
      <c r="J806" s="3" t="str">
        <f>IF(customer_segmentation_data[[#This Row],[age]]&lt;30,"Adolescent",IF(customer_segmentation_data[[#This Row],[age]]&lt;50,"Middle Age",IF(customer_segmentation_data[[#This Row],[age]]&gt;49,"Adult","Invalid")))</f>
        <v>Adult</v>
      </c>
      <c r="K806" t="str">
        <f>IF(customer_segmentation_data[[#This Row],[income]]&gt;89000,"High Income",IF(customer_segmentation_data[[#This Row],[income]]&gt;59000,"Middle Income",IF(customer_segmentation_data[[#This Row],[income]]&lt;60000,"Low Income","Invalid")))</f>
        <v>High Income</v>
      </c>
      <c r="L806" t="str">
        <f>IF(customer_segmentation_data[[#This Row],[spending_score]]&gt;69,"High Spending",IF(customer_segmentation_data[[#This Row],[spending_score]]&gt;39,"Medium Spending",IF(customer_segmentation_data[[#This Row],[spending_score]]&lt;40,"Low Spending","Invalid")))</f>
        <v>Low Spending</v>
      </c>
      <c r="M806" t="str">
        <f>IF(customer_segmentation_data[[#This Row],[purchase_frequency]]&lt;16,"Low Frequency",IF(customer_segmentation_data[[#This Row],[purchase_frequency]]&lt;36,"Medium Frequency",IF(customer_segmentation_data[[#This Row],[purchase_frequency]]&lt;51,"High Frequency","Invalid")))</f>
        <v>Medium Frequency</v>
      </c>
      <c r="N806" s="3">
        <f>customer_segmentation_data[[#This Row],[last_purchase_amount]]*customer_segmentation_data[[#This Row],[purchase_frequency]]*customer_segmentation_data[[#This Row],[membership_years]]</f>
        <v>30588.600000000002</v>
      </c>
    </row>
    <row r="807" spans="1:14" x14ac:dyDescent="0.35">
      <c r="A807">
        <v>806</v>
      </c>
      <c r="B807">
        <v>49</v>
      </c>
      <c r="C807" s="1" t="s">
        <v>16</v>
      </c>
      <c r="D807" s="2">
        <v>69864</v>
      </c>
      <c r="E807">
        <v>92</v>
      </c>
      <c r="F807">
        <v>10</v>
      </c>
      <c r="G807">
        <v>25</v>
      </c>
      <c r="H807" s="1" t="s">
        <v>10</v>
      </c>
      <c r="I807" s="3">
        <v>522.78</v>
      </c>
      <c r="J807" s="3" t="str">
        <f>IF(customer_segmentation_data[[#This Row],[age]]&lt;30,"Adolescent",IF(customer_segmentation_data[[#This Row],[age]]&lt;50,"Middle Age",IF(customer_segmentation_data[[#This Row],[age]]&gt;49,"Adult","Invalid")))</f>
        <v>Middle Age</v>
      </c>
      <c r="K807" t="str">
        <f>IF(customer_segmentation_data[[#This Row],[income]]&gt;89000,"High Income",IF(customer_segmentation_data[[#This Row],[income]]&gt;59000,"Middle Income",IF(customer_segmentation_data[[#This Row],[income]]&lt;60000,"Low Income","Invalid")))</f>
        <v>Middle Income</v>
      </c>
      <c r="L807" t="str">
        <f>IF(customer_segmentation_data[[#This Row],[spending_score]]&gt;69,"High Spending",IF(customer_segmentation_data[[#This Row],[spending_score]]&gt;39,"Medium Spending",IF(customer_segmentation_data[[#This Row],[spending_score]]&lt;40,"Low Spending","Invalid")))</f>
        <v>High Spending</v>
      </c>
      <c r="M807" t="str">
        <f>IF(customer_segmentation_data[[#This Row],[purchase_frequency]]&lt;16,"Low Frequency",IF(customer_segmentation_data[[#This Row],[purchase_frequency]]&lt;36,"Medium Frequency",IF(customer_segmentation_data[[#This Row],[purchase_frequency]]&lt;51,"High Frequency","Invalid")))</f>
        <v>Medium Frequency</v>
      </c>
      <c r="N807" s="3">
        <f>customer_segmentation_data[[#This Row],[last_purchase_amount]]*customer_segmentation_data[[#This Row],[purchase_frequency]]*customer_segmentation_data[[#This Row],[membership_years]]</f>
        <v>130695</v>
      </c>
    </row>
    <row r="808" spans="1:14" x14ac:dyDescent="0.35">
      <c r="A808">
        <v>807</v>
      </c>
      <c r="B808">
        <v>24</v>
      </c>
      <c r="C808" s="1" t="s">
        <v>16</v>
      </c>
      <c r="D808" s="2">
        <v>68172</v>
      </c>
      <c r="E808">
        <v>6</v>
      </c>
      <c r="F808">
        <v>1</v>
      </c>
      <c r="G808">
        <v>28</v>
      </c>
      <c r="H808" s="1" t="s">
        <v>12</v>
      </c>
      <c r="I808" s="3">
        <v>445.3</v>
      </c>
      <c r="J808" s="3" t="str">
        <f>IF(customer_segmentation_data[[#This Row],[age]]&lt;30,"Adolescent",IF(customer_segmentation_data[[#This Row],[age]]&lt;50,"Middle Age",IF(customer_segmentation_data[[#This Row],[age]]&gt;49,"Adult","Invalid")))</f>
        <v>Adolescent</v>
      </c>
      <c r="K808" t="str">
        <f>IF(customer_segmentation_data[[#This Row],[income]]&gt;89000,"High Income",IF(customer_segmentation_data[[#This Row],[income]]&gt;59000,"Middle Income",IF(customer_segmentation_data[[#This Row],[income]]&lt;60000,"Low Income","Invalid")))</f>
        <v>Middle Income</v>
      </c>
      <c r="L808" t="str">
        <f>IF(customer_segmentation_data[[#This Row],[spending_score]]&gt;69,"High Spending",IF(customer_segmentation_data[[#This Row],[spending_score]]&gt;39,"Medium Spending",IF(customer_segmentation_data[[#This Row],[spending_score]]&lt;40,"Low Spending","Invalid")))</f>
        <v>Low Spending</v>
      </c>
      <c r="M808" t="str">
        <f>IF(customer_segmentation_data[[#This Row],[purchase_frequency]]&lt;16,"Low Frequency",IF(customer_segmentation_data[[#This Row],[purchase_frequency]]&lt;36,"Medium Frequency",IF(customer_segmentation_data[[#This Row],[purchase_frequency]]&lt;51,"High Frequency","Invalid")))</f>
        <v>Medium Frequency</v>
      </c>
      <c r="N808" s="3">
        <f>customer_segmentation_data[[#This Row],[last_purchase_amount]]*customer_segmentation_data[[#This Row],[purchase_frequency]]*customer_segmentation_data[[#This Row],[membership_years]]</f>
        <v>12468.4</v>
      </c>
    </row>
    <row r="809" spans="1:14" x14ac:dyDescent="0.35">
      <c r="A809">
        <v>808</v>
      </c>
      <c r="B809">
        <v>33</v>
      </c>
      <c r="C809" s="1" t="s">
        <v>16</v>
      </c>
      <c r="D809" s="2">
        <v>127302</v>
      </c>
      <c r="E809">
        <v>43</v>
      </c>
      <c r="F809">
        <v>1</v>
      </c>
      <c r="G809">
        <v>40</v>
      </c>
      <c r="H809" s="1" t="s">
        <v>10</v>
      </c>
      <c r="I809" s="3">
        <v>785.52</v>
      </c>
      <c r="J809" s="3" t="str">
        <f>IF(customer_segmentation_data[[#This Row],[age]]&lt;30,"Adolescent",IF(customer_segmentation_data[[#This Row],[age]]&lt;50,"Middle Age",IF(customer_segmentation_data[[#This Row],[age]]&gt;49,"Adult","Invalid")))</f>
        <v>Middle Age</v>
      </c>
      <c r="K809" t="str">
        <f>IF(customer_segmentation_data[[#This Row],[income]]&gt;89000,"High Income",IF(customer_segmentation_data[[#This Row],[income]]&gt;59000,"Middle Income",IF(customer_segmentation_data[[#This Row],[income]]&lt;60000,"Low Income","Invalid")))</f>
        <v>High Income</v>
      </c>
      <c r="L809" t="str">
        <f>IF(customer_segmentation_data[[#This Row],[spending_score]]&gt;69,"High Spending",IF(customer_segmentation_data[[#This Row],[spending_score]]&gt;39,"Medium Spending",IF(customer_segmentation_data[[#This Row],[spending_score]]&lt;40,"Low Spending","Invalid")))</f>
        <v>Medium Spending</v>
      </c>
      <c r="M809" t="str">
        <f>IF(customer_segmentation_data[[#This Row],[purchase_frequency]]&lt;16,"Low Frequency",IF(customer_segmentation_data[[#This Row],[purchase_frequency]]&lt;36,"Medium Frequency",IF(customer_segmentation_data[[#This Row],[purchase_frequency]]&lt;51,"High Frequency","Invalid")))</f>
        <v>High Frequency</v>
      </c>
      <c r="N809" s="3">
        <f>customer_segmentation_data[[#This Row],[last_purchase_amount]]*customer_segmentation_data[[#This Row],[purchase_frequency]]*customer_segmentation_data[[#This Row],[membership_years]]</f>
        <v>31420.799999999999</v>
      </c>
    </row>
    <row r="810" spans="1:14" x14ac:dyDescent="0.35">
      <c r="A810">
        <v>809</v>
      </c>
      <c r="B810">
        <v>46</v>
      </c>
      <c r="C810" s="1" t="s">
        <v>13</v>
      </c>
      <c r="D810" s="2">
        <v>91845</v>
      </c>
      <c r="E810">
        <v>35</v>
      </c>
      <c r="F810">
        <v>8</v>
      </c>
      <c r="G810">
        <v>49</v>
      </c>
      <c r="H810" s="1" t="s">
        <v>15</v>
      </c>
      <c r="I810" s="3">
        <v>537.23</v>
      </c>
      <c r="J810" s="3" t="str">
        <f>IF(customer_segmentation_data[[#This Row],[age]]&lt;30,"Adolescent",IF(customer_segmentation_data[[#This Row],[age]]&lt;50,"Middle Age",IF(customer_segmentation_data[[#This Row],[age]]&gt;49,"Adult","Invalid")))</f>
        <v>Middle Age</v>
      </c>
      <c r="K810" t="str">
        <f>IF(customer_segmentation_data[[#This Row],[income]]&gt;89000,"High Income",IF(customer_segmentation_data[[#This Row],[income]]&gt;59000,"Middle Income",IF(customer_segmentation_data[[#This Row],[income]]&lt;60000,"Low Income","Invalid")))</f>
        <v>High Income</v>
      </c>
      <c r="L810" t="str">
        <f>IF(customer_segmentation_data[[#This Row],[spending_score]]&gt;69,"High Spending",IF(customer_segmentation_data[[#This Row],[spending_score]]&gt;39,"Medium Spending",IF(customer_segmentation_data[[#This Row],[spending_score]]&lt;40,"Low Spending","Invalid")))</f>
        <v>Low Spending</v>
      </c>
      <c r="M810" t="str">
        <f>IF(customer_segmentation_data[[#This Row],[purchase_frequency]]&lt;16,"Low Frequency",IF(customer_segmentation_data[[#This Row],[purchase_frequency]]&lt;36,"Medium Frequency",IF(customer_segmentation_data[[#This Row],[purchase_frequency]]&lt;51,"High Frequency","Invalid")))</f>
        <v>High Frequency</v>
      </c>
      <c r="N810" s="3">
        <f>customer_segmentation_data[[#This Row],[last_purchase_amount]]*customer_segmentation_data[[#This Row],[purchase_frequency]]*customer_segmentation_data[[#This Row],[membership_years]]</f>
        <v>210594.16</v>
      </c>
    </row>
    <row r="811" spans="1:14" x14ac:dyDescent="0.35">
      <c r="A811">
        <v>810</v>
      </c>
      <c r="B811">
        <v>35</v>
      </c>
      <c r="C811" s="1" t="s">
        <v>16</v>
      </c>
      <c r="D811" s="2">
        <v>83547</v>
      </c>
      <c r="E811">
        <v>27</v>
      </c>
      <c r="F811">
        <v>7</v>
      </c>
      <c r="G811">
        <v>40</v>
      </c>
      <c r="H811" s="1" t="s">
        <v>15</v>
      </c>
      <c r="I811" s="3">
        <v>570.08000000000004</v>
      </c>
      <c r="J811" s="3" t="str">
        <f>IF(customer_segmentation_data[[#This Row],[age]]&lt;30,"Adolescent",IF(customer_segmentation_data[[#This Row],[age]]&lt;50,"Middle Age",IF(customer_segmentation_data[[#This Row],[age]]&gt;49,"Adult","Invalid")))</f>
        <v>Middle Age</v>
      </c>
      <c r="K811" t="str">
        <f>IF(customer_segmentation_data[[#This Row],[income]]&gt;89000,"High Income",IF(customer_segmentation_data[[#This Row],[income]]&gt;59000,"Middle Income",IF(customer_segmentation_data[[#This Row],[income]]&lt;60000,"Low Income","Invalid")))</f>
        <v>Middle Income</v>
      </c>
      <c r="L811" t="str">
        <f>IF(customer_segmentation_data[[#This Row],[spending_score]]&gt;69,"High Spending",IF(customer_segmentation_data[[#This Row],[spending_score]]&gt;39,"Medium Spending",IF(customer_segmentation_data[[#This Row],[spending_score]]&lt;40,"Low Spending","Invalid")))</f>
        <v>Low Spending</v>
      </c>
      <c r="M811" t="str">
        <f>IF(customer_segmentation_data[[#This Row],[purchase_frequency]]&lt;16,"Low Frequency",IF(customer_segmentation_data[[#This Row],[purchase_frequency]]&lt;36,"Medium Frequency",IF(customer_segmentation_data[[#This Row],[purchase_frequency]]&lt;51,"High Frequency","Invalid")))</f>
        <v>High Frequency</v>
      </c>
      <c r="N811" s="3">
        <f>customer_segmentation_data[[#This Row],[last_purchase_amount]]*customer_segmentation_data[[#This Row],[purchase_frequency]]*customer_segmentation_data[[#This Row],[membership_years]]</f>
        <v>159622.39999999999</v>
      </c>
    </row>
    <row r="812" spans="1:14" x14ac:dyDescent="0.35">
      <c r="A812">
        <v>811</v>
      </c>
      <c r="B812">
        <v>27</v>
      </c>
      <c r="C812" s="1" t="s">
        <v>9</v>
      </c>
      <c r="D812" s="2">
        <v>78001</v>
      </c>
      <c r="E812">
        <v>50</v>
      </c>
      <c r="F812">
        <v>5</v>
      </c>
      <c r="G812">
        <v>17</v>
      </c>
      <c r="H812" s="1" t="s">
        <v>14</v>
      </c>
      <c r="I812" s="3">
        <v>117.03</v>
      </c>
      <c r="J812" s="3" t="str">
        <f>IF(customer_segmentation_data[[#This Row],[age]]&lt;30,"Adolescent",IF(customer_segmentation_data[[#This Row],[age]]&lt;50,"Middle Age",IF(customer_segmentation_data[[#This Row],[age]]&gt;49,"Adult","Invalid")))</f>
        <v>Adolescent</v>
      </c>
      <c r="K812" t="str">
        <f>IF(customer_segmentation_data[[#This Row],[income]]&gt;89000,"High Income",IF(customer_segmentation_data[[#This Row],[income]]&gt;59000,"Middle Income",IF(customer_segmentation_data[[#This Row],[income]]&lt;60000,"Low Income","Invalid")))</f>
        <v>Middle Income</v>
      </c>
      <c r="L812" t="str">
        <f>IF(customer_segmentation_data[[#This Row],[spending_score]]&gt;69,"High Spending",IF(customer_segmentation_data[[#This Row],[spending_score]]&gt;39,"Medium Spending",IF(customer_segmentation_data[[#This Row],[spending_score]]&lt;40,"Low Spending","Invalid")))</f>
        <v>Medium Spending</v>
      </c>
      <c r="M812" t="str">
        <f>IF(customer_segmentation_data[[#This Row],[purchase_frequency]]&lt;16,"Low Frequency",IF(customer_segmentation_data[[#This Row],[purchase_frequency]]&lt;36,"Medium Frequency",IF(customer_segmentation_data[[#This Row],[purchase_frequency]]&lt;51,"High Frequency","Invalid")))</f>
        <v>Medium Frequency</v>
      </c>
      <c r="N812" s="3">
        <f>customer_segmentation_data[[#This Row],[last_purchase_amount]]*customer_segmentation_data[[#This Row],[purchase_frequency]]*customer_segmentation_data[[#This Row],[membership_years]]</f>
        <v>9947.5499999999993</v>
      </c>
    </row>
    <row r="813" spans="1:14" x14ac:dyDescent="0.35">
      <c r="A813">
        <v>812</v>
      </c>
      <c r="B813">
        <v>53</v>
      </c>
      <c r="C813" s="1" t="s">
        <v>13</v>
      </c>
      <c r="D813" s="2">
        <v>76842</v>
      </c>
      <c r="E813">
        <v>73</v>
      </c>
      <c r="F813">
        <v>6</v>
      </c>
      <c r="G813">
        <v>35</v>
      </c>
      <c r="H813" s="1" t="s">
        <v>14</v>
      </c>
      <c r="I813" s="3">
        <v>701.61</v>
      </c>
      <c r="J813" s="3" t="str">
        <f>IF(customer_segmentation_data[[#This Row],[age]]&lt;30,"Adolescent",IF(customer_segmentation_data[[#This Row],[age]]&lt;50,"Middle Age",IF(customer_segmentation_data[[#This Row],[age]]&gt;49,"Adult","Invalid")))</f>
        <v>Adult</v>
      </c>
      <c r="K813" t="str">
        <f>IF(customer_segmentation_data[[#This Row],[income]]&gt;89000,"High Income",IF(customer_segmentation_data[[#This Row],[income]]&gt;59000,"Middle Income",IF(customer_segmentation_data[[#This Row],[income]]&lt;60000,"Low Income","Invalid")))</f>
        <v>Middle Income</v>
      </c>
      <c r="L813" t="str">
        <f>IF(customer_segmentation_data[[#This Row],[spending_score]]&gt;69,"High Spending",IF(customer_segmentation_data[[#This Row],[spending_score]]&gt;39,"Medium Spending",IF(customer_segmentation_data[[#This Row],[spending_score]]&lt;40,"Low Spending","Invalid")))</f>
        <v>High Spending</v>
      </c>
      <c r="M813" t="str">
        <f>IF(customer_segmentation_data[[#This Row],[purchase_frequency]]&lt;16,"Low Frequency",IF(customer_segmentation_data[[#This Row],[purchase_frequency]]&lt;36,"Medium Frequency",IF(customer_segmentation_data[[#This Row],[purchase_frequency]]&lt;51,"High Frequency","Invalid")))</f>
        <v>Medium Frequency</v>
      </c>
      <c r="N813" s="3">
        <f>customer_segmentation_data[[#This Row],[last_purchase_amount]]*customer_segmentation_data[[#This Row],[purchase_frequency]]*customer_segmentation_data[[#This Row],[membership_years]]</f>
        <v>147338.1</v>
      </c>
    </row>
    <row r="814" spans="1:14" x14ac:dyDescent="0.35">
      <c r="A814">
        <v>813</v>
      </c>
      <c r="B814">
        <v>19</v>
      </c>
      <c r="C814" s="1" t="s">
        <v>16</v>
      </c>
      <c r="D814" s="2">
        <v>68304</v>
      </c>
      <c r="E814">
        <v>9</v>
      </c>
      <c r="F814">
        <v>10</v>
      </c>
      <c r="G814">
        <v>28</v>
      </c>
      <c r="H814" s="1" t="s">
        <v>11</v>
      </c>
      <c r="I814" s="3">
        <v>864.57</v>
      </c>
      <c r="J814" s="3" t="str">
        <f>IF(customer_segmentation_data[[#This Row],[age]]&lt;30,"Adolescent",IF(customer_segmentation_data[[#This Row],[age]]&lt;50,"Middle Age",IF(customer_segmentation_data[[#This Row],[age]]&gt;49,"Adult","Invalid")))</f>
        <v>Adolescent</v>
      </c>
      <c r="K814" t="str">
        <f>IF(customer_segmentation_data[[#This Row],[income]]&gt;89000,"High Income",IF(customer_segmentation_data[[#This Row],[income]]&gt;59000,"Middle Income",IF(customer_segmentation_data[[#This Row],[income]]&lt;60000,"Low Income","Invalid")))</f>
        <v>Middle Income</v>
      </c>
      <c r="L814" t="str">
        <f>IF(customer_segmentation_data[[#This Row],[spending_score]]&gt;69,"High Spending",IF(customer_segmentation_data[[#This Row],[spending_score]]&gt;39,"Medium Spending",IF(customer_segmentation_data[[#This Row],[spending_score]]&lt;40,"Low Spending","Invalid")))</f>
        <v>Low Spending</v>
      </c>
      <c r="M814" t="str">
        <f>IF(customer_segmentation_data[[#This Row],[purchase_frequency]]&lt;16,"Low Frequency",IF(customer_segmentation_data[[#This Row],[purchase_frequency]]&lt;36,"Medium Frequency",IF(customer_segmentation_data[[#This Row],[purchase_frequency]]&lt;51,"High Frequency","Invalid")))</f>
        <v>Medium Frequency</v>
      </c>
      <c r="N814" s="3">
        <f>customer_segmentation_data[[#This Row],[last_purchase_amount]]*customer_segmentation_data[[#This Row],[purchase_frequency]]*customer_segmentation_data[[#This Row],[membership_years]]</f>
        <v>242079.60000000003</v>
      </c>
    </row>
    <row r="815" spans="1:14" x14ac:dyDescent="0.35">
      <c r="A815">
        <v>814</v>
      </c>
      <c r="B815">
        <v>56</v>
      </c>
      <c r="C815" s="1" t="s">
        <v>13</v>
      </c>
      <c r="D815" s="2">
        <v>145028</v>
      </c>
      <c r="E815">
        <v>2</v>
      </c>
      <c r="F815">
        <v>10</v>
      </c>
      <c r="G815">
        <v>32</v>
      </c>
      <c r="H815" s="1" t="s">
        <v>14</v>
      </c>
      <c r="I815" s="3">
        <v>849.56</v>
      </c>
      <c r="J815" s="3" t="str">
        <f>IF(customer_segmentation_data[[#This Row],[age]]&lt;30,"Adolescent",IF(customer_segmentation_data[[#This Row],[age]]&lt;50,"Middle Age",IF(customer_segmentation_data[[#This Row],[age]]&gt;49,"Adult","Invalid")))</f>
        <v>Adult</v>
      </c>
      <c r="K815" t="str">
        <f>IF(customer_segmentation_data[[#This Row],[income]]&gt;89000,"High Income",IF(customer_segmentation_data[[#This Row],[income]]&gt;59000,"Middle Income",IF(customer_segmentation_data[[#This Row],[income]]&lt;60000,"Low Income","Invalid")))</f>
        <v>High Income</v>
      </c>
      <c r="L815" t="str">
        <f>IF(customer_segmentation_data[[#This Row],[spending_score]]&gt;69,"High Spending",IF(customer_segmentation_data[[#This Row],[spending_score]]&gt;39,"Medium Spending",IF(customer_segmentation_data[[#This Row],[spending_score]]&lt;40,"Low Spending","Invalid")))</f>
        <v>Low Spending</v>
      </c>
      <c r="M815" t="str">
        <f>IF(customer_segmentation_data[[#This Row],[purchase_frequency]]&lt;16,"Low Frequency",IF(customer_segmentation_data[[#This Row],[purchase_frequency]]&lt;36,"Medium Frequency",IF(customer_segmentation_data[[#This Row],[purchase_frequency]]&lt;51,"High Frequency","Invalid")))</f>
        <v>Medium Frequency</v>
      </c>
      <c r="N815" s="3">
        <f>customer_segmentation_data[[#This Row],[last_purchase_amount]]*customer_segmentation_data[[#This Row],[purchase_frequency]]*customer_segmentation_data[[#This Row],[membership_years]]</f>
        <v>271859.19999999995</v>
      </c>
    </row>
    <row r="816" spans="1:14" x14ac:dyDescent="0.35">
      <c r="A816">
        <v>815</v>
      </c>
      <c r="B816">
        <v>53</v>
      </c>
      <c r="C816" s="1" t="s">
        <v>9</v>
      </c>
      <c r="D816" s="2">
        <v>58486</v>
      </c>
      <c r="E816">
        <v>87</v>
      </c>
      <c r="F816">
        <v>8</v>
      </c>
      <c r="G816">
        <v>23</v>
      </c>
      <c r="H816" s="1" t="s">
        <v>14</v>
      </c>
      <c r="I816" s="3">
        <v>409.35</v>
      </c>
      <c r="J816" s="3" t="str">
        <f>IF(customer_segmentation_data[[#This Row],[age]]&lt;30,"Adolescent",IF(customer_segmentation_data[[#This Row],[age]]&lt;50,"Middle Age",IF(customer_segmentation_data[[#This Row],[age]]&gt;49,"Adult","Invalid")))</f>
        <v>Adult</v>
      </c>
      <c r="K816" t="str">
        <f>IF(customer_segmentation_data[[#This Row],[income]]&gt;89000,"High Income",IF(customer_segmentation_data[[#This Row],[income]]&gt;59000,"Middle Income",IF(customer_segmentation_data[[#This Row],[income]]&lt;60000,"Low Income","Invalid")))</f>
        <v>Low Income</v>
      </c>
      <c r="L816" t="str">
        <f>IF(customer_segmentation_data[[#This Row],[spending_score]]&gt;69,"High Spending",IF(customer_segmentation_data[[#This Row],[spending_score]]&gt;39,"Medium Spending",IF(customer_segmentation_data[[#This Row],[spending_score]]&lt;40,"Low Spending","Invalid")))</f>
        <v>High Spending</v>
      </c>
      <c r="M816" t="str">
        <f>IF(customer_segmentation_data[[#This Row],[purchase_frequency]]&lt;16,"Low Frequency",IF(customer_segmentation_data[[#This Row],[purchase_frequency]]&lt;36,"Medium Frequency",IF(customer_segmentation_data[[#This Row],[purchase_frequency]]&lt;51,"High Frequency","Invalid")))</f>
        <v>Medium Frequency</v>
      </c>
      <c r="N816" s="3">
        <f>customer_segmentation_data[[#This Row],[last_purchase_amount]]*customer_segmentation_data[[#This Row],[purchase_frequency]]*customer_segmentation_data[[#This Row],[membership_years]]</f>
        <v>75320.400000000009</v>
      </c>
    </row>
    <row r="817" spans="1:14" x14ac:dyDescent="0.35">
      <c r="A817">
        <v>816</v>
      </c>
      <c r="B817">
        <v>50</v>
      </c>
      <c r="C817" s="1" t="s">
        <v>13</v>
      </c>
      <c r="D817" s="2">
        <v>143612</v>
      </c>
      <c r="E817">
        <v>71</v>
      </c>
      <c r="F817">
        <v>9</v>
      </c>
      <c r="G817">
        <v>28</v>
      </c>
      <c r="H817" s="1" t="s">
        <v>10</v>
      </c>
      <c r="I817" s="3">
        <v>372.69</v>
      </c>
      <c r="J817" s="3" t="str">
        <f>IF(customer_segmentation_data[[#This Row],[age]]&lt;30,"Adolescent",IF(customer_segmentation_data[[#This Row],[age]]&lt;50,"Middle Age",IF(customer_segmentation_data[[#This Row],[age]]&gt;49,"Adult","Invalid")))</f>
        <v>Adult</v>
      </c>
      <c r="K817" t="str">
        <f>IF(customer_segmentation_data[[#This Row],[income]]&gt;89000,"High Income",IF(customer_segmentation_data[[#This Row],[income]]&gt;59000,"Middle Income",IF(customer_segmentation_data[[#This Row],[income]]&lt;60000,"Low Income","Invalid")))</f>
        <v>High Income</v>
      </c>
      <c r="L817" t="str">
        <f>IF(customer_segmentation_data[[#This Row],[spending_score]]&gt;69,"High Spending",IF(customer_segmentation_data[[#This Row],[spending_score]]&gt;39,"Medium Spending",IF(customer_segmentation_data[[#This Row],[spending_score]]&lt;40,"Low Spending","Invalid")))</f>
        <v>High Spending</v>
      </c>
      <c r="M817" t="str">
        <f>IF(customer_segmentation_data[[#This Row],[purchase_frequency]]&lt;16,"Low Frequency",IF(customer_segmentation_data[[#This Row],[purchase_frequency]]&lt;36,"Medium Frequency",IF(customer_segmentation_data[[#This Row],[purchase_frequency]]&lt;51,"High Frequency","Invalid")))</f>
        <v>Medium Frequency</v>
      </c>
      <c r="N817" s="3">
        <f>customer_segmentation_data[[#This Row],[last_purchase_amount]]*customer_segmentation_data[[#This Row],[purchase_frequency]]*customer_segmentation_data[[#This Row],[membership_years]]</f>
        <v>93917.88</v>
      </c>
    </row>
    <row r="818" spans="1:14" x14ac:dyDescent="0.35">
      <c r="A818">
        <v>817</v>
      </c>
      <c r="B818">
        <v>37</v>
      </c>
      <c r="C818" s="1" t="s">
        <v>9</v>
      </c>
      <c r="D818" s="2">
        <v>115734</v>
      </c>
      <c r="E818">
        <v>87</v>
      </c>
      <c r="F818">
        <v>2</v>
      </c>
      <c r="G818">
        <v>50</v>
      </c>
      <c r="H818" s="1" t="s">
        <v>10</v>
      </c>
      <c r="I818" s="3">
        <v>646.4</v>
      </c>
      <c r="J818" s="3" t="str">
        <f>IF(customer_segmentation_data[[#This Row],[age]]&lt;30,"Adolescent",IF(customer_segmentation_data[[#This Row],[age]]&lt;50,"Middle Age",IF(customer_segmentation_data[[#This Row],[age]]&gt;49,"Adult","Invalid")))</f>
        <v>Middle Age</v>
      </c>
      <c r="K818" t="str">
        <f>IF(customer_segmentation_data[[#This Row],[income]]&gt;89000,"High Income",IF(customer_segmentation_data[[#This Row],[income]]&gt;59000,"Middle Income",IF(customer_segmentation_data[[#This Row],[income]]&lt;60000,"Low Income","Invalid")))</f>
        <v>High Income</v>
      </c>
      <c r="L818" t="str">
        <f>IF(customer_segmentation_data[[#This Row],[spending_score]]&gt;69,"High Spending",IF(customer_segmentation_data[[#This Row],[spending_score]]&gt;39,"Medium Spending",IF(customer_segmentation_data[[#This Row],[spending_score]]&lt;40,"Low Spending","Invalid")))</f>
        <v>High Spending</v>
      </c>
      <c r="M818" t="str">
        <f>IF(customer_segmentation_data[[#This Row],[purchase_frequency]]&lt;16,"Low Frequency",IF(customer_segmentation_data[[#This Row],[purchase_frequency]]&lt;36,"Medium Frequency",IF(customer_segmentation_data[[#This Row],[purchase_frequency]]&lt;51,"High Frequency","Invalid")))</f>
        <v>High Frequency</v>
      </c>
      <c r="N818" s="3">
        <f>customer_segmentation_data[[#This Row],[last_purchase_amount]]*customer_segmentation_data[[#This Row],[purchase_frequency]]*customer_segmentation_data[[#This Row],[membership_years]]</f>
        <v>64640</v>
      </c>
    </row>
    <row r="819" spans="1:14" x14ac:dyDescent="0.35">
      <c r="A819">
        <v>818</v>
      </c>
      <c r="B819">
        <v>69</v>
      </c>
      <c r="C819" s="1" t="s">
        <v>16</v>
      </c>
      <c r="D819" s="2">
        <v>129445</v>
      </c>
      <c r="E819">
        <v>32</v>
      </c>
      <c r="F819">
        <v>3</v>
      </c>
      <c r="G819">
        <v>6</v>
      </c>
      <c r="H819" s="1" t="s">
        <v>14</v>
      </c>
      <c r="I819" s="3">
        <v>42.19</v>
      </c>
      <c r="J819" s="3" t="str">
        <f>IF(customer_segmentation_data[[#This Row],[age]]&lt;30,"Adolescent",IF(customer_segmentation_data[[#This Row],[age]]&lt;50,"Middle Age",IF(customer_segmentation_data[[#This Row],[age]]&gt;49,"Adult","Invalid")))</f>
        <v>Adult</v>
      </c>
      <c r="K819" t="str">
        <f>IF(customer_segmentation_data[[#This Row],[income]]&gt;89000,"High Income",IF(customer_segmentation_data[[#This Row],[income]]&gt;59000,"Middle Income",IF(customer_segmentation_data[[#This Row],[income]]&lt;60000,"Low Income","Invalid")))</f>
        <v>High Income</v>
      </c>
      <c r="L819" t="str">
        <f>IF(customer_segmentation_data[[#This Row],[spending_score]]&gt;69,"High Spending",IF(customer_segmentation_data[[#This Row],[spending_score]]&gt;39,"Medium Spending",IF(customer_segmentation_data[[#This Row],[spending_score]]&lt;40,"Low Spending","Invalid")))</f>
        <v>Low Spending</v>
      </c>
      <c r="M819" t="str">
        <f>IF(customer_segmentation_data[[#This Row],[purchase_frequency]]&lt;16,"Low Frequency",IF(customer_segmentation_data[[#This Row],[purchase_frequency]]&lt;36,"Medium Frequency",IF(customer_segmentation_data[[#This Row],[purchase_frequency]]&lt;51,"High Frequency","Invalid")))</f>
        <v>Low Frequency</v>
      </c>
      <c r="N819" s="3">
        <f>customer_segmentation_data[[#This Row],[last_purchase_amount]]*customer_segmentation_data[[#This Row],[purchase_frequency]]*customer_segmentation_data[[#This Row],[membership_years]]</f>
        <v>759.42</v>
      </c>
    </row>
    <row r="820" spans="1:14" x14ac:dyDescent="0.35">
      <c r="A820">
        <v>819</v>
      </c>
      <c r="B820">
        <v>46</v>
      </c>
      <c r="C820" s="1" t="s">
        <v>13</v>
      </c>
      <c r="D820" s="2">
        <v>58692</v>
      </c>
      <c r="E820">
        <v>2</v>
      </c>
      <c r="F820">
        <v>9</v>
      </c>
      <c r="G820">
        <v>22</v>
      </c>
      <c r="H820" s="1" t="s">
        <v>14</v>
      </c>
      <c r="I820" s="3">
        <v>230.66</v>
      </c>
      <c r="J820" s="3" t="str">
        <f>IF(customer_segmentation_data[[#This Row],[age]]&lt;30,"Adolescent",IF(customer_segmentation_data[[#This Row],[age]]&lt;50,"Middle Age",IF(customer_segmentation_data[[#This Row],[age]]&gt;49,"Adult","Invalid")))</f>
        <v>Middle Age</v>
      </c>
      <c r="K820" t="str">
        <f>IF(customer_segmentation_data[[#This Row],[income]]&gt;89000,"High Income",IF(customer_segmentation_data[[#This Row],[income]]&gt;59000,"Middle Income",IF(customer_segmentation_data[[#This Row],[income]]&lt;60000,"Low Income","Invalid")))</f>
        <v>Low Income</v>
      </c>
      <c r="L820" t="str">
        <f>IF(customer_segmentation_data[[#This Row],[spending_score]]&gt;69,"High Spending",IF(customer_segmentation_data[[#This Row],[spending_score]]&gt;39,"Medium Spending",IF(customer_segmentation_data[[#This Row],[spending_score]]&lt;40,"Low Spending","Invalid")))</f>
        <v>Low Spending</v>
      </c>
      <c r="M820" t="str">
        <f>IF(customer_segmentation_data[[#This Row],[purchase_frequency]]&lt;16,"Low Frequency",IF(customer_segmentation_data[[#This Row],[purchase_frequency]]&lt;36,"Medium Frequency",IF(customer_segmentation_data[[#This Row],[purchase_frequency]]&lt;51,"High Frequency","Invalid")))</f>
        <v>Medium Frequency</v>
      </c>
      <c r="N820" s="3">
        <f>customer_segmentation_data[[#This Row],[last_purchase_amount]]*customer_segmentation_data[[#This Row],[purchase_frequency]]*customer_segmentation_data[[#This Row],[membership_years]]</f>
        <v>45670.679999999993</v>
      </c>
    </row>
    <row r="821" spans="1:14" x14ac:dyDescent="0.35">
      <c r="A821">
        <v>820</v>
      </c>
      <c r="B821">
        <v>52</v>
      </c>
      <c r="C821" s="1" t="s">
        <v>13</v>
      </c>
      <c r="D821" s="2">
        <v>73723</v>
      </c>
      <c r="E821">
        <v>69</v>
      </c>
      <c r="F821">
        <v>10</v>
      </c>
      <c r="G821">
        <v>19</v>
      </c>
      <c r="H821" s="1" t="s">
        <v>11</v>
      </c>
      <c r="I821" s="3">
        <v>321.92</v>
      </c>
      <c r="J821" s="3" t="str">
        <f>IF(customer_segmentation_data[[#This Row],[age]]&lt;30,"Adolescent",IF(customer_segmentation_data[[#This Row],[age]]&lt;50,"Middle Age",IF(customer_segmentation_data[[#This Row],[age]]&gt;49,"Adult","Invalid")))</f>
        <v>Adult</v>
      </c>
      <c r="K821" t="str">
        <f>IF(customer_segmentation_data[[#This Row],[income]]&gt;89000,"High Income",IF(customer_segmentation_data[[#This Row],[income]]&gt;59000,"Middle Income",IF(customer_segmentation_data[[#This Row],[income]]&lt;60000,"Low Income","Invalid")))</f>
        <v>Middle Income</v>
      </c>
      <c r="L821" t="str">
        <f>IF(customer_segmentation_data[[#This Row],[spending_score]]&gt;69,"High Spending",IF(customer_segmentation_data[[#This Row],[spending_score]]&gt;39,"Medium Spending",IF(customer_segmentation_data[[#This Row],[spending_score]]&lt;40,"Low Spending","Invalid")))</f>
        <v>Medium Spending</v>
      </c>
      <c r="M821" t="str">
        <f>IF(customer_segmentation_data[[#This Row],[purchase_frequency]]&lt;16,"Low Frequency",IF(customer_segmentation_data[[#This Row],[purchase_frequency]]&lt;36,"Medium Frequency",IF(customer_segmentation_data[[#This Row],[purchase_frequency]]&lt;51,"High Frequency","Invalid")))</f>
        <v>Medium Frequency</v>
      </c>
      <c r="N821" s="3">
        <f>customer_segmentation_data[[#This Row],[last_purchase_amount]]*customer_segmentation_data[[#This Row],[purchase_frequency]]*customer_segmentation_data[[#This Row],[membership_years]]</f>
        <v>61164.800000000003</v>
      </c>
    </row>
    <row r="822" spans="1:14" x14ac:dyDescent="0.35">
      <c r="A822">
        <v>821</v>
      </c>
      <c r="B822">
        <v>41</v>
      </c>
      <c r="C822" s="1" t="s">
        <v>13</v>
      </c>
      <c r="D822" s="2">
        <v>37547</v>
      </c>
      <c r="E822">
        <v>72</v>
      </c>
      <c r="F822">
        <v>3</v>
      </c>
      <c r="G822">
        <v>24</v>
      </c>
      <c r="H822" s="1" t="s">
        <v>10</v>
      </c>
      <c r="I822" s="3">
        <v>897.46</v>
      </c>
      <c r="J822" s="3" t="str">
        <f>IF(customer_segmentation_data[[#This Row],[age]]&lt;30,"Adolescent",IF(customer_segmentation_data[[#This Row],[age]]&lt;50,"Middle Age",IF(customer_segmentation_data[[#This Row],[age]]&gt;49,"Adult","Invalid")))</f>
        <v>Middle Age</v>
      </c>
      <c r="K822" t="str">
        <f>IF(customer_segmentation_data[[#This Row],[income]]&gt;89000,"High Income",IF(customer_segmentation_data[[#This Row],[income]]&gt;59000,"Middle Income",IF(customer_segmentation_data[[#This Row],[income]]&lt;60000,"Low Income","Invalid")))</f>
        <v>Low Income</v>
      </c>
      <c r="L822" t="str">
        <f>IF(customer_segmentation_data[[#This Row],[spending_score]]&gt;69,"High Spending",IF(customer_segmentation_data[[#This Row],[spending_score]]&gt;39,"Medium Spending",IF(customer_segmentation_data[[#This Row],[spending_score]]&lt;40,"Low Spending","Invalid")))</f>
        <v>High Spending</v>
      </c>
      <c r="M822" t="str">
        <f>IF(customer_segmentation_data[[#This Row],[purchase_frequency]]&lt;16,"Low Frequency",IF(customer_segmentation_data[[#This Row],[purchase_frequency]]&lt;36,"Medium Frequency",IF(customer_segmentation_data[[#This Row],[purchase_frequency]]&lt;51,"High Frequency","Invalid")))</f>
        <v>Medium Frequency</v>
      </c>
      <c r="N822" s="3">
        <f>customer_segmentation_data[[#This Row],[last_purchase_amount]]*customer_segmentation_data[[#This Row],[purchase_frequency]]*customer_segmentation_data[[#This Row],[membership_years]]</f>
        <v>64617.120000000003</v>
      </c>
    </row>
    <row r="823" spans="1:14" x14ac:dyDescent="0.35">
      <c r="A823">
        <v>822</v>
      </c>
      <c r="B823">
        <v>26</v>
      </c>
      <c r="C823" s="1" t="s">
        <v>9</v>
      </c>
      <c r="D823" s="2">
        <v>34901</v>
      </c>
      <c r="E823">
        <v>31</v>
      </c>
      <c r="F823">
        <v>7</v>
      </c>
      <c r="G823">
        <v>9</v>
      </c>
      <c r="H823" s="1" t="s">
        <v>10</v>
      </c>
      <c r="I823" s="3">
        <v>667.8</v>
      </c>
      <c r="J823" s="3" t="str">
        <f>IF(customer_segmentation_data[[#This Row],[age]]&lt;30,"Adolescent",IF(customer_segmentation_data[[#This Row],[age]]&lt;50,"Middle Age",IF(customer_segmentation_data[[#This Row],[age]]&gt;49,"Adult","Invalid")))</f>
        <v>Adolescent</v>
      </c>
      <c r="K823" t="str">
        <f>IF(customer_segmentation_data[[#This Row],[income]]&gt;89000,"High Income",IF(customer_segmentation_data[[#This Row],[income]]&gt;59000,"Middle Income",IF(customer_segmentation_data[[#This Row],[income]]&lt;60000,"Low Income","Invalid")))</f>
        <v>Low Income</v>
      </c>
      <c r="L823" t="str">
        <f>IF(customer_segmentation_data[[#This Row],[spending_score]]&gt;69,"High Spending",IF(customer_segmentation_data[[#This Row],[spending_score]]&gt;39,"Medium Spending",IF(customer_segmentation_data[[#This Row],[spending_score]]&lt;40,"Low Spending","Invalid")))</f>
        <v>Low Spending</v>
      </c>
      <c r="M823" t="str">
        <f>IF(customer_segmentation_data[[#This Row],[purchase_frequency]]&lt;16,"Low Frequency",IF(customer_segmentation_data[[#This Row],[purchase_frequency]]&lt;36,"Medium Frequency",IF(customer_segmentation_data[[#This Row],[purchase_frequency]]&lt;51,"High Frequency","Invalid")))</f>
        <v>Low Frequency</v>
      </c>
      <c r="N823" s="3">
        <f>customer_segmentation_data[[#This Row],[last_purchase_amount]]*customer_segmentation_data[[#This Row],[purchase_frequency]]*customer_segmentation_data[[#This Row],[membership_years]]</f>
        <v>42071.4</v>
      </c>
    </row>
    <row r="824" spans="1:14" x14ac:dyDescent="0.35">
      <c r="A824">
        <v>823</v>
      </c>
      <c r="B824">
        <v>69</v>
      </c>
      <c r="C824" s="1" t="s">
        <v>16</v>
      </c>
      <c r="D824" s="2">
        <v>85068</v>
      </c>
      <c r="E824">
        <v>54</v>
      </c>
      <c r="F824">
        <v>6</v>
      </c>
      <c r="G824">
        <v>24</v>
      </c>
      <c r="H824" s="1" t="s">
        <v>11</v>
      </c>
      <c r="I824" s="3">
        <v>846.68</v>
      </c>
      <c r="J824" s="3" t="str">
        <f>IF(customer_segmentation_data[[#This Row],[age]]&lt;30,"Adolescent",IF(customer_segmentation_data[[#This Row],[age]]&lt;50,"Middle Age",IF(customer_segmentation_data[[#This Row],[age]]&gt;49,"Adult","Invalid")))</f>
        <v>Adult</v>
      </c>
      <c r="K824" t="str">
        <f>IF(customer_segmentation_data[[#This Row],[income]]&gt;89000,"High Income",IF(customer_segmentation_data[[#This Row],[income]]&gt;59000,"Middle Income",IF(customer_segmentation_data[[#This Row],[income]]&lt;60000,"Low Income","Invalid")))</f>
        <v>Middle Income</v>
      </c>
      <c r="L824" t="str">
        <f>IF(customer_segmentation_data[[#This Row],[spending_score]]&gt;69,"High Spending",IF(customer_segmentation_data[[#This Row],[spending_score]]&gt;39,"Medium Spending",IF(customer_segmentation_data[[#This Row],[spending_score]]&lt;40,"Low Spending","Invalid")))</f>
        <v>Medium Spending</v>
      </c>
      <c r="M824" t="str">
        <f>IF(customer_segmentation_data[[#This Row],[purchase_frequency]]&lt;16,"Low Frequency",IF(customer_segmentation_data[[#This Row],[purchase_frequency]]&lt;36,"Medium Frequency",IF(customer_segmentation_data[[#This Row],[purchase_frequency]]&lt;51,"High Frequency","Invalid")))</f>
        <v>Medium Frequency</v>
      </c>
      <c r="N824" s="3">
        <f>customer_segmentation_data[[#This Row],[last_purchase_amount]]*customer_segmentation_data[[#This Row],[purchase_frequency]]*customer_segmentation_data[[#This Row],[membership_years]]</f>
        <v>121921.92</v>
      </c>
    </row>
    <row r="825" spans="1:14" x14ac:dyDescent="0.35">
      <c r="A825">
        <v>824</v>
      </c>
      <c r="B825">
        <v>38</v>
      </c>
      <c r="C825" s="1" t="s">
        <v>9</v>
      </c>
      <c r="D825" s="2">
        <v>81244</v>
      </c>
      <c r="E825">
        <v>57</v>
      </c>
      <c r="F825">
        <v>5</v>
      </c>
      <c r="G825">
        <v>3</v>
      </c>
      <c r="H825" s="1" t="s">
        <v>14</v>
      </c>
      <c r="I825" s="3">
        <v>301.58999999999997</v>
      </c>
      <c r="J825" s="3" t="str">
        <f>IF(customer_segmentation_data[[#This Row],[age]]&lt;30,"Adolescent",IF(customer_segmentation_data[[#This Row],[age]]&lt;50,"Middle Age",IF(customer_segmentation_data[[#This Row],[age]]&gt;49,"Adult","Invalid")))</f>
        <v>Middle Age</v>
      </c>
      <c r="K825" t="str">
        <f>IF(customer_segmentation_data[[#This Row],[income]]&gt;89000,"High Income",IF(customer_segmentation_data[[#This Row],[income]]&gt;59000,"Middle Income",IF(customer_segmentation_data[[#This Row],[income]]&lt;60000,"Low Income","Invalid")))</f>
        <v>Middle Income</v>
      </c>
      <c r="L825" t="str">
        <f>IF(customer_segmentation_data[[#This Row],[spending_score]]&gt;69,"High Spending",IF(customer_segmentation_data[[#This Row],[spending_score]]&gt;39,"Medium Spending",IF(customer_segmentation_data[[#This Row],[spending_score]]&lt;40,"Low Spending","Invalid")))</f>
        <v>Medium Spending</v>
      </c>
      <c r="M825" t="str">
        <f>IF(customer_segmentation_data[[#This Row],[purchase_frequency]]&lt;16,"Low Frequency",IF(customer_segmentation_data[[#This Row],[purchase_frequency]]&lt;36,"Medium Frequency",IF(customer_segmentation_data[[#This Row],[purchase_frequency]]&lt;51,"High Frequency","Invalid")))</f>
        <v>Low Frequency</v>
      </c>
      <c r="N825" s="3">
        <f>customer_segmentation_data[[#This Row],[last_purchase_amount]]*customer_segmentation_data[[#This Row],[purchase_frequency]]*customer_segmentation_data[[#This Row],[membership_years]]</f>
        <v>4523.8500000000004</v>
      </c>
    </row>
    <row r="826" spans="1:14" x14ac:dyDescent="0.35">
      <c r="A826">
        <v>825</v>
      </c>
      <c r="B826">
        <v>30</v>
      </c>
      <c r="C826" s="1" t="s">
        <v>9</v>
      </c>
      <c r="D826" s="2">
        <v>121358</v>
      </c>
      <c r="E826">
        <v>16</v>
      </c>
      <c r="F826">
        <v>1</v>
      </c>
      <c r="G826">
        <v>2</v>
      </c>
      <c r="H826" s="1" t="s">
        <v>15</v>
      </c>
      <c r="I826" s="3">
        <v>122.7</v>
      </c>
      <c r="J826" s="3" t="str">
        <f>IF(customer_segmentation_data[[#This Row],[age]]&lt;30,"Adolescent",IF(customer_segmentation_data[[#This Row],[age]]&lt;50,"Middle Age",IF(customer_segmentation_data[[#This Row],[age]]&gt;49,"Adult","Invalid")))</f>
        <v>Middle Age</v>
      </c>
      <c r="K826" t="str">
        <f>IF(customer_segmentation_data[[#This Row],[income]]&gt;89000,"High Income",IF(customer_segmentation_data[[#This Row],[income]]&gt;59000,"Middle Income",IF(customer_segmentation_data[[#This Row],[income]]&lt;60000,"Low Income","Invalid")))</f>
        <v>High Income</v>
      </c>
      <c r="L826" t="str">
        <f>IF(customer_segmentation_data[[#This Row],[spending_score]]&gt;69,"High Spending",IF(customer_segmentation_data[[#This Row],[spending_score]]&gt;39,"Medium Spending",IF(customer_segmentation_data[[#This Row],[spending_score]]&lt;40,"Low Spending","Invalid")))</f>
        <v>Low Spending</v>
      </c>
      <c r="M826" t="str">
        <f>IF(customer_segmentation_data[[#This Row],[purchase_frequency]]&lt;16,"Low Frequency",IF(customer_segmentation_data[[#This Row],[purchase_frequency]]&lt;36,"Medium Frequency",IF(customer_segmentation_data[[#This Row],[purchase_frequency]]&lt;51,"High Frequency","Invalid")))</f>
        <v>Low Frequency</v>
      </c>
      <c r="N826" s="3">
        <f>customer_segmentation_data[[#This Row],[last_purchase_amount]]*customer_segmentation_data[[#This Row],[purchase_frequency]]*customer_segmentation_data[[#This Row],[membership_years]]</f>
        <v>245.4</v>
      </c>
    </row>
    <row r="827" spans="1:14" x14ac:dyDescent="0.35">
      <c r="A827">
        <v>826</v>
      </c>
      <c r="B827">
        <v>48</v>
      </c>
      <c r="C827" s="1" t="s">
        <v>16</v>
      </c>
      <c r="D827" s="2">
        <v>111795</v>
      </c>
      <c r="E827">
        <v>41</v>
      </c>
      <c r="F827">
        <v>9</v>
      </c>
      <c r="G827">
        <v>17</v>
      </c>
      <c r="H827" s="1" t="s">
        <v>10</v>
      </c>
      <c r="I827" s="3">
        <v>116.19</v>
      </c>
      <c r="J827" s="3" t="str">
        <f>IF(customer_segmentation_data[[#This Row],[age]]&lt;30,"Adolescent",IF(customer_segmentation_data[[#This Row],[age]]&lt;50,"Middle Age",IF(customer_segmentation_data[[#This Row],[age]]&gt;49,"Adult","Invalid")))</f>
        <v>Middle Age</v>
      </c>
      <c r="K827" t="str">
        <f>IF(customer_segmentation_data[[#This Row],[income]]&gt;89000,"High Income",IF(customer_segmentation_data[[#This Row],[income]]&gt;59000,"Middle Income",IF(customer_segmentation_data[[#This Row],[income]]&lt;60000,"Low Income","Invalid")))</f>
        <v>High Income</v>
      </c>
      <c r="L827" t="str">
        <f>IF(customer_segmentation_data[[#This Row],[spending_score]]&gt;69,"High Spending",IF(customer_segmentation_data[[#This Row],[spending_score]]&gt;39,"Medium Spending",IF(customer_segmentation_data[[#This Row],[spending_score]]&lt;40,"Low Spending","Invalid")))</f>
        <v>Medium Spending</v>
      </c>
      <c r="M827" t="str">
        <f>IF(customer_segmentation_data[[#This Row],[purchase_frequency]]&lt;16,"Low Frequency",IF(customer_segmentation_data[[#This Row],[purchase_frequency]]&lt;36,"Medium Frequency",IF(customer_segmentation_data[[#This Row],[purchase_frequency]]&lt;51,"High Frequency","Invalid")))</f>
        <v>Medium Frequency</v>
      </c>
      <c r="N827" s="3">
        <f>customer_segmentation_data[[#This Row],[last_purchase_amount]]*customer_segmentation_data[[#This Row],[purchase_frequency]]*customer_segmentation_data[[#This Row],[membership_years]]</f>
        <v>17777.07</v>
      </c>
    </row>
    <row r="828" spans="1:14" x14ac:dyDescent="0.35">
      <c r="A828">
        <v>827</v>
      </c>
      <c r="B828">
        <v>62</v>
      </c>
      <c r="C828" s="1" t="s">
        <v>13</v>
      </c>
      <c r="D828" s="2">
        <v>88975</v>
      </c>
      <c r="E828">
        <v>58</v>
      </c>
      <c r="F828">
        <v>6</v>
      </c>
      <c r="G828">
        <v>24</v>
      </c>
      <c r="H828" s="1" t="s">
        <v>11</v>
      </c>
      <c r="I828" s="3">
        <v>921.21</v>
      </c>
      <c r="J828" s="3" t="str">
        <f>IF(customer_segmentation_data[[#This Row],[age]]&lt;30,"Adolescent",IF(customer_segmentation_data[[#This Row],[age]]&lt;50,"Middle Age",IF(customer_segmentation_data[[#This Row],[age]]&gt;49,"Adult","Invalid")))</f>
        <v>Adult</v>
      </c>
      <c r="K828" t="str">
        <f>IF(customer_segmentation_data[[#This Row],[income]]&gt;89000,"High Income",IF(customer_segmentation_data[[#This Row],[income]]&gt;59000,"Middle Income",IF(customer_segmentation_data[[#This Row],[income]]&lt;60000,"Low Income","Invalid")))</f>
        <v>Middle Income</v>
      </c>
      <c r="L828" t="str">
        <f>IF(customer_segmentation_data[[#This Row],[spending_score]]&gt;69,"High Spending",IF(customer_segmentation_data[[#This Row],[spending_score]]&gt;39,"Medium Spending",IF(customer_segmentation_data[[#This Row],[spending_score]]&lt;40,"Low Spending","Invalid")))</f>
        <v>Medium Spending</v>
      </c>
      <c r="M828" t="str">
        <f>IF(customer_segmentation_data[[#This Row],[purchase_frequency]]&lt;16,"Low Frequency",IF(customer_segmentation_data[[#This Row],[purchase_frequency]]&lt;36,"Medium Frequency",IF(customer_segmentation_data[[#This Row],[purchase_frequency]]&lt;51,"High Frequency","Invalid")))</f>
        <v>Medium Frequency</v>
      </c>
      <c r="N828" s="3">
        <f>customer_segmentation_data[[#This Row],[last_purchase_amount]]*customer_segmentation_data[[#This Row],[purchase_frequency]]*customer_segmentation_data[[#This Row],[membership_years]]</f>
        <v>132654.24</v>
      </c>
    </row>
    <row r="829" spans="1:14" x14ac:dyDescent="0.35">
      <c r="A829">
        <v>828</v>
      </c>
      <c r="B829">
        <v>34</v>
      </c>
      <c r="C829" s="1" t="s">
        <v>16</v>
      </c>
      <c r="D829" s="2">
        <v>43316</v>
      </c>
      <c r="E829">
        <v>72</v>
      </c>
      <c r="F829">
        <v>7</v>
      </c>
      <c r="G829">
        <v>13</v>
      </c>
      <c r="H829" s="1" t="s">
        <v>15</v>
      </c>
      <c r="I829" s="3">
        <v>274.88</v>
      </c>
      <c r="J829" s="3" t="str">
        <f>IF(customer_segmentation_data[[#This Row],[age]]&lt;30,"Adolescent",IF(customer_segmentation_data[[#This Row],[age]]&lt;50,"Middle Age",IF(customer_segmentation_data[[#This Row],[age]]&gt;49,"Adult","Invalid")))</f>
        <v>Middle Age</v>
      </c>
      <c r="K829" t="str">
        <f>IF(customer_segmentation_data[[#This Row],[income]]&gt;89000,"High Income",IF(customer_segmentation_data[[#This Row],[income]]&gt;59000,"Middle Income",IF(customer_segmentation_data[[#This Row],[income]]&lt;60000,"Low Income","Invalid")))</f>
        <v>Low Income</v>
      </c>
      <c r="L829" t="str">
        <f>IF(customer_segmentation_data[[#This Row],[spending_score]]&gt;69,"High Spending",IF(customer_segmentation_data[[#This Row],[spending_score]]&gt;39,"Medium Spending",IF(customer_segmentation_data[[#This Row],[spending_score]]&lt;40,"Low Spending","Invalid")))</f>
        <v>High Spending</v>
      </c>
      <c r="M829" t="str">
        <f>IF(customer_segmentation_data[[#This Row],[purchase_frequency]]&lt;16,"Low Frequency",IF(customer_segmentation_data[[#This Row],[purchase_frequency]]&lt;36,"Medium Frequency",IF(customer_segmentation_data[[#This Row],[purchase_frequency]]&lt;51,"High Frequency","Invalid")))</f>
        <v>Low Frequency</v>
      </c>
      <c r="N829" s="3">
        <f>customer_segmentation_data[[#This Row],[last_purchase_amount]]*customer_segmentation_data[[#This Row],[purchase_frequency]]*customer_segmentation_data[[#This Row],[membership_years]]</f>
        <v>25014.080000000002</v>
      </c>
    </row>
    <row r="830" spans="1:14" x14ac:dyDescent="0.35">
      <c r="A830">
        <v>829</v>
      </c>
      <c r="B830">
        <v>37</v>
      </c>
      <c r="C830" s="1" t="s">
        <v>16</v>
      </c>
      <c r="D830" s="2">
        <v>112949</v>
      </c>
      <c r="E830">
        <v>33</v>
      </c>
      <c r="F830">
        <v>8</v>
      </c>
      <c r="G830">
        <v>40</v>
      </c>
      <c r="H830" s="1" t="s">
        <v>14</v>
      </c>
      <c r="I830" s="3">
        <v>424.07</v>
      </c>
      <c r="J830" s="3" t="str">
        <f>IF(customer_segmentation_data[[#This Row],[age]]&lt;30,"Adolescent",IF(customer_segmentation_data[[#This Row],[age]]&lt;50,"Middle Age",IF(customer_segmentation_data[[#This Row],[age]]&gt;49,"Adult","Invalid")))</f>
        <v>Middle Age</v>
      </c>
      <c r="K830" t="str">
        <f>IF(customer_segmentation_data[[#This Row],[income]]&gt;89000,"High Income",IF(customer_segmentation_data[[#This Row],[income]]&gt;59000,"Middle Income",IF(customer_segmentation_data[[#This Row],[income]]&lt;60000,"Low Income","Invalid")))</f>
        <v>High Income</v>
      </c>
      <c r="L830" t="str">
        <f>IF(customer_segmentation_data[[#This Row],[spending_score]]&gt;69,"High Spending",IF(customer_segmentation_data[[#This Row],[spending_score]]&gt;39,"Medium Spending",IF(customer_segmentation_data[[#This Row],[spending_score]]&lt;40,"Low Spending","Invalid")))</f>
        <v>Low Spending</v>
      </c>
      <c r="M830" t="str">
        <f>IF(customer_segmentation_data[[#This Row],[purchase_frequency]]&lt;16,"Low Frequency",IF(customer_segmentation_data[[#This Row],[purchase_frequency]]&lt;36,"Medium Frequency",IF(customer_segmentation_data[[#This Row],[purchase_frequency]]&lt;51,"High Frequency","Invalid")))</f>
        <v>High Frequency</v>
      </c>
      <c r="N830" s="3">
        <f>customer_segmentation_data[[#This Row],[last_purchase_amount]]*customer_segmentation_data[[#This Row],[purchase_frequency]]*customer_segmentation_data[[#This Row],[membership_years]]</f>
        <v>135702.39999999999</v>
      </c>
    </row>
    <row r="831" spans="1:14" x14ac:dyDescent="0.35">
      <c r="A831">
        <v>830</v>
      </c>
      <c r="B831">
        <v>28</v>
      </c>
      <c r="C831" s="1" t="s">
        <v>16</v>
      </c>
      <c r="D831" s="2">
        <v>136418</v>
      </c>
      <c r="E831">
        <v>17</v>
      </c>
      <c r="F831">
        <v>5</v>
      </c>
      <c r="G831">
        <v>17</v>
      </c>
      <c r="H831" s="1" t="s">
        <v>14</v>
      </c>
      <c r="I831" s="3">
        <v>765.53</v>
      </c>
      <c r="J831" s="3" t="str">
        <f>IF(customer_segmentation_data[[#This Row],[age]]&lt;30,"Adolescent",IF(customer_segmentation_data[[#This Row],[age]]&lt;50,"Middle Age",IF(customer_segmentation_data[[#This Row],[age]]&gt;49,"Adult","Invalid")))</f>
        <v>Adolescent</v>
      </c>
      <c r="K831" t="str">
        <f>IF(customer_segmentation_data[[#This Row],[income]]&gt;89000,"High Income",IF(customer_segmentation_data[[#This Row],[income]]&gt;59000,"Middle Income",IF(customer_segmentation_data[[#This Row],[income]]&lt;60000,"Low Income","Invalid")))</f>
        <v>High Income</v>
      </c>
      <c r="L831" t="str">
        <f>IF(customer_segmentation_data[[#This Row],[spending_score]]&gt;69,"High Spending",IF(customer_segmentation_data[[#This Row],[spending_score]]&gt;39,"Medium Spending",IF(customer_segmentation_data[[#This Row],[spending_score]]&lt;40,"Low Spending","Invalid")))</f>
        <v>Low Spending</v>
      </c>
      <c r="M831" t="str">
        <f>IF(customer_segmentation_data[[#This Row],[purchase_frequency]]&lt;16,"Low Frequency",IF(customer_segmentation_data[[#This Row],[purchase_frequency]]&lt;36,"Medium Frequency",IF(customer_segmentation_data[[#This Row],[purchase_frequency]]&lt;51,"High Frequency","Invalid")))</f>
        <v>Medium Frequency</v>
      </c>
      <c r="N831" s="3">
        <f>customer_segmentation_data[[#This Row],[last_purchase_amount]]*customer_segmentation_data[[#This Row],[purchase_frequency]]*customer_segmentation_data[[#This Row],[membership_years]]</f>
        <v>65070.05</v>
      </c>
    </row>
    <row r="832" spans="1:14" x14ac:dyDescent="0.35">
      <c r="A832">
        <v>831</v>
      </c>
      <c r="B832">
        <v>43</v>
      </c>
      <c r="C832" s="1" t="s">
        <v>9</v>
      </c>
      <c r="D832" s="2">
        <v>76811</v>
      </c>
      <c r="E832">
        <v>26</v>
      </c>
      <c r="F832">
        <v>1</v>
      </c>
      <c r="G832">
        <v>33</v>
      </c>
      <c r="H832" s="1" t="s">
        <v>14</v>
      </c>
      <c r="I832" s="3">
        <v>836.5</v>
      </c>
      <c r="J832" s="3" t="str">
        <f>IF(customer_segmentation_data[[#This Row],[age]]&lt;30,"Adolescent",IF(customer_segmentation_data[[#This Row],[age]]&lt;50,"Middle Age",IF(customer_segmentation_data[[#This Row],[age]]&gt;49,"Adult","Invalid")))</f>
        <v>Middle Age</v>
      </c>
      <c r="K832" t="str">
        <f>IF(customer_segmentation_data[[#This Row],[income]]&gt;89000,"High Income",IF(customer_segmentation_data[[#This Row],[income]]&gt;59000,"Middle Income",IF(customer_segmentation_data[[#This Row],[income]]&lt;60000,"Low Income","Invalid")))</f>
        <v>Middle Income</v>
      </c>
      <c r="L832" t="str">
        <f>IF(customer_segmentation_data[[#This Row],[spending_score]]&gt;69,"High Spending",IF(customer_segmentation_data[[#This Row],[spending_score]]&gt;39,"Medium Spending",IF(customer_segmentation_data[[#This Row],[spending_score]]&lt;40,"Low Spending","Invalid")))</f>
        <v>Low Spending</v>
      </c>
      <c r="M832" t="str">
        <f>IF(customer_segmentation_data[[#This Row],[purchase_frequency]]&lt;16,"Low Frequency",IF(customer_segmentation_data[[#This Row],[purchase_frequency]]&lt;36,"Medium Frequency",IF(customer_segmentation_data[[#This Row],[purchase_frequency]]&lt;51,"High Frequency","Invalid")))</f>
        <v>Medium Frequency</v>
      </c>
      <c r="N832" s="3">
        <f>customer_segmentation_data[[#This Row],[last_purchase_amount]]*customer_segmentation_data[[#This Row],[purchase_frequency]]*customer_segmentation_data[[#This Row],[membership_years]]</f>
        <v>27604.5</v>
      </c>
    </row>
    <row r="833" spans="1:14" x14ac:dyDescent="0.35">
      <c r="A833">
        <v>832</v>
      </c>
      <c r="B833">
        <v>69</v>
      </c>
      <c r="C833" s="1" t="s">
        <v>13</v>
      </c>
      <c r="D833" s="2">
        <v>81964</v>
      </c>
      <c r="E833">
        <v>22</v>
      </c>
      <c r="F833">
        <v>1</v>
      </c>
      <c r="G833">
        <v>3</v>
      </c>
      <c r="H833" s="1" t="s">
        <v>14</v>
      </c>
      <c r="I833" s="3">
        <v>839.2</v>
      </c>
      <c r="J833" s="3" t="str">
        <f>IF(customer_segmentation_data[[#This Row],[age]]&lt;30,"Adolescent",IF(customer_segmentation_data[[#This Row],[age]]&lt;50,"Middle Age",IF(customer_segmentation_data[[#This Row],[age]]&gt;49,"Adult","Invalid")))</f>
        <v>Adult</v>
      </c>
      <c r="K833" t="str">
        <f>IF(customer_segmentation_data[[#This Row],[income]]&gt;89000,"High Income",IF(customer_segmentation_data[[#This Row],[income]]&gt;59000,"Middle Income",IF(customer_segmentation_data[[#This Row],[income]]&lt;60000,"Low Income","Invalid")))</f>
        <v>Middle Income</v>
      </c>
      <c r="L833" t="str">
        <f>IF(customer_segmentation_data[[#This Row],[spending_score]]&gt;69,"High Spending",IF(customer_segmentation_data[[#This Row],[spending_score]]&gt;39,"Medium Spending",IF(customer_segmentation_data[[#This Row],[spending_score]]&lt;40,"Low Spending","Invalid")))</f>
        <v>Low Spending</v>
      </c>
      <c r="M833" t="str">
        <f>IF(customer_segmentation_data[[#This Row],[purchase_frequency]]&lt;16,"Low Frequency",IF(customer_segmentation_data[[#This Row],[purchase_frequency]]&lt;36,"Medium Frequency",IF(customer_segmentation_data[[#This Row],[purchase_frequency]]&lt;51,"High Frequency","Invalid")))</f>
        <v>Low Frequency</v>
      </c>
      <c r="N833" s="3">
        <f>customer_segmentation_data[[#This Row],[last_purchase_amount]]*customer_segmentation_data[[#This Row],[purchase_frequency]]*customer_segmentation_data[[#This Row],[membership_years]]</f>
        <v>2517.6000000000004</v>
      </c>
    </row>
    <row r="834" spans="1:14" x14ac:dyDescent="0.35">
      <c r="A834">
        <v>833</v>
      </c>
      <c r="B834">
        <v>43</v>
      </c>
      <c r="C834" s="1" t="s">
        <v>9</v>
      </c>
      <c r="D834" s="2">
        <v>85487</v>
      </c>
      <c r="E834">
        <v>71</v>
      </c>
      <c r="F834">
        <v>7</v>
      </c>
      <c r="G834">
        <v>49</v>
      </c>
      <c r="H834" s="1" t="s">
        <v>11</v>
      </c>
      <c r="I834" s="3">
        <v>625.26</v>
      </c>
      <c r="J834" s="3" t="str">
        <f>IF(customer_segmentation_data[[#This Row],[age]]&lt;30,"Adolescent",IF(customer_segmentation_data[[#This Row],[age]]&lt;50,"Middle Age",IF(customer_segmentation_data[[#This Row],[age]]&gt;49,"Adult","Invalid")))</f>
        <v>Middle Age</v>
      </c>
      <c r="K834" t="str">
        <f>IF(customer_segmentation_data[[#This Row],[income]]&gt;89000,"High Income",IF(customer_segmentation_data[[#This Row],[income]]&gt;59000,"Middle Income",IF(customer_segmentation_data[[#This Row],[income]]&lt;60000,"Low Income","Invalid")))</f>
        <v>Middle Income</v>
      </c>
      <c r="L834" t="str">
        <f>IF(customer_segmentation_data[[#This Row],[spending_score]]&gt;69,"High Spending",IF(customer_segmentation_data[[#This Row],[spending_score]]&gt;39,"Medium Spending",IF(customer_segmentation_data[[#This Row],[spending_score]]&lt;40,"Low Spending","Invalid")))</f>
        <v>High Spending</v>
      </c>
      <c r="M834" t="str">
        <f>IF(customer_segmentation_data[[#This Row],[purchase_frequency]]&lt;16,"Low Frequency",IF(customer_segmentation_data[[#This Row],[purchase_frequency]]&lt;36,"Medium Frequency",IF(customer_segmentation_data[[#This Row],[purchase_frequency]]&lt;51,"High Frequency","Invalid")))</f>
        <v>High Frequency</v>
      </c>
      <c r="N834" s="3">
        <f>customer_segmentation_data[[#This Row],[last_purchase_amount]]*customer_segmentation_data[[#This Row],[purchase_frequency]]*customer_segmentation_data[[#This Row],[membership_years]]</f>
        <v>214464.18</v>
      </c>
    </row>
    <row r="835" spans="1:14" x14ac:dyDescent="0.35">
      <c r="A835">
        <v>834</v>
      </c>
      <c r="B835">
        <v>38</v>
      </c>
      <c r="C835" s="1" t="s">
        <v>16</v>
      </c>
      <c r="D835" s="2">
        <v>101111</v>
      </c>
      <c r="E835">
        <v>98</v>
      </c>
      <c r="F835">
        <v>8</v>
      </c>
      <c r="G835">
        <v>35</v>
      </c>
      <c r="H835" s="1" t="s">
        <v>12</v>
      </c>
      <c r="I835" s="3">
        <v>738.01</v>
      </c>
      <c r="J835" s="3" t="str">
        <f>IF(customer_segmentation_data[[#This Row],[age]]&lt;30,"Adolescent",IF(customer_segmentation_data[[#This Row],[age]]&lt;50,"Middle Age",IF(customer_segmentation_data[[#This Row],[age]]&gt;49,"Adult","Invalid")))</f>
        <v>Middle Age</v>
      </c>
      <c r="K835" t="str">
        <f>IF(customer_segmentation_data[[#This Row],[income]]&gt;89000,"High Income",IF(customer_segmentation_data[[#This Row],[income]]&gt;59000,"Middle Income",IF(customer_segmentation_data[[#This Row],[income]]&lt;60000,"Low Income","Invalid")))</f>
        <v>High Income</v>
      </c>
      <c r="L835" t="str">
        <f>IF(customer_segmentation_data[[#This Row],[spending_score]]&gt;69,"High Spending",IF(customer_segmentation_data[[#This Row],[spending_score]]&gt;39,"Medium Spending",IF(customer_segmentation_data[[#This Row],[spending_score]]&lt;40,"Low Spending","Invalid")))</f>
        <v>High Spending</v>
      </c>
      <c r="M835" t="str">
        <f>IF(customer_segmentation_data[[#This Row],[purchase_frequency]]&lt;16,"Low Frequency",IF(customer_segmentation_data[[#This Row],[purchase_frequency]]&lt;36,"Medium Frequency",IF(customer_segmentation_data[[#This Row],[purchase_frequency]]&lt;51,"High Frequency","Invalid")))</f>
        <v>Medium Frequency</v>
      </c>
      <c r="N835" s="3">
        <f>customer_segmentation_data[[#This Row],[last_purchase_amount]]*customer_segmentation_data[[#This Row],[purchase_frequency]]*customer_segmentation_data[[#This Row],[membership_years]]</f>
        <v>206642.8</v>
      </c>
    </row>
    <row r="836" spans="1:14" x14ac:dyDescent="0.35">
      <c r="A836">
        <v>835</v>
      </c>
      <c r="B836">
        <v>41</v>
      </c>
      <c r="C836" s="1" t="s">
        <v>9</v>
      </c>
      <c r="D836" s="2">
        <v>68147</v>
      </c>
      <c r="E836">
        <v>75</v>
      </c>
      <c r="F836">
        <v>2</v>
      </c>
      <c r="G836">
        <v>33</v>
      </c>
      <c r="H836" s="1" t="s">
        <v>10</v>
      </c>
      <c r="I836" s="3">
        <v>553.35</v>
      </c>
      <c r="J836" s="3" t="str">
        <f>IF(customer_segmentation_data[[#This Row],[age]]&lt;30,"Adolescent",IF(customer_segmentation_data[[#This Row],[age]]&lt;50,"Middle Age",IF(customer_segmentation_data[[#This Row],[age]]&gt;49,"Adult","Invalid")))</f>
        <v>Middle Age</v>
      </c>
      <c r="K836" t="str">
        <f>IF(customer_segmentation_data[[#This Row],[income]]&gt;89000,"High Income",IF(customer_segmentation_data[[#This Row],[income]]&gt;59000,"Middle Income",IF(customer_segmentation_data[[#This Row],[income]]&lt;60000,"Low Income","Invalid")))</f>
        <v>Middle Income</v>
      </c>
      <c r="L836" t="str">
        <f>IF(customer_segmentation_data[[#This Row],[spending_score]]&gt;69,"High Spending",IF(customer_segmentation_data[[#This Row],[spending_score]]&gt;39,"Medium Spending",IF(customer_segmentation_data[[#This Row],[spending_score]]&lt;40,"Low Spending","Invalid")))</f>
        <v>High Spending</v>
      </c>
      <c r="M836" t="str">
        <f>IF(customer_segmentation_data[[#This Row],[purchase_frequency]]&lt;16,"Low Frequency",IF(customer_segmentation_data[[#This Row],[purchase_frequency]]&lt;36,"Medium Frequency",IF(customer_segmentation_data[[#This Row],[purchase_frequency]]&lt;51,"High Frequency","Invalid")))</f>
        <v>Medium Frequency</v>
      </c>
      <c r="N836" s="3">
        <f>customer_segmentation_data[[#This Row],[last_purchase_amount]]*customer_segmentation_data[[#This Row],[purchase_frequency]]*customer_segmentation_data[[#This Row],[membership_years]]</f>
        <v>36521.1</v>
      </c>
    </row>
    <row r="837" spans="1:14" x14ac:dyDescent="0.35">
      <c r="A837">
        <v>836</v>
      </c>
      <c r="B837">
        <v>30</v>
      </c>
      <c r="C837" s="1" t="s">
        <v>13</v>
      </c>
      <c r="D837" s="2">
        <v>42089</v>
      </c>
      <c r="E837">
        <v>29</v>
      </c>
      <c r="F837">
        <v>3</v>
      </c>
      <c r="G837">
        <v>3</v>
      </c>
      <c r="H837" s="1" t="s">
        <v>14</v>
      </c>
      <c r="I837" s="3">
        <v>536.52</v>
      </c>
      <c r="J837" s="3" t="str">
        <f>IF(customer_segmentation_data[[#This Row],[age]]&lt;30,"Adolescent",IF(customer_segmentation_data[[#This Row],[age]]&lt;50,"Middle Age",IF(customer_segmentation_data[[#This Row],[age]]&gt;49,"Adult","Invalid")))</f>
        <v>Middle Age</v>
      </c>
      <c r="K837" t="str">
        <f>IF(customer_segmentation_data[[#This Row],[income]]&gt;89000,"High Income",IF(customer_segmentation_data[[#This Row],[income]]&gt;59000,"Middle Income",IF(customer_segmentation_data[[#This Row],[income]]&lt;60000,"Low Income","Invalid")))</f>
        <v>Low Income</v>
      </c>
      <c r="L837" t="str">
        <f>IF(customer_segmentation_data[[#This Row],[spending_score]]&gt;69,"High Spending",IF(customer_segmentation_data[[#This Row],[spending_score]]&gt;39,"Medium Spending",IF(customer_segmentation_data[[#This Row],[spending_score]]&lt;40,"Low Spending","Invalid")))</f>
        <v>Low Spending</v>
      </c>
      <c r="M837" t="str">
        <f>IF(customer_segmentation_data[[#This Row],[purchase_frequency]]&lt;16,"Low Frequency",IF(customer_segmentation_data[[#This Row],[purchase_frequency]]&lt;36,"Medium Frequency",IF(customer_segmentation_data[[#This Row],[purchase_frequency]]&lt;51,"High Frequency","Invalid")))</f>
        <v>Low Frequency</v>
      </c>
      <c r="N837" s="3">
        <f>customer_segmentation_data[[#This Row],[last_purchase_amount]]*customer_segmentation_data[[#This Row],[purchase_frequency]]*customer_segmentation_data[[#This Row],[membership_years]]</f>
        <v>4828.68</v>
      </c>
    </row>
    <row r="838" spans="1:14" x14ac:dyDescent="0.35">
      <c r="A838">
        <v>837</v>
      </c>
      <c r="B838">
        <v>69</v>
      </c>
      <c r="C838" s="1" t="s">
        <v>9</v>
      </c>
      <c r="D838" s="2">
        <v>106629</v>
      </c>
      <c r="E838">
        <v>4</v>
      </c>
      <c r="F838">
        <v>7</v>
      </c>
      <c r="G838">
        <v>9</v>
      </c>
      <c r="H838" s="1" t="s">
        <v>10</v>
      </c>
      <c r="I838" s="3">
        <v>443.22</v>
      </c>
      <c r="J838" s="3" t="str">
        <f>IF(customer_segmentation_data[[#This Row],[age]]&lt;30,"Adolescent",IF(customer_segmentation_data[[#This Row],[age]]&lt;50,"Middle Age",IF(customer_segmentation_data[[#This Row],[age]]&gt;49,"Adult","Invalid")))</f>
        <v>Adult</v>
      </c>
      <c r="K838" t="str">
        <f>IF(customer_segmentation_data[[#This Row],[income]]&gt;89000,"High Income",IF(customer_segmentation_data[[#This Row],[income]]&gt;59000,"Middle Income",IF(customer_segmentation_data[[#This Row],[income]]&lt;60000,"Low Income","Invalid")))</f>
        <v>High Income</v>
      </c>
      <c r="L838" t="str">
        <f>IF(customer_segmentation_data[[#This Row],[spending_score]]&gt;69,"High Spending",IF(customer_segmentation_data[[#This Row],[spending_score]]&gt;39,"Medium Spending",IF(customer_segmentation_data[[#This Row],[spending_score]]&lt;40,"Low Spending","Invalid")))</f>
        <v>Low Spending</v>
      </c>
      <c r="M838" t="str">
        <f>IF(customer_segmentation_data[[#This Row],[purchase_frequency]]&lt;16,"Low Frequency",IF(customer_segmentation_data[[#This Row],[purchase_frequency]]&lt;36,"Medium Frequency",IF(customer_segmentation_data[[#This Row],[purchase_frequency]]&lt;51,"High Frequency","Invalid")))</f>
        <v>Low Frequency</v>
      </c>
      <c r="N838" s="3">
        <f>customer_segmentation_data[[#This Row],[last_purchase_amount]]*customer_segmentation_data[[#This Row],[purchase_frequency]]*customer_segmentation_data[[#This Row],[membership_years]]</f>
        <v>27922.860000000004</v>
      </c>
    </row>
    <row r="839" spans="1:14" x14ac:dyDescent="0.35">
      <c r="A839">
        <v>838</v>
      </c>
      <c r="B839">
        <v>57</v>
      </c>
      <c r="C839" s="1" t="s">
        <v>16</v>
      </c>
      <c r="D839" s="2">
        <v>98928</v>
      </c>
      <c r="E839">
        <v>80</v>
      </c>
      <c r="F839">
        <v>3</v>
      </c>
      <c r="G839">
        <v>33</v>
      </c>
      <c r="H839" s="1" t="s">
        <v>15</v>
      </c>
      <c r="I839" s="3">
        <v>934.98</v>
      </c>
      <c r="J839" s="3" t="str">
        <f>IF(customer_segmentation_data[[#This Row],[age]]&lt;30,"Adolescent",IF(customer_segmentation_data[[#This Row],[age]]&lt;50,"Middle Age",IF(customer_segmentation_data[[#This Row],[age]]&gt;49,"Adult","Invalid")))</f>
        <v>Adult</v>
      </c>
      <c r="K839" t="str">
        <f>IF(customer_segmentation_data[[#This Row],[income]]&gt;89000,"High Income",IF(customer_segmentation_data[[#This Row],[income]]&gt;59000,"Middle Income",IF(customer_segmentation_data[[#This Row],[income]]&lt;60000,"Low Income","Invalid")))</f>
        <v>High Income</v>
      </c>
      <c r="L839" t="str">
        <f>IF(customer_segmentation_data[[#This Row],[spending_score]]&gt;69,"High Spending",IF(customer_segmentation_data[[#This Row],[spending_score]]&gt;39,"Medium Spending",IF(customer_segmentation_data[[#This Row],[spending_score]]&lt;40,"Low Spending","Invalid")))</f>
        <v>High Spending</v>
      </c>
      <c r="M839" t="str">
        <f>IF(customer_segmentation_data[[#This Row],[purchase_frequency]]&lt;16,"Low Frequency",IF(customer_segmentation_data[[#This Row],[purchase_frequency]]&lt;36,"Medium Frequency",IF(customer_segmentation_data[[#This Row],[purchase_frequency]]&lt;51,"High Frequency","Invalid")))</f>
        <v>Medium Frequency</v>
      </c>
      <c r="N839" s="3">
        <f>customer_segmentation_data[[#This Row],[last_purchase_amount]]*customer_segmentation_data[[#This Row],[purchase_frequency]]*customer_segmentation_data[[#This Row],[membership_years]]</f>
        <v>92563.02</v>
      </c>
    </row>
    <row r="840" spans="1:14" x14ac:dyDescent="0.35">
      <c r="A840">
        <v>839</v>
      </c>
      <c r="B840">
        <v>43</v>
      </c>
      <c r="C840" s="1" t="s">
        <v>16</v>
      </c>
      <c r="D840" s="2">
        <v>90687</v>
      </c>
      <c r="E840">
        <v>9</v>
      </c>
      <c r="F840">
        <v>5</v>
      </c>
      <c r="G840">
        <v>24</v>
      </c>
      <c r="H840" s="1" t="s">
        <v>11</v>
      </c>
      <c r="I840" s="3">
        <v>531.25</v>
      </c>
      <c r="J840" s="3" t="str">
        <f>IF(customer_segmentation_data[[#This Row],[age]]&lt;30,"Adolescent",IF(customer_segmentation_data[[#This Row],[age]]&lt;50,"Middle Age",IF(customer_segmentation_data[[#This Row],[age]]&gt;49,"Adult","Invalid")))</f>
        <v>Middle Age</v>
      </c>
      <c r="K840" t="str">
        <f>IF(customer_segmentation_data[[#This Row],[income]]&gt;89000,"High Income",IF(customer_segmentation_data[[#This Row],[income]]&gt;59000,"Middle Income",IF(customer_segmentation_data[[#This Row],[income]]&lt;60000,"Low Income","Invalid")))</f>
        <v>High Income</v>
      </c>
      <c r="L840" t="str">
        <f>IF(customer_segmentation_data[[#This Row],[spending_score]]&gt;69,"High Spending",IF(customer_segmentation_data[[#This Row],[spending_score]]&gt;39,"Medium Spending",IF(customer_segmentation_data[[#This Row],[spending_score]]&lt;40,"Low Spending","Invalid")))</f>
        <v>Low Spending</v>
      </c>
      <c r="M840" t="str">
        <f>IF(customer_segmentation_data[[#This Row],[purchase_frequency]]&lt;16,"Low Frequency",IF(customer_segmentation_data[[#This Row],[purchase_frequency]]&lt;36,"Medium Frequency",IF(customer_segmentation_data[[#This Row],[purchase_frequency]]&lt;51,"High Frequency","Invalid")))</f>
        <v>Medium Frequency</v>
      </c>
      <c r="N840" s="3">
        <f>customer_segmentation_data[[#This Row],[last_purchase_amount]]*customer_segmentation_data[[#This Row],[purchase_frequency]]*customer_segmentation_data[[#This Row],[membership_years]]</f>
        <v>63750</v>
      </c>
    </row>
    <row r="841" spans="1:14" x14ac:dyDescent="0.35">
      <c r="A841">
        <v>840</v>
      </c>
      <c r="B841">
        <v>58</v>
      </c>
      <c r="C841" s="1" t="s">
        <v>9</v>
      </c>
      <c r="D841" s="2">
        <v>68764</v>
      </c>
      <c r="E841">
        <v>96</v>
      </c>
      <c r="F841">
        <v>6</v>
      </c>
      <c r="G841">
        <v>31</v>
      </c>
      <c r="H841" s="1" t="s">
        <v>10</v>
      </c>
      <c r="I841" s="3">
        <v>723.66</v>
      </c>
      <c r="J841" s="3" t="str">
        <f>IF(customer_segmentation_data[[#This Row],[age]]&lt;30,"Adolescent",IF(customer_segmentation_data[[#This Row],[age]]&lt;50,"Middle Age",IF(customer_segmentation_data[[#This Row],[age]]&gt;49,"Adult","Invalid")))</f>
        <v>Adult</v>
      </c>
      <c r="K841" t="str">
        <f>IF(customer_segmentation_data[[#This Row],[income]]&gt;89000,"High Income",IF(customer_segmentation_data[[#This Row],[income]]&gt;59000,"Middle Income",IF(customer_segmentation_data[[#This Row],[income]]&lt;60000,"Low Income","Invalid")))</f>
        <v>Middle Income</v>
      </c>
      <c r="L841" t="str">
        <f>IF(customer_segmentation_data[[#This Row],[spending_score]]&gt;69,"High Spending",IF(customer_segmentation_data[[#This Row],[spending_score]]&gt;39,"Medium Spending",IF(customer_segmentation_data[[#This Row],[spending_score]]&lt;40,"Low Spending","Invalid")))</f>
        <v>High Spending</v>
      </c>
      <c r="M841" t="str">
        <f>IF(customer_segmentation_data[[#This Row],[purchase_frequency]]&lt;16,"Low Frequency",IF(customer_segmentation_data[[#This Row],[purchase_frequency]]&lt;36,"Medium Frequency",IF(customer_segmentation_data[[#This Row],[purchase_frequency]]&lt;51,"High Frequency","Invalid")))</f>
        <v>Medium Frequency</v>
      </c>
      <c r="N841" s="3">
        <f>customer_segmentation_data[[#This Row],[last_purchase_amount]]*customer_segmentation_data[[#This Row],[purchase_frequency]]*customer_segmentation_data[[#This Row],[membership_years]]</f>
        <v>134600.76</v>
      </c>
    </row>
    <row r="842" spans="1:14" x14ac:dyDescent="0.35">
      <c r="A842">
        <v>841</v>
      </c>
      <c r="B842">
        <v>40</v>
      </c>
      <c r="C842" s="1" t="s">
        <v>16</v>
      </c>
      <c r="D842" s="2">
        <v>125996</v>
      </c>
      <c r="E842">
        <v>64</v>
      </c>
      <c r="F842">
        <v>6</v>
      </c>
      <c r="G842">
        <v>15</v>
      </c>
      <c r="H842" s="1" t="s">
        <v>12</v>
      </c>
      <c r="I842" s="3">
        <v>583.95000000000005</v>
      </c>
      <c r="J842" s="3" t="str">
        <f>IF(customer_segmentation_data[[#This Row],[age]]&lt;30,"Adolescent",IF(customer_segmentation_data[[#This Row],[age]]&lt;50,"Middle Age",IF(customer_segmentation_data[[#This Row],[age]]&gt;49,"Adult","Invalid")))</f>
        <v>Middle Age</v>
      </c>
      <c r="K842" t="str">
        <f>IF(customer_segmentation_data[[#This Row],[income]]&gt;89000,"High Income",IF(customer_segmentation_data[[#This Row],[income]]&gt;59000,"Middle Income",IF(customer_segmentation_data[[#This Row],[income]]&lt;60000,"Low Income","Invalid")))</f>
        <v>High Income</v>
      </c>
      <c r="L842" t="str">
        <f>IF(customer_segmentation_data[[#This Row],[spending_score]]&gt;69,"High Spending",IF(customer_segmentation_data[[#This Row],[spending_score]]&gt;39,"Medium Spending",IF(customer_segmentation_data[[#This Row],[spending_score]]&lt;40,"Low Spending","Invalid")))</f>
        <v>Medium Spending</v>
      </c>
      <c r="M842" t="str">
        <f>IF(customer_segmentation_data[[#This Row],[purchase_frequency]]&lt;16,"Low Frequency",IF(customer_segmentation_data[[#This Row],[purchase_frequency]]&lt;36,"Medium Frequency",IF(customer_segmentation_data[[#This Row],[purchase_frequency]]&lt;51,"High Frequency","Invalid")))</f>
        <v>Low Frequency</v>
      </c>
      <c r="N842" s="3">
        <f>customer_segmentation_data[[#This Row],[last_purchase_amount]]*customer_segmentation_data[[#This Row],[purchase_frequency]]*customer_segmentation_data[[#This Row],[membership_years]]</f>
        <v>52555.5</v>
      </c>
    </row>
    <row r="843" spans="1:14" x14ac:dyDescent="0.35">
      <c r="A843">
        <v>842</v>
      </c>
      <c r="B843">
        <v>33</v>
      </c>
      <c r="C843" s="1" t="s">
        <v>9</v>
      </c>
      <c r="D843" s="2">
        <v>96916</v>
      </c>
      <c r="E843">
        <v>23</v>
      </c>
      <c r="F843">
        <v>6</v>
      </c>
      <c r="G843">
        <v>12</v>
      </c>
      <c r="H843" s="1" t="s">
        <v>11</v>
      </c>
      <c r="I843" s="3">
        <v>373.49</v>
      </c>
      <c r="J843" s="3" t="str">
        <f>IF(customer_segmentation_data[[#This Row],[age]]&lt;30,"Adolescent",IF(customer_segmentation_data[[#This Row],[age]]&lt;50,"Middle Age",IF(customer_segmentation_data[[#This Row],[age]]&gt;49,"Adult","Invalid")))</f>
        <v>Middle Age</v>
      </c>
      <c r="K843" t="str">
        <f>IF(customer_segmentation_data[[#This Row],[income]]&gt;89000,"High Income",IF(customer_segmentation_data[[#This Row],[income]]&gt;59000,"Middle Income",IF(customer_segmentation_data[[#This Row],[income]]&lt;60000,"Low Income","Invalid")))</f>
        <v>High Income</v>
      </c>
      <c r="L843" t="str">
        <f>IF(customer_segmentation_data[[#This Row],[spending_score]]&gt;69,"High Spending",IF(customer_segmentation_data[[#This Row],[spending_score]]&gt;39,"Medium Spending",IF(customer_segmentation_data[[#This Row],[spending_score]]&lt;40,"Low Spending","Invalid")))</f>
        <v>Low Spending</v>
      </c>
      <c r="M843" t="str">
        <f>IF(customer_segmentation_data[[#This Row],[purchase_frequency]]&lt;16,"Low Frequency",IF(customer_segmentation_data[[#This Row],[purchase_frequency]]&lt;36,"Medium Frequency",IF(customer_segmentation_data[[#This Row],[purchase_frequency]]&lt;51,"High Frequency","Invalid")))</f>
        <v>Low Frequency</v>
      </c>
      <c r="N843" s="3">
        <f>customer_segmentation_data[[#This Row],[last_purchase_amount]]*customer_segmentation_data[[#This Row],[purchase_frequency]]*customer_segmentation_data[[#This Row],[membership_years]]</f>
        <v>26891.279999999999</v>
      </c>
    </row>
    <row r="844" spans="1:14" x14ac:dyDescent="0.35">
      <c r="A844">
        <v>843</v>
      </c>
      <c r="B844">
        <v>50</v>
      </c>
      <c r="C844" s="1" t="s">
        <v>13</v>
      </c>
      <c r="D844" s="2">
        <v>149578</v>
      </c>
      <c r="E844">
        <v>28</v>
      </c>
      <c r="F844">
        <v>2</v>
      </c>
      <c r="G844">
        <v>39</v>
      </c>
      <c r="H844" s="1" t="s">
        <v>14</v>
      </c>
      <c r="I844" s="3">
        <v>839.34</v>
      </c>
      <c r="J844" s="3" t="str">
        <f>IF(customer_segmentation_data[[#This Row],[age]]&lt;30,"Adolescent",IF(customer_segmentation_data[[#This Row],[age]]&lt;50,"Middle Age",IF(customer_segmentation_data[[#This Row],[age]]&gt;49,"Adult","Invalid")))</f>
        <v>Adult</v>
      </c>
      <c r="K844" t="str">
        <f>IF(customer_segmentation_data[[#This Row],[income]]&gt;89000,"High Income",IF(customer_segmentation_data[[#This Row],[income]]&gt;59000,"Middle Income",IF(customer_segmentation_data[[#This Row],[income]]&lt;60000,"Low Income","Invalid")))</f>
        <v>High Income</v>
      </c>
      <c r="L844" t="str">
        <f>IF(customer_segmentation_data[[#This Row],[spending_score]]&gt;69,"High Spending",IF(customer_segmentation_data[[#This Row],[spending_score]]&gt;39,"Medium Spending",IF(customer_segmentation_data[[#This Row],[spending_score]]&lt;40,"Low Spending","Invalid")))</f>
        <v>Low Spending</v>
      </c>
      <c r="M844" t="str">
        <f>IF(customer_segmentation_data[[#This Row],[purchase_frequency]]&lt;16,"Low Frequency",IF(customer_segmentation_data[[#This Row],[purchase_frequency]]&lt;36,"Medium Frequency",IF(customer_segmentation_data[[#This Row],[purchase_frequency]]&lt;51,"High Frequency","Invalid")))</f>
        <v>High Frequency</v>
      </c>
      <c r="N844" s="3">
        <f>customer_segmentation_data[[#This Row],[last_purchase_amount]]*customer_segmentation_data[[#This Row],[purchase_frequency]]*customer_segmentation_data[[#This Row],[membership_years]]</f>
        <v>65468.520000000004</v>
      </c>
    </row>
    <row r="845" spans="1:14" x14ac:dyDescent="0.35">
      <c r="A845">
        <v>844</v>
      </c>
      <c r="B845">
        <v>43</v>
      </c>
      <c r="C845" s="1" t="s">
        <v>16</v>
      </c>
      <c r="D845" s="2">
        <v>140638</v>
      </c>
      <c r="E845">
        <v>62</v>
      </c>
      <c r="F845">
        <v>10</v>
      </c>
      <c r="G845">
        <v>18</v>
      </c>
      <c r="H845" s="1" t="s">
        <v>14</v>
      </c>
      <c r="I845" s="3">
        <v>78.52</v>
      </c>
      <c r="J845" s="3" t="str">
        <f>IF(customer_segmentation_data[[#This Row],[age]]&lt;30,"Adolescent",IF(customer_segmentation_data[[#This Row],[age]]&lt;50,"Middle Age",IF(customer_segmentation_data[[#This Row],[age]]&gt;49,"Adult","Invalid")))</f>
        <v>Middle Age</v>
      </c>
      <c r="K845" t="str">
        <f>IF(customer_segmentation_data[[#This Row],[income]]&gt;89000,"High Income",IF(customer_segmentation_data[[#This Row],[income]]&gt;59000,"Middle Income",IF(customer_segmentation_data[[#This Row],[income]]&lt;60000,"Low Income","Invalid")))</f>
        <v>High Income</v>
      </c>
      <c r="L845" t="str">
        <f>IF(customer_segmentation_data[[#This Row],[spending_score]]&gt;69,"High Spending",IF(customer_segmentation_data[[#This Row],[spending_score]]&gt;39,"Medium Spending",IF(customer_segmentation_data[[#This Row],[spending_score]]&lt;40,"Low Spending","Invalid")))</f>
        <v>Medium Spending</v>
      </c>
      <c r="M845" t="str">
        <f>IF(customer_segmentation_data[[#This Row],[purchase_frequency]]&lt;16,"Low Frequency",IF(customer_segmentation_data[[#This Row],[purchase_frequency]]&lt;36,"Medium Frequency",IF(customer_segmentation_data[[#This Row],[purchase_frequency]]&lt;51,"High Frequency","Invalid")))</f>
        <v>Medium Frequency</v>
      </c>
      <c r="N845" s="3">
        <f>customer_segmentation_data[[#This Row],[last_purchase_amount]]*customer_segmentation_data[[#This Row],[purchase_frequency]]*customer_segmentation_data[[#This Row],[membership_years]]</f>
        <v>14133.599999999999</v>
      </c>
    </row>
    <row r="846" spans="1:14" x14ac:dyDescent="0.35">
      <c r="A846">
        <v>845</v>
      </c>
      <c r="B846">
        <v>45</v>
      </c>
      <c r="C846" s="1" t="s">
        <v>9</v>
      </c>
      <c r="D846" s="2">
        <v>57615</v>
      </c>
      <c r="E846">
        <v>30</v>
      </c>
      <c r="F846">
        <v>5</v>
      </c>
      <c r="G846">
        <v>15</v>
      </c>
      <c r="H846" s="1" t="s">
        <v>15</v>
      </c>
      <c r="I846" s="3">
        <v>998.09</v>
      </c>
      <c r="J846" s="3" t="str">
        <f>IF(customer_segmentation_data[[#This Row],[age]]&lt;30,"Adolescent",IF(customer_segmentation_data[[#This Row],[age]]&lt;50,"Middle Age",IF(customer_segmentation_data[[#This Row],[age]]&gt;49,"Adult","Invalid")))</f>
        <v>Middle Age</v>
      </c>
      <c r="K846" t="str">
        <f>IF(customer_segmentation_data[[#This Row],[income]]&gt;89000,"High Income",IF(customer_segmentation_data[[#This Row],[income]]&gt;59000,"Middle Income",IF(customer_segmentation_data[[#This Row],[income]]&lt;60000,"Low Income","Invalid")))</f>
        <v>Low Income</v>
      </c>
      <c r="L846" t="str">
        <f>IF(customer_segmentation_data[[#This Row],[spending_score]]&gt;69,"High Spending",IF(customer_segmentation_data[[#This Row],[spending_score]]&gt;39,"Medium Spending",IF(customer_segmentation_data[[#This Row],[spending_score]]&lt;40,"Low Spending","Invalid")))</f>
        <v>Low Spending</v>
      </c>
      <c r="M846" t="str">
        <f>IF(customer_segmentation_data[[#This Row],[purchase_frequency]]&lt;16,"Low Frequency",IF(customer_segmentation_data[[#This Row],[purchase_frequency]]&lt;36,"Medium Frequency",IF(customer_segmentation_data[[#This Row],[purchase_frequency]]&lt;51,"High Frequency","Invalid")))</f>
        <v>Low Frequency</v>
      </c>
      <c r="N846" s="3">
        <f>customer_segmentation_data[[#This Row],[last_purchase_amount]]*customer_segmentation_data[[#This Row],[purchase_frequency]]*customer_segmentation_data[[#This Row],[membership_years]]</f>
        <v>74856.75</v>
      </c>
    </row>
    <row r="847" spans="1:14" x14ac:dyDescent="0.35">
      <c r="A847">
        <v>846</v>
      </c>
      <c r="B847">
        <v>60</v>
      </c>
      <c r="C847" s="1" t="s">
        <v>13</v>
      </c>
      <c r="D847" s="2">
        <v>61376</v>
      </c>
      <c r="E847">
        <v>97</v>
      </c>
      <c r="F847">
        <v>8</v>
      </c>
      <c r="G847">
        <v>9</v>
      </c>
      <c r="H847" s="1" t="s">
        <v>15</v>
      </c>
      <c r="I847" s="3">
        <v>793.84</v>
      </c>
      <c r="J847" s="3" t="str">
        <f>IF(customer_segmentation_data[[#This Row],[age]]&lt;30,"Adolescent",IF(customer_segmentation_data[[#This Row],[age]]&lt;50,"Middle Age",IF(customer_segmentation_data[[#This Row],[age]]&gt;49,"Adult","Invalid")))</f>
        <v>Adult</v>
      </c>
      <c r="K847" t="str">
        <f>IF(customer_segmentation_data[[#This Row],[income]]&gt;89000,"High Income",IF(customer_segmentation_data[[#This Row],[income]]&gt;59000,"Middle Income",IF(customer_segmentation_data[[#This Row],[income]]&lt;60000,"Low Income","Invalid")))</f>
        <v>Middle Income</v>
      </c>
      <c r="L847" t="str">
        <f>IF(customer_segmentation_data[[#This Row],[spending_score]]&gt;69,"High Spending",IF(customer_segmentation_data[[#This Row],[spending_score]]&gt;39,"Medium Spending",IF(customer_segmentation_data[[#This Row],[spending_score]]&lt;40,"Low Spending","Invalid")))</f>
        <v>High Spending</v>
      </c>
      <c r="M847" t="str">
        <f>IF(customer_segmentation_data[[#This Row],[purchase_frequency]]&lt;16,"Low Frequency",IF(customer_segmentation_data[[#This Row],[purchase_frequency]]&lt;36,"Medium Frequency",IF(customer_segmentation_data[[#This Row],[purchase_frequency]]&lt;51,"High Frequency","Invalid")))</f>
        <v>Low Frequency</v>
      </c>
      <c r="N847" s="3">
        <f>customer_segmentation_data[[#This Row],[last_purchase_amount]]*customer_segmentation_data[[#This Row],[purchase_frequency]]*customer_segmentation_data[[#This Row],[membership_years]]</f>
        <v>57156.480000000003</v>
      </c>
    </row>
    <row r="848" spans="1:14" x14ac:dyDescent="0.35">
      <c r="A848">
        <v>847</v>
      </c>
      <c r="B848">
        <v>22</v>
      </c>
      <c r="C848" s="1" t="s">
        <v>16</v>
      </c>
      <c r="D848" s="2">
        <v>134801</v>
      </c>
      <c r="E848">
        <v>47</v>
      </c>
      <c r="F848">
        <v>1</v>
      </c>
      <c r="G848">
        <v>49</v>
      </c>
      <c r="H848" s="1" t="s">
        <v>10</v>
      </c>
      <c r="I848" s="3">
        <v>292.92</v>
      </c>
      <c r="J848" s="3" t="str">
        <f>IF(customer_segmentation_data[[#This Row],[age]]&lt;30,"Adolescent",IF(customer_segmentation_data[[#This Row],[age]]&lt;50,"Middle Age",IF(customer_segmentation_data[[#This Row],[age]]&gt;49,"Adult","Invalid")))</f>
        <v>Adolescent</v>
      </c>
      <c r="K848" t="str">
        <f>IF(customer_segmentation_data[[#This Row],[income]]&gt;89000,"High Income",IF(customer_segmentation_data[[#This Row],[income]]&gt;59000,"Middle Income",IF(customer_segmentation_data[[#This Row],[income]]&lt;60000,"Low Income","Invalid")))</f>
        <v>High Income</v>
      </c>
      <c r="L848" t="str">
        <f>IF(customer_segmentation_data[[#This Row],[spending_score]]&gt;69,"High Spending",IF(customer_segmentation_data[[#This Row],[spending_score]]&gt;39,"Medium Spending",IF(customer_segmentation_data[[#This Row],[spending_score]]&lt;40,"Low Spending","Invalid")))</f>
        <v>Medium Spending</v>
      </c>
      <c r="M848" t="str">
        <f>IF(customer_segmentation_data[[#This Row],[purchase_frequency]]&lt;16,"Low Frequency",IF(customer_segmentation_data[[#This Row],[purchase_frequency]]&lt;36,"Medium Frequency",IF(customer_segmentation_data[[#This Row],[purchase_frequency]]&lt;51,"High Frequency","Invalid")))</f>
        <v>High Frequency</v>
      </c>
      <c r="N848" s="3">
        <f>customer_segmentation_data[[#This Row],[last_purchase_amount]]*customer_segmentation_data[[#This Row],[purchase_frequency]]*customer_segmentation_data[[#This Row],[membership_years]]</f>
        <v>14353.08</v>
      </c>
    </row>
    <row r="849" spans="1:14" x14ac:dyDescent="0.35">
      <c r="A849">
        <v>848</v>
      </c>
      <c r="B849">
        <v>60</v>
      </c>
      <c r="C849" s="1" t="s">
        <v>13</v>
      </c>
      <c r="D849" s="2">
        <v>111784</v>
      </c>
      <c r="E849">
        <v>31</v>
      </c>
      <c r="F849">
        <v>1</v>
      </c>
      <c r="G849">
        <v>14</v>
      </c>
      <c r="H849" s="1" t="s">
        <v>12</v>
      </c>
      <c r="I849" s="3">
        <v>122.12</v>
      </c>
      <c r="J849" s="3" t="str">
        <f>IF(customer_segmentation_data[[#This Row],[age]]&lt;30,"Adolescent",IF(customer_segmentation_data[[#This Row],[age]]&lt;50,"Middle Age",IF(customer_segmentation_data[[#This Row],[age]]&gt;49,"Adult","Invalid")))</f>
        <v>Adult</v>
      </c>
      <c r="K849" t="str">
        <f>IF(customer_segmentation_data[[#This Row],[income]]&gt;89000,"High Income",IF(customer_segmentation_data[[#This Row],[income]]&gt;59000,"Middle Income",IF(customer_segmentation_data[[#This Row],[income]]&lt;60000,"Low Income","Invalid")))</f>
        <v>High Income</v>
      </c>
      <c r="L849" t="str">
        <f>IF(customer_segmentation_data[[#This Row],[spending_score]]&gt;69,"High Spending",IF(customer_segmentation_data[[#This Row],[spending_score]]&gt;39,"Medium Spending",IF(customer_segmentation_data[[#This Row],[spending_score]]&lt;40,"Low Spending","Invalid")))</f>
        <v>Low Spending</v>
      </c>
      <c r="M849" t="str">
        <f>IF(customer_segmentation_data[[#This Row],[purchase_frequency]]&lt;16,"Low Frequency",IF(customer_segmentation_data[[#This Row],[purchase_frequency]]&lt;36,"Medium Frequency",IF(customer_segmentation_data[[#This Row],[purchase_frequency]]&lt;51,"High Frequency","Invalid")))</f>
        <v>Low Frequency</v>
      </c>
      <c r="N849" s="3">
        <f>customer_segmentation_data[[#This Row],[last_purchase_amount]]*customer_segmentation_data[[#This Row],[purchase_frequency]]*customer_segmentation_data[[#This Row],[membership_years]]</f>
        <v>1709.68</v>
      </c>
    </row>
    <row r="850" spans="1:14" x14ac:dyDescent="0.35">
      <c r="A850">
        <v>849</v>
      </c>
      <c r="B850">
        <v>56</v>
      </c>
      <c r="C850" s="1" t="s">
        <v>9</v>
      </c>
      <c r="D850" s="2">
        <v>86142</v>
      </c>
      <c r="E850">
        <v>87</v>
      </c>
      <c r="F850">
        <v>7</v>
      </c>
      <c r="G850">
        <v>8</v>
      </c>
      <c r="H850" s="1" t="s">
        <v>11</v>
      </c>
      <c r="I850" s="3">
        <v>291.95999999999998</v>
      </c>
      <c r="J850" s="3" t="str">
        <f>IF(customer_segmentation_data[[#This Row],[age]]&lt;30,"Adolescent",IF(customer_segmentation_data[[#This Row],[age]]&lt;50,"Middle Age",IF(customer_segmentation_data[[#This Row],[age]]&gt;49,"Adult","Invalid")))</f>
        <v>Adult</v>
      </c>
      <c r="K850" t="str">
        <f>IF(customer_segmentation_data[[#This Row],[income]]&gt;89000,"High Income",IF(customer_segmentation_data[[#This Row],[income]]&gt;59000,"Middle Income",IF(customer_segmentation_data[[#This Row],[income]]&lt;60000,"Low Income","Invalid")))</f>
        <v>Middle Income</v>
      </c>
      <c r="L850" t="str">
        <f>IF(customer_segmentation_data[[#This Row],[spending_score]]&gt;69,"High Spending",IF(customer_segmentation_data[[#This Row],[spending_score]]&gt;39,"Medium Spending",IF(customer_segmentation_data[[#This Row],[spending_score]]&lt;40,"Low Spending","Invalid")))</f>
        <v>High Spending</v>
      </c>
      <c r="M850" t="str">
        <f>IF(customer_segmentation_data[[#This Row],[purchase_frequency]]&lt;16,"Low Frequency",IF(customer_segmentation_data[[#This Row],[purchase_frequency]]&lt;36,"Medium Frequency",IF(customer_segmentation_data[[#This Row],[purchase_frequency]]&lt;51,"High Frequency","Invalid")))</f>
        <v>Low Frequency</v>
      </c>
      <c r="N850" s="3">
        <f>customer_segmentation_data[[#This Row],[last_purchase_amount]]*customer_segmentation_data[[#This Row],[purchase_frequency]]*customer_segmentation_data[[#This Row],[membership_years]]</f>
        <v>16349.759999999998</v>
      </c>
    </row>
    <row r="851" spans="1:14" x14ac:dyDescent="0.35">
      <c r="A851">
        <v>850</v>
      </c>
      <c r="B851">
        <v>48</v>
      </c>
      <c r="C851" s="1" t="s">
        <v>9</v>
      </c>
      <c r="D851" s="2">
        <v>126398</v>
      </c>
      <c r="E851">
        <v>19</v>
      </c>
      <c r="F851">
        <v>1</v>
      </c>
      <c r="G851">
        <v>18</v>
      </c>
      <c r="H851" s="1" t="s">
        <v>12</v>
      </c>
      <c r="I851" s="3">
        <v>311.08</v>
      </c>
      <c r="J851" s="3" t="str">
        <f>IF(customer_segmentation_data[[#This Row],[age]]&lt;30,"Adolescent",IF(customer_segmentation_data[[#This Row],[age]]&lt;50,"Middle Age",IF(customer_segmentation_data[[#This Row],[age]]&gt;49,"Adult","Invalid")))</f>
        <v>Middle Age</v>
      </c>
      <c r="K851" t="str">
        <f>IF(customer_segmentation_data[[#This Row],[income]]&gt;89000,"High Income",IF(customer_segmentation_data[[#This Row],[income]]&gt;59000,"Middle Income",IF(customer_segmentation_data[[#This Row],[income]]&lt;60000,"Low Income","Invalid")))</f>
        <v>High Income</v>
      </c>
      <c r="L851" t="str">
        <f>IF(customer_segmentation_data[[#This Row],[spending_score]]&gt;69,"High Spending",IF(customer_segmentation_data[[#This Row],[spending_score]]&gt;39,"Medium Spending",IF(customer_segmentation_data[[#This Row],[spending_score]]&lt;40,"Low Spending","Invalid")))</f>
        <v>Low Spending</v>
      </c>
      <c r="M851" t="str">
        <f>IF(customer_segmentation_data[[#This Row],[purchase_frequency]]&lt;16,"Low Frequency",IF(customer_segmentation_data[[#This Row],[purchase_frequency]]&lt;36,"Medium Frequency",IF(customer_segmentation_data[[#This Row],[purchase_frequency]]&lt;51,"High Frequency","Invalid")))</f>
        <v>Medium Frequency</v>
      </c>
      <c r="N851" s="3">
        <f>customer_segmentation_data[[#This Row],[last_purchase_amount]]*customer_segmentation_data[[#This Row],[purchase_frequency]]*customer_segmentation_data[[#This Row],[membership_years]]</f>
        <v>5599.44</v>
      </c>
    </row>
    <row r="852" spans="1:14" x14ac:dyDescent="0.35">
      <c r="A852">
        <v>851</v>
      </c>
      <c r="B852">
        <v>51</v>
      </c>
      <c r="C852" s="1" t="s">
        <v>13</v>
      </c>
      <c r="D852" s="2">
        <v>59566</v>
      </c>
      <c r="E852">
        <v>25</v>
      </c>
      <c r="F852">
        <v>5</v>
      </c>
      <c r="G852">
        <v>22</v>
      </c>
      <c r="H852" s="1" t="s">
        <v>10</v>
      </c>
      <c r="I852" s="3">
        <v>847.03</v>
      </c>
      <c r="J852" s="3" t="str">
        <f>IF(customer_segmentation_data[[#This Row],[age]]&lt;30,"Adolescent",IF(customer_segmentation_data[[#This Row],[age]]&lt;50,"Middle Age",IF(customer_segmentation_data[[#This Row],[age]]&gt;49,"Adult","Invalid")))</f>
        <v>Adult</v>
      </c>
      <c r="K852" t="str">
        <f>IF(customer_segmentation_data[[#This Row],[income]]&gt;89000,"High Income",IF(customer_segmentation_data[[#This Row],[income]]&gt;59000,"Middle Income",IF(customer_segmentation_data[[#This Row],[income]]&lt;60000,"Low Income","Invalid")))</f>
        <v>Middle Income</v>
      </c>
      <c r="L852" t="str">
        <f>IF(customer_segmentation_data[[#This Row],[spending_score]]&gt;69,"High Spending",IF(customer_segmentation_data[[#This Row],[spending_score]]&gt;39,"Medium Spending",IF(customer_segmentation_data[[#This Row],[spending_score]]&lt;40,"Low Spending","Invalid")))</f>
        <v>Low Spending</v>
      </c>
      <c r="M852" t="str">
        <f>IF(customer_segmentation_data[[#This Row],[purchase_frequency]]&lt;16,"Low Frequency",IF(customer_segmentation_data[[#This Row],[purchase_frequency]]&lt;36,"Medium Frequency",IF(customer_segmentation_data[[#This Row],[purchase_frequency]]&lt;51,"High Frequency","Invalid")))</f>
        <v>Medium Frequency</v>
      </c>
      <c r="N852" s="3">
        <f>customer_segmentation_data[[#This Row],[last_purchase_amount]]*customer_segmentation_data[[#This Row],[purchase_frequency]]*customer_segmentation_data[[#This Row],[membership_years]]</f>
        <v>93173.3</v>
      </c>
    </row>
    <row r="853" spans="1:14" x14ac:dyDescent="0.35">
      <c r="A853">
        <v>852</v>
      </c>
      <c r="B853">
        <v>64</v>
      </c>
      <c r="C853" s="1" t="s">
        <v>9</v>
      </c>
      <c r="D853" s="2">
        <v>63123</v>
      </c>
      <c r="E853">
        <v>88</v>
      </c>
      <c r="F853">
        <v>1</v>
      </c>
      <c r="G853">
        <v>16</v>
      </c>
      <c r="H853" s="1" t="s">
        <v>10</v>
      </c>
      <c r="I853" s="3">
        <v>330.95</v>
      </c>
      <c r="J853" s="3" t="str">
        <f>IF(customer_segmentation_data[[#This Row],[age]]&lt;30,"Adolescent",IF(customer_segmentation_data[[#This Row],[age]]&lt;50,"Middle Age",IF(customer_segmentation_data[[#This Row],[age]]&gt;49,"Adult","Invalid")))</f>
        <v>Adult</v>
      </c>
      <c r="K853" t="str">
        <f>IF(customer_segmentation_data[[#This Row],[income]]&gt;89000,"High Income",IF(customer_segmentation_data[[#This Row],[income]]&gt;59000,"Middle Income",IF(customer_segmentation_data[[#This Row],[income]]&lt;60000,"Low Income","Invalid")))</f>
        <v>Middle Income</v>
      </c>
      <c r="L853" t="str">
        <f>IF(customer_segmentation_data[[#This Row],[spending_score]]&gt;69,"High Spending",IF(customer_segmentation_data[[#This Row],[spending_score]]&gt;39,"Medium Spending",IF(customer_segmentation_data[[#This Row],[spending_score]]&lt;40,"Low Spending","Invalid")))</f>
        <v>High Spending</v>
      </c>
      <c r="M853" t="str">
        <f>IF(customer_segmentation_data[[#This Row],[purchase_frequency]]&lt;16,"Low Frequency",IF(customer_segmentation_data[[#This Row],[purchase_frequency]]&lt;36,"Medium Frequency",IF(customer_segmentation_data[[#This Row],[purchase_frequency]]&lt;51,"High Frequency","Invalid")))</f>
        <v>Medium Frequency</v>
      </c>
      <c r="N853" s="3">
        <f>customer_segmentation_data[[#This Row],[last_purchase_amount]]*customer_segmentation_data[[#This Row],[purchase_frequency]]*customer_segmentation_data[[#This Row],[membership_years]]</f>
        <v>5295.2</v>
      </c>
    </row>
    <row r="854" spans="1:14" x14ac:dyDescent="0.35">
      <c r="A854">
        <v>853</v>
      </c>
      <c r="B854">
        <v>22</v>
      </c>
      <c r="C854" s="1" t="s">
        <v>13</v>
      </c>
      <c r="D854" s="2">
        <v>120644</v>
      </c>
      <c r="E854">
        <v>75</v>
      </c>
      <c r="F854">
        <v>1</v>
      </c>
      <c r="G854">
        <v>4</v>
      </c>
      <c r="H854" s="1" t="s">
        <v>12</v>
      </c>
      <c r="I854" s="3">
        <v>456.11</v>
      </c>
      <c r="J854" s="3" t="str">
        <f>IF(customer_segmentation_data[[#This Row],[age]]&lt;30,"Adolescent",IF(customer_segmentation_data[[#This Row],[age]]&lt;50,"Middle Age",IF(customer_segmentation_data[[#This Row],[age]]&gt;49,"Adult","Invalid")))</f>
        <v>Adolescent</v>
      </c>
      <c r="K854" t="str">
        <f>IF(customer_segmentation_data[[#This Row],[income]]&gt;89000,"High Income",IF(customer_segmentation_data[[#This Row],[income]]&gt;59000,"Middle Income",IF(customer_segmentation_data[[#This Row],[income]]&lt;60000,"Low Income","Invalid")))</f>
        <v>High Income</v>
      </c>
      <c r="L854" t="str">
        <f>IF(customer_segmentation_data[[#This Row],[spending_score]]&gt;69,"High Spending",IF(customer_segmentation_data[[#This Row],[spending_score]]&gt;39,"Medium Spending",IF(customer_segmentation_data[[#This Row],[spending_score]]&lt;40,"Low Spending","Invalid")))</f>
        <v>High Spending</v>
      </c>
      <c r="M854" t="str">
        <f>IF(customer_segmentation_data[[#This Row],[purchase_frequency]]&lt;16,"Low Frequency",IF(customer_segmentation_data[[#This Row],[purchase_frequency]]&lt;36,"Medium Frequency",IF(customer_segmentation_data[[#This Row],[purchase_frequency]]&lt;51,"High Frequency","Invalid")))</f>
        <v>Low Frequency</v>
      </c>
      <c r="N854" s="3">
        <f>customer_segmentation_data[[#This Row],[last_purchase_amount]]*customer_segmentation_data[[#This Row],[purchase_frequency]]*customer_segmentation_data[[#This Row],[membership_years]]</f>
        <v>1824.44</v>
      </c>
    </row>
    <row r="855" spans="1:14" x14ac:dyDescent="0.35">
      <c r="A855">
        <v>854</v>
      </c>
      <c r="B855">
        <v>27</v>
      </c>
      <c r="C855" s="1" t="s">
        <v>9</v>
      </c>
      <c r="D855" s="2">
        <v>40595</v>
      </c>
      <c r="E855">
        <v>84</v>
      </c>
      <c r="F855">
        <v>6</v>
      </c>
      <c r="G855">
        <v>15</v>
      </c>
      <c r="H855" s="1" t="s">
        <v>10</v>
      </c>
      <c r="I855" s="3">
        <v>268.76</v>
      </c>
      <c r="J855" s="3" t="str">
        <f>IF(customer_segmentation_data[[#This Row],[age]]&lt;30,"Adolescent",IF(customer_segmentation_data[[#This Row],[age]]&lt;50,"Middle Age",IF(customer_segmentation_data[[#This Row],[age]]&gt;49,"Adult","Invalid")))</f>
        <v>Adolescent</v>
      </c>
      <c r="K855" t="str">
        <f>IF(customer_segmentation_data[[#This Row],[income]]&gt;89000,"High Income",IF(customer_segmentation_data[[#This Row],[income]]&gt;59000,"Middle Income",IF(customer_segmentation_data[[#This Row],[income]]&lt;60000,"Low Income","Invalid")))</f>
        <v>Low Income</v>
      </c>
      <c r="L855" t="str">
        <f>IF(customer_segmentation_data[[#This Row],[spending_score]]&gt;69,"High Spending",IF(customer_segmentation_data[[#This Row],[spending_score]]&gt;39,"Medium Spending",IF(customer_segmentation_data[[#This Row],[spending_score]]&lt;40,"Low Spending","Invalid")))</f>
        <v>High Spending</v>
      </c>
      <c r="M855" t="str">
        <f>IF(customer_segmentation_data[[#This Row],[purchase_frequency]]&lt;16,"Low Frequency",IF(customer_segmentation_data[[#This Row],[purchase_frequency]]&lt;36,"Medium Frequency",IF(customer_segmentation_data[[#This Row],[purchase_frequency]]&lt;51,"High Frequency","Invalid")))</f>
        <v>Low Frequency</v>
      </c>
      <c r="N855" s="3">
        <f>customer_segmentation_data[[#This Row],[last_purchase_amount]]*customer_segmentation_data[[#This Row],[purchase_frequency]]*customer_segmentation_data[[#This Row],[membership_years]]</f>
        <v>24188.399999999998</v>
      </c>
    </row>
    <row r="856" spans="1:14" x14ac:dyDescent="0.35">
      <c r="A856">
        <v>855</v>
      </c>
      <c r="B856">
        <v>18</v>
      </c>
      <c r="C856" s="1" t="s">
        <v>16</v>
      </c>
      <c r="D856" s="2">
        <v>30102</v>
      </c>
      <c r="E856">
        <v>35</v>
      </c>
      <c r="F856">
        <v>2</v>
      </c>
      <c r="G856">
        <v>6</v>
      </c>
      <c r="H856" s="1" t="s">
        <v>11</v>
      </c>
      <c r="I856" s="3">
        <v>739.27</v>
      </c>
      <c r="J856" s="3" t="str">
        <f>IF(customer_segmentation_data[[#This Row],[age]]&lt;30,"Adolescent",IF(customer_segmentation_data[[#This Row],[age]]&lt;50,"Middle Age",IF(customer_segmentation_data[[#This Row],[age]]&gt;49,"Adult","Invalid")))</f>
        <v>Adolescent</v>
      </c>
      <c r="K856" t="str">
        <f>IF(customer_segmentation_data[[#This Row],[income]]&gt;89000,"High Income",IF(customer_segmentation_data[[#This Row],[income]]&gt;59000,"Middle Income",IF(customer_segmentation_data[[#This Row],[income]]&lt;60000,"Low Income","Invalid")))</f>
        <v>Low Income</v>
      </c>
      <c r="L856" t="str">
        <f>IF(customer_segmentation_data[[#This Row],[spending_score]]&gt;69,"High Spending",IF(customer_segmentation_data[[#This Row],[spending_score]]&gt;39,"Medium Spending",IF(customer_segmentation_data[[#This Row],[spending_score]]&lt;40,"Low Spending","Invalid")))</f>
        <v>Low Spending</v>
      </c>
      <c r="M856" t="str">
        <f>IF(customer_segmentation_data[[#This Row],[purchase_frequency]]&lt;16,"Low Frequency",IF(customer_segmentation_data[[#This Row],[purchase_frequency]]&lt;36,"Medium Frequency",IF(customer_segmentation_data[[#This Row],[purchase_frequency]]&lt;51,"High Frequency","Invalid")))</f>
        <v>Low Frequency</v>
      </c>
      <c r="N856" s="3">
        <f>customer_segmentation_data[[#This Row],[last_purchase_amount]]*customer_segmentation_data[[#This Row],[purchase_frequency]]*customer_segmentation_data[[#This Row],[membership_years]]</f>
        <v>8871.24</v>
      </c>
    </row>
    <row r="857" spans="1:14" x14ac:dyDescent="0.35">
      <c r="A857">
        <v>856</v>
      </c>
      <c r="B857">
        <v>45</v>
      </c>
      <c r="C857" s="1" t="s">
        <v>13</v>
      </c>
      <c r="D857" s="2">
        <v>135627</v>
      </c>
      <c r="E857">
        <v>67</v>
      </c>
      <c r="F857">
        <v>2</v>
      </c>
      <c r="G857">
        <v>46</v>
      </c>
      <c r="H857" s="1" t="s">
        <v>10</v>
      </c>
      <c r="I857" s="3">
        <v>524.16</v>
      </c>
      <c r="J857" s="3" t="str">
        <f>IF(customer_segmentation_data[[#This Row],[age]]&lt;30,"Adolescent",IF(customer_segmentation_data[[#This Row],[age]]&lt;50,"Middle Age",IF(customer_segmentation_data[[#This Row],[age]]&gt;49,"Adult","Invalid")))</f>
        <v>Middle Age</v>
      </c>
      <c r="K857" t="str">
        <f>IF(customer_segmentation_data[[#This Row],[income]]&gt;89000,"High Income",IF(customer_segmentation_data[[#This Row],[income]]&gt;59000,"Middle Income",IF(customer_segmentation_data[[#This Row],[income]]&lt;60000,"Low Income","Invalid")))</f>
        <v>High Income</v>
      </c>
      <c r="L857" t="str">
        <f>IF(customer_segmentation_data[[#This Row],[spending_score]]&gt;69,"High Spending",IF(customer_segmentation_data[[#This Row],[spending_score]]&gt;39,"Medium Spending",IF(customer_segmentation_data[[#This Row],[spending_score]]&lt;40,"Low Spending","Invalid")))</f>
        <v>Medium Spending</v>
      </c>
      <c r="M857" t="str">
        <f>IF(customer_segmentation_data[[#This Row],[purchase_frequency]]&lt;16,"Low Frequency",IF(customer_segmentation_data[[#This Row],[purchase_frequency]]&lt;36,"Medium Frequency",IF(customer_segmentation_data[[#This Row],[purchase_frequency]]&lt;51,"High Frequency","Invalid")))</f>
        <v>High Frequency</v>
      </c>
      <c r="N857" s="3">
        <f>customer_segmentation_data[[#This Row],[last_purchase_amount]]*customer_segmentation_data[[#This Row],[purchase_frequency]]*customer_segmentation_data[[#This Row],[membership_years]]</f>
        <v>48222.719999999994</v>
      </c>
    </row>
    <row r="858" spans="1:14" x14ac:dyDescent="0.35">
      <c r="A858">
        <v>857</v>
      </c>
      <c r="B858">
        <v>19</v>
      </c>
      <c r="C858" s="1" t="s">
        <v>9</v>
      </c>
      <c r="D858" s="2">
        <v>90561</v>
      </c>
      <c r="E858">
        <v>75</v>
      </c>
      <c r="F858">
        <v>10</v>
      </c>
      <c r="G858">
        <v>23</v>
      </c>
      <c r="H858" s="1" t="s">
        <v>14</v>
      </c>
      <c r="I858" s="3">
        <v>866.23</v>
      </c>
      <c r="J858" s="3" t="str">
        <f>IF(customer_segmentation_data[[#This Row],[age]]&lt;30,"Adolescent",IF(customer_segmentation_data[[#This Row],[age]]&lt;50,"Middle Age",IF(customer_segmentation_data[[#This Row],[age]]&gt;49,"Adult","Invalid")))</f>
        <v>Adolescent</v>
      </c>
      <c r="K858" t="str">
        <f>IF(customer_segmentation_data[[#This Row],[income]]&gt;89000,"High Income",IF(customer_segmentation_data[[#This Row],[income]]&gt;59000,"Middle Income",IF(customer_segmentation_data[[#This Row],[income]]&lt;60000,"Low Income","Invalid")))</f>
        <v>High Income</v>
      </c>
      <c r="L858" t="str">
        <f>IF(customer_segmentation_data[[#This Row],[spending_score]]&gt;69,"High Spending",IF(customer_segmentation_data[[#This Row],[spending_score]]&gt;39,"Medium Spending",IF(customer_segmentation_data[[#This Row],[spending_score]]&lt;40,"Low Spending","Invalid")))</f>
        <v>High Spending</v>
      </c>
      <c r="M858" t="str">
        <f>IF(customer_segmentation_data[[#This Row],[purchase_frequency]]&lt;16,"Low Frequency",IF(customer_segmentation_data[[#This Row],[purchase_frequency]]&lt;36,"Medium Frequency",IF(customer_segmentation_data[[#This Row],[purchase_frequency]]&lt;51,"High Frequency","Invalid")))</f>
        <v>Medium Frequency</v>
      </c>
      <c r="N858" s="3">
        <f>customer_segmentation_data[[#This Row],[last_purchase_amount]]*customer_segmentation_data[[#This Row],[purchase_frequency]]*customer_segmentation_data[[#This Row],[membership_years]]</f>
        <v>199232.90000000002</v>
      </c>
    </row>
    <row r="859" spans="1:14" x14ac:dyDescent="0.35">
      <c r="A859">
        <v>858</v>
      </c>
      <c r="B859">
        <v>67</v>
      </c>
      <c r="C859" s="1" t="s">
        <v>16</v>
      </c>
      <c r="D859" s="2">
        <v>115470</v>
      </c>
      <c r="E859">
        <v>56</v>
      </c>
      <c r="F859">
        <v>4</v>
      </c>
      <c r="G859">
        <v>6</v>
      </c>
      <c r="H859" s="1" t="s">
        <v>12</v>
      </c>
      <c r="I859" s="3">
        <v>151.74</v>
      </c>
      <c r="J859" s="3" t="str">
        <f>IF(customer_segmentation_data[[#This Row],[age]]&lt;30,"Adolescent",IF(customer_segmentation_data[[#This Row],[age]]&lt;50,"Middle Age",IF(customer_segmentation_data[[#This Row],[age]]&gt;49,"Adult","Invalid")))</f>
        <v>Adult</v>
      </c>
      <c r="K859" t="str">
        <f>IF(customer_segmentation_data[[#This Row],[income]]&gt;89000,"High Income",IF(customer_segmentation_data[[#This Row],[income]]&gt;59000,"Middle Income",IF(customer_segmentation_data[[#This Row],[income]]&lt;60000,"Low Income","Invalid")))</f>
        <v>High Income</v>
      </c>
      <c r="L859" t="str">
        <f>IF(customer_segmentation_data[[#This Row],[spending_score]]&gt;69,"High Spending",IF(customer_segmentation_data[[#This Row],[spending_score]]&gt;39,"Medium Spending",IF(customer_segmentation_data[[#This Row],[spending_score]]&lt;40,"Low Spending","Invalid")))</f>
        <v>Medium Spending</v>
      </c>
      <c r="M859" t="str">
        <f>IF(customer_segmentation_data[[#This Row],[purchase_frequency]]&lt;16,"Low Frequency",IF(customer_segmentation_data[[#This Row],[purchase_frequency]]&lt;36,"Medium Frequency",IF(customer_segmentation_data[[#This Row],[purchase_frequency]]&lt;51,"High Frequency","Invalid")))</f>
        <v>Low Frequency</v>
      </c>
      <c r="N859" s="3">
        <f>customer_segmentation_data[[#This Row],[last_purchase_amount]]*customer_segmentation_data[[#This Row],[purchase_frequency]]*customer_segmentation_data[[#This Row],[membership_years]]</f>
        <v>3641.76</v>
      </c>
    </row>
    <row r="860" spans="1:14" x14ac:dyDescent="0.35">
      <c r="A860">
        <v>859</v>
      </c>
      <c r="B860">
        <v>22</v>
      </c>
      <c r="C860" s="1" t="s">
        <v>16</v>
      </c>
      <c r="D860" s="2">
        <v>62752</v>
      </c>
      <c r="E860">
        <v>2</v>
      </c>
      <c r="F860">
        <v>10</v>
      </c>
      <c r="G860">
        <v>22</v>
      </c>
      <c r="H860" s="1" t="s">
        <v>15</v>
      </c>
      <c r="I860" s="3">
        <v>469.36</v>
      </c>
      <c r="J860" s="3" t="str">
        <f>IF(customer_segmentation_data[[#This Row],[age]]&lt;30,"Adolescent",IF(customer_segmentation_data[[#This Row],[age]]&lt;50,"Middle Age",IF(customer_segmentation_data[[#This Row],[age]]&gt;49,"Adult","Invalid")))</f>
        <v>Adolescent</v>
      </c>
      <c r="K860" t="str">
        <f>IF(customer_segmentation_data[[#This Row],[income]]&gt;89000,"High Income",IF(customer_segmentation_data[[#This Row],[income]]&gt;59000,"Middle Income",IF(customer_segmentation_data[[#This Row],[income]]&lt;60000,"Low Income","Invalid")))</f>
        <v>Middle Income</v>
      </c>
      <c r="L860" t="str">
        <f>IF(customer_segmentation_data[[#This Row],[spending_score]]&gt;69,"High Spending",IF(customer_segmentation_data[[#This Row],[spending_score]]&gt;39,"Medium Spending",IF(customer_segmentation_data[[#This Row],[spending_score]]&lt;40,"Low Spending","Invalid")))</f>
        <v>Low Spending</v>
      </c>
      <c r="M860" t="str">
        <f>IF(customer_segmentation_data[[#This Row],[purchase_frequency]]&lt;16,"Low Frequency",IF(customer_segmentation_data[[#This Row],[purchase_frequency]]&lt;36,"Medium Frequency",IF(customer_segmentation_data[[#This Row],[purchase_frequency]]&lt;51,"High Frequency","Invalid")))</f>
        <v>Medium Frequency</v>
      </c>
      <c r="N860" s="3">
        <f>customer_segmentation_data[[#This Row],[last_purchase_amount]]*customer_segmentation_data[[#This Row],[purchase_frequency]]*customer_segmentation_data[[#This Row],[membership_years]]</f>
        <v>103259.2</v>
      </c>
    </row>
    <row r="861" spans="1:14" x14ac:dyDescent="0.35">
      <c r="A861">
        <v>860</v>
      </c>
      <c r="B861">
        <v>22</v>
      </c>
      <c r="C861" s="1" t="s">
        <v>16</v>
      </c>
      <c r="D861" s="2">
        <v>46866</v>
      </c>
      <c r="E861">
        <v>3</v>
      </c>
      <c r="F861">
        <v>7</v>
      </c>
      <c r="G861">
        <v>46</v>
      </c>
      <c r="H861" s="1" t="s">
        <v>15</v>
      </c>
      <c r="I861" s="3">
        <v>737.44</v>
      </c>
      <c r="J861" s="3" t="str">
        <f>IF(customer_segmentation_data[[#This Row],[age]]&lt;30,"Adolescent",IF(customer_segmentation_data[[#This Row],[age]]&lt;50,"Middle Age",IF(customer_segmentation_data[[#This Row],[age]]&gt;49,"Adult","Invalid")))</f>
        <v>Adolescent</v>
      </c>
      <c r="K861" t="str">
        <f>IF(customer_segmentation_data[[#This Row],[income]]&gt;89000,"High Income",IF(customer_segmentation_data[[#This Row],[income]]&gt;59000,"Middle Income",IF(customer_segmentation_data[[#This Row],[income]]&lt;60000,"Low Income","Invalid")))</f>
        <v>Low Income</v>
      </c>
      <c r="L861" t="str">
        <f>IF(customer_segmentation_data[[#This Row],[spending_score]]&gt;69,"High Spending",IF(customer_segmentation_data[[#This Row],[spending_score]]&gt;39,"Medium Spending",IF(customer_segmentation_data[[#This Row],[spending_score]]&lt;40,"Low Spending","Invalid")))</f>
        <v>Low Spending</v>
      </c>
      <c r="M861" t="str">
        <f>IF(customer_segmentation_data[[#This Row],[purchase_frequency]]&lt;16,"Low Frequency",IF(customer_segmentation_data[[#This Row],[purchase_frequency]]&lt;36,"Medium Frequency",IF(customer_segmentation_data[[#This Row],[purchase_frequency]]&lt;51,"High Frequency","Invalid")))</f>
        <v>High Frequency</v>
      </c>
      <c r="N861" s="3">
        <f>customer_segmentation_data[[#This Row],[last_purchase_amount]]*customer_segmentation_data[[#This Row],[purchase_frequency]]*customer_segmentation_data[[#This Row],[membership_years]]</f>
        <v>237455.68000000005</v>
      </c>
    </row>
    <row r="862" spans="1:14" x14ac:dyDescent="0.35">
      <c r="A862">
        <v>861</v>
      </c>
      <c r="B862">
        <v>21</v>
      </c>
      <c r="C862" s="1" t="s">
        <v>13</v>
      </c>
      <c r="D862" s="2">
        <v>145884</v>
      </c>
      <c r="E862">
        <v>3</v>
      </c>
      <c r="F862">
        <v>4</v>
      </c>
      <c r="G862">
        <v>25</v>
      </c>
      <c r="H862" s="1" t="s">
        <v>14</v>
      </c>
      <c r="I862" s="3">
        <v>676.93</v>
      </c>
      <c r="J862" s="3" t="str">
        <f>IF(customer_segmentation_data[[#This Row],[age]]&lt;30,"Adolescent",IF(customer_segmentation_data[[#This Row],[age]]&lt;50,"Middle Age",IF(customer_segmentation_data[[#This Row],[age]]&gt;49,"Adult","Invalid")))</f>
        <v>Adolescent</v>
      </c>
      <c r="K862" t="str">
        <f>IF(customer_segmentation_data[[#This Row],[income]]&gt;89000,"High Income",IF(customer_segmentation_data[[#This Row],[income]]&gt;59000,"Middle Income",IF(customer_segmentation_data[[#This Row],[income]]&lt;60000,"Low Income","Invalid")))</f>
        <v>High Income</v>
      </c>
      <c r="L862" t="str">
        <f>IF(customer_segmentation_data[[#This Row],[spending_score]]&gt;69,"High Spending",IF(customer_segmentation_data[[#This Row],[spending_score]]&gt;39,"Medium Spending",IF(customer_segmentation_data[[#This Row],[spending_score]]&lt;40,"Low Spending","Invalid")))</f>
        <v>Low Spending</v>
      </c>
      <c r="M862" t="str">
        <f>IF(customer_segmentation_data[[#This Row],[purchase_frequency]]&lt;16,"Low Frequency",IF(customer_segmentation_data[[#This Row],[purchase_frequency]]&lt;36,"Medium Frequency",IF(customer_segmentation_data[[#This Row],[purchase_frequency]]&lt;51,"High Frequency","Invalid")))</f>
        <v>Medium Frequency</v>
      </c>
      <c r="N862" s="3">
        <f>customer_segmentation_data[[#This Row],[last_purchase_amount]]*customer_segmentation_data[[#This Row],[purchase_frequency]]*customer_segmentation_data[[#This Row],[membership_years]]</f>
        <v>67693</v>
      </c>
    </row>
    <row r="863" spans="1:14" x14ac:dyDescent="0.35">
      <c r="A863">
        <v>862</v>
      </c>
      <c r="B863">
        <v>20</v>
      </c>
      <c r="C863" s="1" t="s">
        <v>16</v>
      </c>
      <c r="D863" s="2">
        <v>79899</v>
      </c>
      <c r="E863">
        <v>64</v>
      </c>
      <c r="F863">
        <v>7</v>
      </c>
      <c r="G863">
        <v>46</v>
      </c>
      <c r="H863" s="1" t="s">
        <v>12</v>
      </c>
      <c r="I863" s="3">
        <v>129.9</v>
      </c>
      <c r="J863" s="3" t="str">
        <f>IF(customer_segmentation_data[[#This Row],[age]]&lt;30,"Adolescent",IF(customer_segmentation_data[[#This Row],[age]]&lt;50,"Middle Age",IF(customer_segmentation_data[[#This Row],[age]]&gt;49,"Adult","Invalid")))</f>
        <v>Adolescent</v>
      </c>
      <c r="K863" t="str">
        <f>IF(customer_segmentation_data[[#This Row],[income]]&gt;89000,"High Income",IF(customer_segmentation_data[[#This Row],[income]]&gt;59000,"Middle Income",IF(customer_segmentation_data[[#This Row],[income]]&lt;60000,"Low Income","Invalid")))</f>
        <v>Middle Income</v>
      </c>
      <c r="L863" t="str">
        <f>IF(customer_segmentation_data[[#This Row],[spending_score]]&gt;69,"High Spending",IF(customer_segmentation_data[[#This Row],[spending_score]]&gt;39,"Medium Spending",IF(customer_segmentation_data[[#This Row],[spending_score]]&lt;40,"Low Spending","Invalid")))</f>
        <v>Medium Spending</v>
      </c>
      <c r="M863" t="str">
        <f>IF(customer_segmentation_data[[#This Row],[purchase_frequency]]&lt;16,"Low Frequency",IF(customer_segmentation_data[[#This Row],[purchase_frequency]]&lt;36,"Medium Frequency",IF(customer_segmentation_data[[#This Row],[purchase_frequency]]&lt;51,"High Frequency","Invalid")))</f>
        <v>High Frequency</v>
      </c>
      <c r="N863" s="3">
        <f>customer_segmentation_data[[#This Row],[last_purchase_amount]]*customer_segmentation_data[[#This Row],[purchase_frequency]]*customer_segmentation_data[[#This Row],[membership_years]]</f>
        <v>41827.800000000003</v>
      </c>
    </row>
    <row r="864" spans="1:14" x14ac:dyDescent="0.35">
      <c r="A864">
        <v>863</v>
      </c>
      <c r="B864">
        <v>42</v>
      </c>
      <c r="C864" s="1" t="s">
        <v>13</v>
      </c>
      <c r="D864" s="2">
        <v>77292</v>
      </c>
      <c r="E864">
        <v>73</v>
      </c>
      <c r="F864">
        <v>10</v>
      </c>
      <c r="G864">
        <v>43</v>
      </c>
      <c r="H864" s="1" t="s">
        <v>10</v>
      </c>
      <c r="I864" s="3">
        <v>787.66</v>
      </c>
      <c r="J864" s="3" t="str">
        <f>IF(customer_segmentation_data[[#This Row],[age]]&lt;30,"Adolescent",IF(customer_segmentation_data[[#This Row],[age]]&lt;50,"Middle Age",IF(customer_segmentation_data[[#This Row],[age]]&gt;49,"Adult","Invalid")))</f>
        <v>Middle Age</v>
      </c>
      <c r="K864" t="str">
        <f>IF(customer_segmentation_data[[#This Row],[income]]&gt;89000,"High Income",IF(customer_segmentation_data[[#This Row],[income]]&gt;59000,"Middle Income",IF(customer_segmentation_data[[#This Row],[income]]&lt;60000,"Low Income","Invalid")))</f>
        <v>Middle Income</v>
      </c>
      <c r="L864" t="str">
        <f>IF(customer_segmentation_data[[#This Row],[spending_score]]&gt;69,"High Spending",IF(customer_segmentation_data[[#This Row],[spending_score]]&gt;39,"Medium Spending",IF(customer_segmentation_data[[#This Row],[spending_score]]&lt;40,"Low Spending","Invalid")))</f>
        <v>High Spending</v>
      </c>
      <c r="M864" t="str">
        <f>IF(customer_segmentation_data[[#This Row],[purchase_frequency]]&lt;16,"Low Frequency",IF(customer_segmentation_data[[#This Row],[purchase_frequency]]&lt;36,"Medium Frequency",IF(customer_segmentation_data[[#This Row],[purchase_frequency]]&lt;51,"High Frequency","Invalid")))</f>
        <v>High Frequency</v>
      </c>
      <c r="N864" s="3">
        <f>customer_segmentation_data[[#This Row],[last_purchase_amount]]*customer_segmentation_data[[#This Row],[purchase_frequency]]*customer_segmentation_data[[#This Row],[membership_years]]</f>
        <v>338693.8</v>
      </c>
    </row>
    <row r="865" spans="1:14" x14ac:dyDescent="0.35">
      <c r="A865">
        <v>864</v>
      </c>
      <c r="B865">
        <v>41</v>
      </c>
      <c r="C865" s="1" t="s">
        <v>16</v>
      </c>
      <c r="D865" s="2">
        <v>92371</v>
      </c>
      <c r="E865">
        <v>28</v>
      </c>
      <c r="F865">
        <v>10</v>
      </c>
      <c r="G865">
        <v>48</v>
      </c>
      <c r="H865" s="1" t="s">
        <v>15</v>
      </c>
      <c r="I865" s="3">
        <v>594.96</v>
      </c>
      <c r="J865" s="3" t="str">
        <f>IF(customer_segmentation_data[[#This Row],[age]]&lt;30,"Adolescent",IF(customer_segmentation_data[[#This Row],[age]]&lt;50,"Middle Age",IF(customer_segmentation_data[[#This Row],[age]]&gt;49,"Adult","Invalid")))</f>
        <v>Middle Age</v>
      </c>
      <c r="K865" t="str">
        <f>IF(customer_segmentation_data[[#This Row],[income]]&gt;89000,"High Income",IF(customer_segmentation_data[[#This Row],[income]]&gt;59000,"Middle Income",IF(customer_segmentation_data[[#This Row],[income]]&lt;60000,"Low Income","Invalid")))</f>
        <v>High Income</v>
      </c>
      <c r="L865" t="str">
        <f>IF(customer_segmentation_data[[#This Row],[spending_score]]&gt;69,"High Spending",IF(customer_segmentation_data[[#This Row],[spending_score]]&gt;39,"Medium Spending",IF(customer_segmentation_data[[#This Row],[spending_score]]&lt;40,"Low Spending","Invalid")))</f>
        <v>Low Spending</v>
      </c>
      <c r="M865" t="str">
        <f>IF(customer_segmentation_data[[#This Row],[purchase_frequency]]&lt;16,"Low Frequency",IF(customer_segmentation_data[[#This Row],[purchase_frequency]]&lt;36,"Medium Frequency",IF(customer_segmentation_data[[#This Row],[purchase_frequency]]&lt;51,"High Frequency","Invalid")))</f>
        <v>High Frequency</v>
      </c>
      <c r="N865" s="3">
        <f>customer_segmentation_data[[#This Row],[last_purchase_amount]]*customer_segmentation_data[[#This Row],[purchase_frequency]]*customer_segmentation_data[[#This Row],[membership_years]]</f>
        <v>285580.80000000005</v>
      </c>
    </row>
    <row r="866" spans="1:14" x14ac:dyDescent="0.35">
      <c r="A866">
        <v>865</v>
      </c>
      <c r="B866">
        <v>57</v>
      </c>
      <c r="C866" s="1" t="s">
        <v>13</v>
      </c>
      <c r="D866" s="2">
        <v>106632</v>
      </c>
      <c r="E866">
        <v>26</v>
      </c>
      <c r="F866">
        <v>1</v>
      </c>
      <c r="G866">
        <v>17</v>
      </c>
      <c r="H866" s="1" t="s">
        <v>10</v>
      </c>
      <c r="I866" s="3">
        <v>610.98</v>
      </c>
      <c r="J866" s="3" t="str">
        <f>IF(customer_segmentation_data[[#This Row],[age]]&lt;30,"Adolescent",IF(customer_segmentation_data[[#This Row],[age]]&lt;50,"Middle Age",IF(customer_segmentation_data[[#This Row],[age]]&gt;49,"Adult","Invalid")))</f>
        <v>Adult</v>
      </c>
      <c r="K866" t="str">
        <f>IF(customer_segmentation_data[[#This Row],[income]]&gt;89000,"High Income",IF(customer_segmentation_data[[#This Row],[income]]&gt;59000,"Middle Income",IF(customer_segmentation_data[[#This Row],[income]]&lt;60000,"Low Income","Invalid")))</f>
        <v>High Income</v>
      </c>
      <c r="L866" t="str">
        <f>IF(customer_segmentation_data[[#This Row],[spending_score]]&gt;69,"High Spending",IF(customer_segmentation_data[[#This Row],[spending_score]]&gt;39,"Medium Spending",IF(customer_segmentation_data[[#This Row],[spending_score]]&lt;40,"Low Spending","Invalid")))</f>
        <v>Low Spending</v>
      </c>
      <c r="M866" t="str">
        <f>IF(customer_segmentation_data[[#This Row],[purchase_frequency]]&lt;16,"Low Frequency",IF(customer_segmentation_data[[#This Row],[purchase_frequency]]&lt;36,"Medium Frequency",IF(customer_segmentation_data[[#This Row],[purchase_frequency]]&lt;51,"High Frequency","Invalid")))</f>
        <v>Medium Frequency</v>
      </c>
      <c r="N866" s="3">
        <f>customer_segmentation_data[[#This Row],[last_purchase_amount]]*customer_segmentation_data[[#This Row],[purchase_frequency]]*customer_segmentation_data[[#This Row],[membership_years]]</f>
        <v>10386.66</v>
      </c>
    </row>
    <row r="867" spans="1:14" x14ac:dyDescent="0.35">
      <c r="A867">
        <v>866</v>
      </c>
      <c r="B867">
        <v>22</v>
      </c>
      <c r="C867" s="1" t="s">
        <v>16</v>
      </c>
      <c r="D867" s="2">
        <v>48068</v>
      </c>
      <c r="E867">
        <v>57</v>
      </c>
      <c r="F867">
        <v>2</v>
      </c>
      <c r="G867">
        <v>24</v>
      </c>
      <c r="H867" s="1" t="s">
        <v>15</v>
      </c>
      <c r="I867" s="3">
        <v>683.02</v>
      </c>
      <c r="J867" s="3" t="str">
        <f>IF(customer_segmentation_data[[#This Row],[age]]&lt;30,"Adolescent",IF(customer_segmentation_data[[#This Row],[age]]&lt;50,"Middle Age",IF(customer_segmentation_data[[#This Row],[age]]&gt;49,"Adult","Invalid")))</f>
        <v>Adolescent</v>
      </c>
      <c r="K867" t="str">
        <f>IF(customer_segmentation_data[[#This Row],[income]]&gt;89000,"High Income",IF(customer_segmentation_data[[#This Row],[income]]&gt;59000,"Middle Income",IF(customer_segmentation_data[[#This Row],[income]]&lt;60000,"Low Income","Invalid")))</f>
        <v>Low Income</v>
      </c>
      <c r="L867" t="str">
        <f>IF(customer_segmentation_data[[#This Row],[spending_score]]&gt;69,"High Spending",IF(customer_segmentation_data[[#This Row],[spending_score]]&gt;39,"Medium Spending",IF(customer_segmentation_data[[#This Row],[spending_score]]&lt;40,"Low Spending","Invalid")))</f>
        <v>Medium Spending</v>
      </c>
      <c r="M867" t="str">
        <f>IF(customer_segmentation_data[[#This Row],[purchase_frequency]]&lt;16,"Low Frequency",IF(customer_segmentation_data[[#This Row],[purchase_frequency]]&lt;36,"Medium Frequency",IF(customer_segmentation_data[[#This Row],[purchase_frequency]]&lt;51,"High Frequency","Invalid")))</f>
        <v>Medium Frequency</v>
      </c>
      <c r="N867" s="3">
        <f>customer_segmentation_data[[#This Row],[last_purchase_amount]]*customer_segmentation_data[[#This Row],[purchase_frequency]]*customer_segmentation_data[[#This Row],[membership_years]]</f>
        <v>32784.959999999999</v>
      </c>
    </row>
    <row r="868" spans="1:14" x14ac:dyDescent="0.35">
      <c r="A868">
        <v>867</v>
      </c>
      <c r="B868">
        <v>68</v>
      </c>
      <c r="C868" s="1" t="s">
        <v>13</v>
      </c>
      <c r="D868" s="2">
        <v>35122</v>
      </c>
      <c r="E868">
        <v>72</v>
      </c>
      <c r="F868">
        <v>6</v>
      </c>
      <c r="G868">
        <v>33</v>
      </c>
      <c r="H868" s="1" t="s">
        <v>11</v>
      </c>
      <c r="I868" s="3">
        <v>983.84</v>
      </c>
      <c r="J868" s="3" t="str">
        <f>IF(customer_segmentation_data[[#This Row],[age]]&lt;30,"Adolescent",IF(customer_segmentation_data[[#This Row],[age]]&lt;50,"Middle Age",IF(customer_segmentation_data[[#This Row],[age]]&gt;49,"Adult","Invalid")))</f>
        <v>Adult</v>
      </c>
      <c r="K868" t="str">
        <f>IF(customer_segmentation_data[[#This Row],[income]]&gt;89000,"High Income",IF(customer_segmentation_data[[#This Row],[income]]&gt;59000,"Middle Income",IF(customer_segmentation_data[[#This Row],[income]]&lt;60000,"Low Income","Invalid")))</f>
        <v>Low Income</v>
      </c>
      <c r="L868" t="str">
        <f>IF(customer_segmentation_data[[#This Row],[spending_score]]&gt;69,"High Spending",IF(customer_segmentation_data[[#This Row],[spending_score]]&gt;39,"Medium Spending",IF(customer_segmentation_data[[#This Row],[spending_score]]&lt;40,"Low Spending","Invalid")))</f>
        <v>High Spending</v>
      </c>
      <c r="M868" t="str">
        <f>IF(customer_segmentation_data[[#This Row],[purchase_frequency]]&lt;16,"Low Frequency",IF(customer_segmentation_data[[#This Row],[purchase_frequency]]&lt;36,"Medium Frequency",IF(customer_segmentation_data[[#This Row],[purchase_frequency]]&lt;51,"High Frequency","Invalid")))</f>
        <v>Medium Frequency</v>
      </c>
      <c r="N868" s="3">
        <f>customer_segmentation_data[[#This Row],[last_purchase_amount]]*customer_segmentation_data[[#This Row],[purchase_frequency]]*customer_segmentation_data[[#This Row],[membership_years]]</f>
        <v>194800.32</v>
      </c>
    </row>
    <row r="869" spans="1:14" x14ac:dyDescent="0.35">
      <c r="A869">
        <v>868</v>
      </c>
      <c r="B869">
        <v>51</v>
      </c>
      <c r="C869" s="1" t="s">
        <v>13</v>
      </c>
      <c r="D869" s="2">
        <v>83467</v>
      </c>
      <c r="E869">
        <v>83</v>
      </c>
      <c r="F869">
        <v>1</v>
      </c>
      <c r="G869">
        <v>19</v>
      </c>
      <c r="H869" s="1" t="s">
        <v>12</v>
      </c>
      <c r="I869" s="3">
        <v>30.88</v>
      </c>
      <c r="J869" s="3" t="str">
        <f>IF(customer_segmentation_data[[#This Row],[age]]&lt;30,"Adolescent",IF(customer_segmentation_data[[#This Row],[age]]&lt;50,"Middle Age",IF(customer_segmentation_data[[#This Row],[age]]&gt;49,"Adult","Invalid")))</f>
        <v>Adult</v>
      </c>
      <c r="K869" t="str">
        <f>IF(customer_segmentation_data[[#This Row],[income]]&gt;89000,"High Income",IF(customer_segmentation_data[[#This Row],[income]]&gt;59000,"Middle Income",IF(customer_segmentation_data[[#This Row],[income]]&lt;60000,"Low Income","Invalid")))</f>
        <v>Middle Income</v>
      </c>
      <c r="L869" t="str">
        <f>IF(customer_segmentation_data[[#This Row],[spending_score]]&gt;69,"High Spending",IF(customer_segmentation_data[[#This Row],[spending_score]]&gt;39,"Medium Spending",IF(customer_segmentation_data[[#This Row],[spending_score]]&lt;40,"Low Spending","Invalid")))</f>
        <v>High Spending</v>
      </c>
      <c r="M869" t="str">
        <f>IF(customer_segmentation_data[[#This Row],[purchase_frequency]]&lt;16,"Low Frequency",IF(customer_segmentation_data[[#This Row],[purchase_frequency]]&lt;36,"Medium Frequency",IF(customer_segmentation_data[[#This Row],[purchase_frequency]]&lt;51,"High Frequency","Invalid")))</f>
        <v>Medium Frequency</v>
      </c>
      <c r="N869" s="3">
        <f>customer_segmentation_data[[#This Row],[last_purchase_amount]]*customer_segmentation_data[[#This Row],[purchase_frequency]]*customer_segmentation_data[[#This Row],[membership_years]]</f>
        <v>586.72</v>
      </c>
    </row>
    <row r="870" spans="1:14" x14ac:dyDescent="0.35">
      <c r="A870">
        <v>869</v>
      </c>
      <c r="B870">
        <v>49</v>
      </c>
      <c r="C870" s="1" t="s">
        <v>9</v>
      </c>
      <c r="D870" s="2">
        <v>61376</v>
      </c>
      <c r="E870">
        <v>47</v>
      </c>
      <c r="F870">
        <v>5</v>
      </c>
      <c r="G870">
        <v>16</v>
      </c>
      <c r="H870" s="1" t="s">
        <v>14</v>
      </c>
      <c r="I870" s="3">
        <v>241.25</v>
      </c>
      <c r="J870" s="3" t="str">
        <f>IF(customer_segmentation_data[[#This Row],[age]]&lt;30,"Adolescent",IF(customer_segmentation_data[[#This Row],[age]]&lt;50,"Middle Age",IF(customer_segmentation_data[[#This Row],[age]]&gt;49,"Adult","Invalid")))</f>
        <v>Middle Age</v>
      </c>
      <c r="K870" t="str">
        <f>IF(customer_segmentation_data[[#This Row],[income]]&gt;89000,"High Income",IF(customer_segmentation_data[[#This Row],[income]]&gt;59000,"Middle Income",IF(customer_segmentation_data[[#This Row],[income]]&lt;60000,"Low Income","Invalid")))</f>
        <v>Middle Income</v>
      </c>
      <c r="L870" t="str">
        <f>IF(customer_segmentation_data[[#This Row],[spending_score]]&gt;69,"High Spending",IF(customer_segmentation_data[[#This Row],[spending_score]]&gt;39,"Medium Spending",IF(customer_segmentation_data[[#This Row],[spending_score]]&lt;40,"Low Spending","Invalid")))</f>
        <v>Medium Spending</v>
      </c>
      <c r="M870" t="str">
        <f>IF(customer_segmentation_data[[#This Row],[purchase_frequency]]&lt;16,"Low Frequency",IF(customer_segmentation_data[[#This Row],[purchase_frequency]]&lt;36,"Medium Frequency",IF(customer_segmentation_data[[#This Row],[purchase_frequency]]&lt;51,"High Frequency","Invalid")))</f>
        <v>Medium Frequency</v>
      </c>
      <c r="N870" s="3">
        <f>customer_segmentation_data[[#This Row],[last_purchase_amount]]*customer_segmentation_data[[#This Row],[purchase_frequency]]*customer_segmentation_data[[#This Row],[membership_years]]</f>
        <v>19300</v>
      </c>
    </row>
    <row r="871" spans="1:14" x14ac:dyDescent="0.35">
      <c r="A871">
        <v>870</v>
      </c>
      <c r="B871">
        <v>57</v>
      </c>
      <c r="C871" s="1" t="s">
        <v>13</v>
      </c>
      <c r="D871" s="2">
        <v>112212</v>
      </c>
      <c r="E871">
        <v>6</v>
      </c>
      <c r="F871">
        <v>6</v>
      </c>
      <c r="G871">
        <v>44</v>
      </c>
      <c r="H871" s="1" t="s">
        <v>14</v>
      </c>
      <c r="I871" s="3">
        <v>312.64</v>
      </c>
      <c r="J871" s="3" t="str">
        <f>IF(customer_segmentation_data[[#This Row],[age]]&lt;30,"Adolescent",IF(customer_segmentation_data[[#This Row],[age]]&lt;50,"Middle Age",IF(customer_segmentation_data[[#This Row],[age]]&gt;49,"Adult","Invalid")))</f>
        <v>Adult</v>
      </c>
      <c r="K871" t="str">
        <f>IF(customer_segmentation_data[[#This Row],[income]]&gt;89000,"High Income",IF(customer_segmentation_data[[#This Row],[income]]&gt;59000,"Middle Income",IF(customer_segmentation_data[[#This Row],[income]]&lt;60000,"Low Income","Invalid")))</f>
        <v>High Income</v>
      </c>
      <c r="L871" t="str">
        <f>IF(customer_segmentation_data[[#This Row],[spending_score]]&gt;69,"High Spending",IF(customer_segmentation_data[[#This Row],[spending_score]]&gt;39,"Medium Spending",IF(customer_segmentation_data[[#This Row],[spending_score]]&lt;40,"Low Spending","Invalid")))</f>
        <v>Low Spending</v>
      </c>
      <c r="M871" t="str">
        <f>IF(customer_segmentation_data[[#This Row],[purchase_frequency]]&lt;16,"Low Frequency",IF(customer_segmentation_data[[#This Row],[purchase_frequency]]&lt;36,"Medium Frequency",IF(customer_segmentation_data[[#This Row],[purchase_frequency]]&lt;51,"High Frequency","Invalid")))</f>
        <v>High Frequency</v>
      </c>
      <c r="N871" s="3">
        <f>customer_segmentation_data[[#This Row],[last_purchase_amount]]*customer_segmentation_data[[#This Row],[purchase_frequency]]*customer_segmentation_data[[#This Row],[membership_years]]</f>
        <v>82536.959999999992</v>
      </c>
    </row>
    <row r="872" spans="1:14" x14ac:dyDescent="0.35">
      <c r="A872">
        <v>871</v>
      </c>
      <c r="B872">
        <v>57</v>
      </c>
      <c r="C872" s="1" t="s">
        <v>9</v>
      </c>
      <c r="D872" s="2">
        <v>128481</v>
      </c>
      <c r="E872">
        <v>86</v>
      </c>
      <c r="F872">
        <v>10</v>
      </c>
      <c r="G872">
        <v>40</v>
      </c>
      <c r="H872" s="1" t="s">
        <v>14</v>
      </c>
      <c r="I872" s="3">
        <v>727.15</v>
      </c>
      <c r="J872" s="3" t="str">
        <f>IF(customer_segmentation_data[[#This Row],[age]]&lt;30,"Adolescent",IF(customer_segmentation_data[[#This Row],[age]]&lt;50,"Middle Age",IF(customer_segmentation_data[[#This Row],[age]]&gt;49,"Adult","Invalid")))</f>
        <v>Adult</v>
      </c>
      <c r="K872" t="str">
        <f>IF(customer_segmentation_data[[#This Row],[income]]&gt;89000,"High Income",IF(customer_segmentation_data[[#This Row],[income]]&gt;59000,"Middle Income",IF(customer_segmentation_data[[#This Row],[income]]&lt;60000,"Low Income","Invalid")))</f>
        <v>High Income</v>
      </c>
      <c r="L872" t="str">
        <f>IF(customer_segmentation_data[[#This Row],[spending_score]]&gt;69,"High Spending",IF(customer_segmentation_data[[#This Row],[spending_score]]&gt;39,"Medium Spending",IF(customer_segmentation_data[[#This Row],[spending_score]]&lt;40,"Low Spending","Invalid")))</f>
        <v>High Spending</v>
      </c>
      <c r="M872" t="str">
        <f>IF(customer_segmentation_data[[#This Row],[purchase_frequency]]&lt;16,"Low Frequency",IF(customer_segmentation_data[[#This Row],[purchase_frequency]]&lt;36,"Medium Frequency",IF(customer_segmentation_data[[#This Row],[purchase_frequency]]&lt;51,"High Frequency","Invalid")))</f>
        <v>High Frequency</v>
      </c>
      <c r="N872" s="3">
        <f>customer_segmentation_data[[#This Row],[last_purchase_amount]]*customer_segmentation_data[[#This Row],[purchase_frequency]]*customer_segmentation_data[[#This Row],[membership_years]]</f>
        <v>290860</v>
      </c>
    </row>
    <row r="873" spans="1:14" x14ac:dyDescent="0.35">
      <c r="A873">
        <v>872</v>
      </c>
      <c r="B873">
        <v>63</v>
      </c>
      <c r="C873" s="1" t="s">
        <v>16</v>
      </c>
      <c r="D873" s="2">
        <v>33546</v>
      </c>
      <c r="E873">
        <v>18</v>
      </c>
      <c r="F873">
        <v>9</v>
      </c>
      <c r="G873">
        <v>31</v>
      </c>
      <c r="H873" s="1" t="s">
        <v>11</v>
      </c>
      <c r="I873" s="3">
        <v>191.8</v>
      </c>
      <c r="J873" s="3" t="str">
        <f>IF(customer_segmentation_data[[#This Row],[age]]&lt;30,"Adolescent",IF(customer_segmentation_data[[#This Row],[age]]&lt;50,"Middle Age",IF(customer_segmentation_data[[#This Row],[age]]&gt;49,"Adult","Invalid")))</f>
        <v>Adult</v>
      </c>
      <c r="K873" t="str">
        <f>IF(customer_segmentation_data[[#This Row],[income]]&gt;89000,"High Income",IF(customer_segmentation_data[[#This Row],[income]]&gt;59000,"Middle Income",IF(customer_segmentation_data[[#This Row],[income]]&lt;60000,"Low Income","Invalid")))</f>
        <v>Low Income</v>
      </c>
      <c r="L873" t="str">
        <f>IF(customer_segmentation_data[[#This Row],[spending_score]]&gt;69,"High Spending",IF(customer_segmentation_data[[#This Row],[spending_score]]&gt;39,"Medium Spending",IF(customer_segmentation_data[[#This Row],[spending_score]]&lt;40,"Low Spending","Invalid")))</f>
        <v>Low Spending</v>
      </c>
      <c r="M873" t="str">
        <f>IF(customer_segmentation_data[[#This Row],[purchase_frequency]]&lt;16,"Low Frequency",IF(customer_segmentation_data[[#This Row],[purchase_frequency]]&lt;36,"Medium Frequency",IF(customer_segmentation_data[[#This Row],[purchase_frequency]]&lt;51,"High Frequency","Invalid")))</f>
        <v>Medium Frequency</v>
      </c>
      <c r="N873" s="3">
        <f>customer_segmentation_data[[#This Row],[last_purchase_amount]]*customer_segmentation_data[[#This Row],[purchase_frequency]]*customer_segmentation_data[[#This Row],[membership_years]]</f>
        <v>53512.200000000004</v>
      </c>
    </row>
    <row r="874" spans="1:14" x14ac:dyDescent="0.35">
      <c r="A874">
        <v>873</v>
      </c>
      <c r="B874">
        <v>42</v>
      </c>
      <c r="C874" s="1" t="s">
        <v>9</v>
      </c>
      <c r="D874" s="2">
        <v>127546</v>
      </c>
      <c r="E874">
        <v>54</v>
      </c>
      <c r="F874">
        <v>1</v>
      </c>
      <c r="G874">
        <v>31</v>
      </c>
      <c r="H874" s="1" t="s">
        <v>12</v>
      </c>
      <c r="I874" s="3">
        <v>484.72</v>
      </c>
      <c r="J874" s="3" t="str">
        <f>IF(customer_segmentation_data[[#This Row],[age]]&lt;30,"Adolescent",IF(customer_segmentation_data[[#This Row],[age]]&lt;50,"Middle Age",IF(customer_segmentation_data[[#This Row],[age]]&gt;49,"Adult","Invalid")))</f>
        <v>Middle Age</v>
      </c>
      <c r="K874" t="str">
        <f>IF(customer_segmentation_data[[#This Row],[income]]&gt;89000,"High Income",IF(customer_segmentation_data[[#This Row],[income]]&gt;59000,"Middle Income",IF(customer_segmentation_data[[#This Row],[income]]&lt;60000,"Low Income","Invalid")))</f>
        <v>High Income</v>
      </c>
      <c r="L874" t="str">
        <f>IF(customer_segmentation_data[[#This Row],[spending_score]]&gt;69,"High Spending",IF(customer_segmentation_data[[#This Row],[spending_score]]&gt;39,"Medium Spending",IF(customer_segmentation_data[[#This Row],[spending_score]]&lt;40,"Low Spending","Invalid")))</f>
        <v>Medium Spending</v>
      </c>
      <c r="M874" t="str">
        <f>IF(customer_segmentation_data[[#This Row],[purchase_frequency]]&lt;16,"Low Frequency",IF(customer_segmentation_data[[#This Row],[purchase_frequency]]&lt;36,"Medium Frequency",IF(customer_segmentation_data[[#This Row],[purchase_frequency]]&lt;51,"High Frequency","Invalid")))</f>
        <v>Medium Frequency</v>
      </c>
      <c r="N874" s="3">
        <f>customer_segmentation_data[[#This Row],[last_purchase_amount]]*customer_segmentation_data[[#This Row],[purchase_frequency]]*customer_segmentation_data[[#This Row],[membership_years]]</f>
        <v>15026.320000000002</v>
      </c>
    </row>
    <row r="875" spans="1:14" x14ac:dyDescent="0.35">
      <c r="A875">
        <v>874</v>
      </c>
      <c r="B875">
        <v>35</v>
      </c>
      <c r="C875" s="1" t="s">
        <v>16</v>
      </c>
      <c r="D875" s="2">
        <v>121037</v>
      </c>
      <c r="E875">
        <v>70</v>
      </c>
      <c r="F875">
        <v>1</v>
      </c>
      <c r="G875">
        <v>28</v>
      </c>
      <c r="H875" s="1" t="s">
        <v>10</v>
      </c>
      <c r="I875" s="3">
        <v>304.08</v>
      </c>
      <c r="J875" s="3" t="str">
        <f>IF(customer_segmentation_data[[#This Row],[age]]&lt;30,"Adolescent",IF(customer_segmentation_data[[#This Row],[age]]&lt;50,"Middle Age",IF(customer_segmentation_data[[#This Row],[age]]&gt;49,"Adult","Invalid")))</f>
        <v>Middle Age</v>
      </c>
      <c r="K875" t="str">
        <f>IF(customer_segmentation_data[[#This Row],[income]]&gt;89000,"High Income",IF(customer_segmentation_data[[#This Row],[income]]&gt;59000,"Middle Income",IF(customer_segmentation_data[[#This Row],[income]]&lt;60000,"Low Income","Invalid")))</f>
        <v>High Income</v>
      </c>
      <c r="L875" t="str">
        <f>IF(customer_segmentation_data[[#This Row],[spending_score]]&gt;69,"High Spending",IF(customer_segmentation_data[[#This Row],[spending_score]]&gt;39,"Medium Spending",IF(customer_segmentation_data[[#This Row],[spending_score]]&lt;40,"Low Spending","Invalid")))</f>
        <v>High Spending</v>
      </c>
      <c r="M875" t="str">
        <f>IF(customer_segmentation_data[[#This Row],[purchase_frequency]]&lt;16,"Low Frequency",IF(customer_segmentation_data[[#This Row],[purchase_frequency]]&lt;36,"Medium Frequency",IF(customer_segmentation_data[[#This Row],[purchase_frequency]]&lt;51,"High Frequency","Invalid")))</f>
        <v>Medium Frequency</v>
      </c>
      <c r="N875" s="3">
        <f>customer_segmentation_data[[#This Row],[last_purchase_amount]]*customer_segmentation_data[[#This Row],[purchase_frequency]]*customer_segmentation_data[[#This Row],[membership_years]]</f>
        <v>8514.24</v>
      </c>
    </row>
    <row r="876" spans="1:14" x14ac:dyDescent="0.35">
      <c r="A876">
        <v>875</v>
      </c>
      <c r="B876">
        <v>25</v>
      </c>
      <c r="C876" s="1" t="s">
        <v>9</v>
      </c>
      <c r="D876" s="2">
        <v>76606</v>
      </c>
      <c r="E876">
        <v>99</v>
      </c>
      <c r="F876">
        <v>10</v>
      </c>
      <c r="G876">
        <v>32</v>
      </c>
      <c r="H876" s="1" t="s">
        <v>14</v>
      </c>
      <c r="I876" s="3">
        <v>472.4</v>
      </c>
      <c r="J876" s="3" t="str">
        <f>IF(customer_segmentation_data[[#This Row],[age]]&lt;30,"Adolescent",IF(customer_segmentation_data[[#This Row],[age]]&lt;50,"Middle Age",IF(customer_segmentation_data[[#This Row],[age]]&gt;49,"Adult","Invalid")))</f>
        <v>Adolescent</v>
      </c>
      <c r="K876" t="str">
        <f>IF(customer_segmentation_data[[#This Row],[income]]&gt;89000,"High Income",IF(customer_segmentation_data[[#This Row],[income]]&gt;59000,"Middle Income",IF(customer_segmentation_data[[#This Row],[income]]&lt;60000,"Low Income","Invalid")))</f>
        <v>Middle Income</v>
      </c>
      <c r="L876" t="str">
        <f>IF(customer_segmentation_data[[#This Row],[spending_score]]&gt;69,"High Spending",IF(customer_segmentation_data[[#This Row],[spending_score]]&gt;39,"Medium Spending",IF(customer_segmentation_data[[#This Row],[spending_score]]&lt;40,"Low Spending","Invalid")))</f>
        <v>High Spending</v>
      </c>
      <c r="M876" t="str">
        <f>IF(customer_segmentation_data[[#This Row],[purchase_frequency]]&lt;16,"Low Frequency",IF(customer_segmentation_data[[#This Row],[purchase_frequency]]&lt;36,"Medium Frequency",IF(customer_segmentation_data[[#This Row],[purchase_frequency]]&lt;51,"High Frequency","Invalid")))</f>
        <v>Medium Frequency</v>
      </c>
      <c r="N876" s="3">
        <f>customer_segmentation_data[[#This Row],[last_purchase_amount]]*customer_segmentation_data[[#This Row],[purchase_frequency]]*customer_segmentation_data[[#This Row],[membership_years]]</f>
        <v>151168</v>
      </c>
    </row>
    <row r="877" spans="1:14" x14ac:dyDescent="0.35">
      <c r="A877">
        <v>876</v>
      </c>
      <c r="B877">
        <v>60</v>
      </c>
      <c r="C877" s="1" t="s">
        <v>13</v>
      </c>
      <c r="D877" s="2">
        <v>120195</v>
      </c>
      <c r="E877">
        <v>68</v>
      </c>
      <c r="F877">
        <v>9</v>
      </c>
      <c r="G877">
        <v>26</v>
      </c>
      <c r="H877" s="1" t="s">
        <v>11</v>
      </c>
      <c r="I877" s="3">
        <v>600.21</v>
      </c>
      <c r="J877" s="3" t="str">
        <f>IF(customer_segmentation_data[[#This Row],[age]]&lt;30,"Adolescent",IF(customer_segmentation_data[[#This Row],[age]]&lt;50,"Middle Age",IF(customer_segmentation_data[[#This Row],[age]]&gt;49,"Adult","Invalid")))</f>
        <v>Adult</v>
      </c>
      <c r="K877" t="str">
        <f>IF(customer_segmentation_data[[#This Row],[income]]&gt;89000,"High Income",IF(customer_segmentation_data[[#This Row],[income]]&gt;59000,"Middle Income",IF(customer_segmentation_data[[#This Row],[income]]&lt;60000,"Low Income","Invalid")))</f>
        <v>High Income</v>
      </c>
      <c r="L877" t="str">
        <f>IF(customer_segmentation_data[[#This Row],[spending_score]]&gt;69,"High Spending",IF(customer_segmentation_data[[#This Row],[spending_score]]&gt;39,"Medium Spending",IF(customer_segmentation_data[[#This Row],[spending_score]]&lt;40,"Low Spending","Invalid")))</f>
        <v>Medium Spending</v>
      </c>
      <c r="M877" t="str">
        <f>IF(customer_segmentation_data[[#This Row],[purchase_frequency]]&lt;16,"Low Frequency",IF(customer_segmentation_data[[#This Row],[purchase_frequency]]&lt;36,"Medium Frequency",IF(customer_segmentation_data[[#This Row],[purchase_frequency]]&lt;51,"High Frequency","Invalid")))</f>
        <v>Medium Frequency</v>
      </c>
      <c r="N877" s="3">
        <f>customer_segmentation_data[[#This Row],[last_purchase_amount]]*customer_segmentation_data[[#This Row],[purchase_frequency]]*customer_segmentation_data[[#This Row],[membership_years]]</f>
        <v>140449.14000000001</v>
      </c>
    </row>
    <row r="878" spans="1:14" x14ac:dyDescent="0.35">
      <c r="A878">
        <v>877</v>
      </c>
      <c r="B878">
        <v>51</v>
      </c>
      <c r="C878" s="1" t="s">
        <v>9</v>
      </c>
      <c r="D878" s="2">
        <v>127950</v>
      </c>
      <c r="E878">
        <v>27</v>
      </c>
      <c r="F878">
        <v>3</v>
      </c>
      <c r="G878">
        <v>45</v>
      </c>
      <c r="H878" s="1" t="s">
        <v>14</v>
      </c>
      <c r="I878" s="3">
        <v>412.76</v>
      </c>
      <c r="J878" s="3" t="str">
        <f>IF(customer_segmentation_data[[#This Row],[age]]&lt;30,"Adolescent",IF(customer_segmentation_data[[#This Row],[age]]&lt;50,"Middle Age",IF(customer_segmentation_data[[#This Row],[age]]&gt;49,"Adult","Invalid")))</f>
        <v>Adult</v>
      </c>
      <c r="K878" t="str">
        <f>IF(customer_segmentation_data[[#This Row],[income]]&gt;89000,"High Income",IF(customer_segmentation_data[[#This Row],[income]]&gt;59000,"Middle Income",IF(customer_segmentation_data[[#This Row],[income]]&lt;60000,"Low Income","Invalid")))</f>
        <v>High Income</v>
      </c>
      <c r="L878" t="str">
        <f>IF(customer_segmentation_data[[#This Row],[spending_score]]&gt;69,"High Spending",IF(customer_segmentation_data[[#This Row],[spending_score]]&gt;39,"Medium Spending",IF(customer_segmentation_data[[#This Row],[spending_score]]&lt;40,"Low Spending","Invalid")))</f>
        <v>Low Spending</v>
      </c>
      <c r="M878" t="str">
        <f>IF(customer_segmentation_data[[#This Row],[purchase_frequency]]&lt;16,"Low Frequency",IF(customer_segmentation_data[[#This Row],[purchase_frequency]]&lt;36,"Medium Frequency",IF(customer_segmentation_data[[#This Row],[purchase_frequency]]&lt;51,"High Frequency","Invalid")))</f>
        <v>High Frequency</v>
      </c>
      <c r="N878" s="3">
        <f>customer_segmentation_data[[#This Row],[last_purchase_amount]]*customer_segmentation_data[[#This Row],[purchase_frequency]]*customer_segmentation_data[[#This Row],[membership_years]]</f>
        <v>55722.600000000006</v>
      </c>
    </row>
    <row r="879" spans="1:14" x14ac:dyDescent="0.35">
      <c r="A879">
        <v>878</v>
      </c>
      <c r="B879">
        <v>45</v>
      </c>
      <c r="C879" s="1" t="s">
        <v>9</v>
      </c>
      <c r="D879" s="2">
        <v>51646</v>
      </c>
      <c r="E879">
        <v>61</v>
      </c>
      <c r="F879">
        <v>5</v>
      </c>
      <c r="G879">
        <v>41</v>
      </c>
      <c r="H879" s="1" t="s">
        <v>14</v>
      </c>
      <c r="I879" s="3">
        <v>246.41</v>
      </c>
      <c r="J879" s="3" t="str">
        <f>IF(customer_segmentation_data[[#This Row],[age]]&lt;30,"Adolescent",IF(customer_segmentation_data[[#This Row],[age]]&lt;50,"Middle Age",IF(customer_segmentation_data[[#This Row],[age]]&gt;49,"Adult","Invalid")))</f>
        <v>Middle Age</v>
      </c>
      <c r="K879" t="str">
        <f>IF(customer_segmentation_data[[#This Row],[income]]&gt;89000,"High Income",IF(customer_segmentation_data[[#This Row],[income]]&gt;59000,"Middle Income",IF(customer_segmentation_data[[#This Row],[income]]&lt;60000,"Low Income","Invalid")))</f>
        <v>Low Income</v>
      </c>
      <c r="L879" t="str">
        <f>IF(customer_segmentation_data[[#This Row],[spending_score]]&gt;69,"High Spending",IF(customer_segmentation_data[[#This Row],[spending_score]]&gt;39,"Medium Spending",IF(customer_segmentation_data[[#This Row],[spending_score]]&lt;40,"Low Spending","Invalid")))</f>
        <v>Medium Spending</v>
      </c>
      <c r="M879" t="str">
        <f>IF(customer_segmentation_data[[#This Row],[purchase_frequency]]&lt;16,"Low Frequency",IF(customer_segmentation_data[[#This Row],[purchase_frequency]]&lt;36,"Medium Frequency",IF(customer_segmentation_data[[#This Row],[purchase_frequency]]&lt;51,"High Frequency","Invalid")))</f>
        <v>High Frequency</v>
      </c>
      <c r="N879" s="3">
        <f>customer_segmentation_data[[#This Row],[last_purchase_amount]]*customer_segmentation_data[[#This Row],[purchase_frequency]]*customer_segmentation_data[[#This Row],[membership_years]]</f>
        <v>50514.049999999996</v>
      </c>
    </row>
    <row r="880" spans="1:14" x14ac:dyDescent="0.35">
      <c r="A880">
        <v>879</v>
      </c>
      <c r="B880">
        <v>51</v>
      </c>
      <c r="C880" s="1" t="s">
        <v>16</v>
      </c>
      <c r="D880" s="2">
        <v>80995</v>
      </c>
      <c r="E880">
        <v>68</v>
      </c>
      <c r="F880">
        <v>1</v>
      </c>
      <c r="G880">
        <v>18</v>
      </c>
      <c r="H880" s="1" t="s">
        <v>11</v>
      </c>
      <c r="I880" s="3">
        <v>863.54</v>
      </c>
      <c r="J880" s="3" t="str">
        <f>IF(customer_segmentation_data[[#This Row],[age]]&lt;30,"Adolescent",IF(customer_segmentation_data[[#This Row],[age]]&lt;50,"Middle Age",IF(customer_segmentation_data[[#This Row],[age]]&gt;49,"Adult","Invalid")))</f>
        <v>Adult</v>
      </c>
      <c r="K880" t="str">
        <f>IF(customer_segmentation_data[[#This Row],[income]]&gt;89000,"High Income",IF(customer_segmentation_data[[#This Row],[income]]&gt;59000,"Middle Income",IF(customer_segmentation_data[[#This Row],[income]]&lt;60000,"Low Income","Invalid")))</f>
        <v>Middle Income</v>
      </c>
      <c r="L880" t="str">
        <f>IF(customer_segmentation_data[[#This Row],[spending_score]]&gt;69,"High Spending",IF(customer_segmentation_data[[#This Row],[spending_score]]&gt;39,"Medium Spending",IF(customer_segmentation_data[[#This Row],[spending_score]]&lt;40,"Low Spending","Invalid")))</f>
        <v>Medium Spending</v>
      </c>
      <c r="M880" t="str">
        <f>IF(customer_segmentation_data[[#This Row],[purchase_frequency]]&lt;16,"Low Frequency",IF(customer_segmentation_data[[#This Row],[purchase_frequency]]&lt;36,"Medium Frequency",IF(customer_segmentation_data[[#This Row],[purchase_frequency]]&lt;51,"High Frequency","Invalid")))</f>
        <v>Medium Frequency</v>
      </c>
      <c r="N880" s="3">
        <f>customer_segmentation_data[[#This Row],[last_purchase_amount]]*customer_segmentation_data[[#This Row],[purchase_frequency]]*customer_segmentation_data[[#This Row],[membership_years]]</f>
        <v>15543.72</v>
      </c>
    </row>
    <row r="881" spans="1:14" x14ac:dyDescent="0.35">
      <c r="A881">
        <v>880</v>
      </c>
      <c r="B881">
        <v>59</v>
      </c>
      <c r="C881" s="1" t="s">
        <v>13</v>
      </c>
      <c r="D881" s="2">
        <v>97355</v>
      </c>
      <c r="E881">
        <v>63</v>
      </c>
      <c r="F881">
        <v>2</v>
      </c>
      <c r="G881">
        <v>22</v>
      </c>
      <c r="H881" s="1" t="s">
        <v>10</v>
      </c>
      <c r="I881" s="3">
        <v>329.18</v>
      </c>
      <c r="J881" s="3" t="str">
        <f>IF(customer_segmentation_data[[#This Row],[age]]&lt;30,"Adolescent",IF(customer_segmentation_data[[#This Row],[age]]&lt;50,"Middle Age",IF(customer_segmentation_data[[#This Row],[age]]&gt;49,"Adult","Invalid")))</f>
        <v>Adult</v>
      </c>
      <c r="K881" t="str">
        <f>IF(customer_segmentation_data[[#This Row],[income]]&gt;89000,"High Income",IF(customer_segmentation_data[[#This Row],[income]]&gt;59000,"Middle Income",IF(customer_segmentation_data[[#This Row],[income]]&lt;60000,"Low Income","Invalid")))</f>
        <v>High Income</v>
      </c>
      <c r="L881" t="str">
        <f>IF(customer_segmentation_data[[#This Row],[spending_score]]&gt;69,"High Spending",IF(customer_segmentation_data[[#This Row],[spending_score]]&gt;39,"Medium Spending",IF(customer_segmentation_data[[#This Row],[spending_score]]&lt;40,"Low Spending","Invalid")))</f>
        <v>Medium Spending</v>
      </c>
      <c r="M881" t="str">
        <f>IF(customer_segmentation_data[[#This Row],[purchase_frequency]]&lt;16,"Low Frequency",IF(customer_segmentation_data[[#This Row],[purchase_frequency]]&lt;36,"Medium Frequency",IF(customer_segmentation_data[[#This Row],[purchase_frequency]]&lt;51,"High Frequency","Invalid")))</f>
        <v>Medium Frequency</v>
      </c>
      <c r="N881" s="3">
        <f>customer_segmentation_data[[#This Row],[last_purchase_amount]]*customer_segmentation_data[[#This Row],[purchase_frequency]]*customer_segmentation_data[[#This Row],[membership_years]]</f>
        <v>14483.92</v>
      </c>
    </row>
    <row r="882" spans="1:14" x14ac:dyDescent="0.35">
      <c r="A882">
        <v>881</v>
      </c>
      <c r="B882">
        <v>47</v>
      </c>
      <c r="C882" s="1" t="s">
        <v>9</v>
      </c>
      <c r="D882" s="2">
        <v>133264</v>
      </c>
      <c r="E882">
        <v>93</v>
      </c>
      <c r="F882">
        <v>2</v>
      </c>
      <c r="G882">
        <v>21</v>
      </c>
      <c r="H882" s="1" t="s">
        <v>10</v>
      </c>
      <c r="I882" s="3">
        <v>11.01</v>
      </c>
      <c r="J882" s="3" t="str">
        <f>IF(customer_segmentation_data[[#This Row],[age]]&lt;30,"Adolescent",IF(customer_segmentation_data[[#This Row],[age]]&lt;50,"Middle Age",IF(customer_segmentation_data[[#This Row],[age]]&gt;49,"Adult","Invalid")))</f>
        <v>Middle Age</v>
      </c>
      <c r="K882" t="str">
        <f>IF(customer_segmentation_data[[#This Row],[income]]&gt;89000,"High Income",IF(customer_segmentation_data[[#This Row],[income]]&gt;59000,"Middle Income",IF(customer_segmentation_data[[#This Row],[income]]&lt;60000,"Low Income","Invalid")))</f>
        <v>High Income</v>
      </c>
      <c r="L882" t="str">
        <f>IF(customer_segmentation_data[[#This Row],[spending_score]]&gt;69,"High Spending",IF(customer_segmentation_data[[#This Row],[spending_score]]&gt;39,"Medium Spending",IF(customer_segmentation_data[[#This Row],[spending_score]]&lt;40,"Low Spending","Invalid")))</f>
        <v>High Spending</v>
      </c>
      <c r="M882" t="str">
        <f>IF(customer_segmentation_data[[#This Row],[purchase_frequency]]&lt;16,"Low Frequency",IF(customer_segmentation_data[[#This Row],[purchase_frequency]]&lt;36,"Medium Frequency",IF(customer_segmentation_data[[#This Row],[purchase_frequency]]&lt;51,"High Frequency","Invalid")))</f>
        <v>Medium Frequency</v>
      </c>
      <c r="N882" s="3">
        <f>customer_segmentation_data[[#This Row],[last_purchase_amount]]*customer_segmentation_data[[#This Row],[purchase_frequency]]*customer_segmentation_data[[#This Row],[membership_years]]</f>
        <v>462.42</v>
      </c>
    </row>
    <row r="883" spans="1:14" x14ac:dyDescent="0.35">
      <c r="A883">
        <v>882</v>
      </c>
      <c r="B883">
        <v>61</v>
      </c>
      <c r="C883" s="1" t="s">
        <v>16</v>
      </c>
      <c r="D883" s="2">
        <v>49557</v>
      </c>
      <c r="E883">
        <v>22</v>
      </c>
      <c r="F883">
        <v>6</v>
      </c>
      <c r="G883">
        <v>12</v>
      </c>
      <c r="H883" s="1" t="s">
        <v>12</v>
      </c>
      <c r="I883" s="3">
        <v>678.13</v>
      </c>
      <c r="J883" s="3" t="str">
        <f>IF(customer_segmentation_data[[#This Row],[age]]&lt;30,"Adolescent",IF(customer_segmentation_data[[#This Row],[age]]&lt;50,"Middle Age",IF(customer_segmentation_data[[#This Row],[age]]&gt;49,"Adult","Invalid")))</f>
        <v>Adult</v>
      </c>
      <c r="K883" t="str">
        <f>IF(customer_segmentation_data[[#This Row],[income]]&gt;89000,"High Income",IF(customer_segmentation_data[[#This Row],[income]]&gt;59000,"Middle Income",IF(customer_segmentation_data[[#This Row],[income]]&lt;60000,"Low Income","Invalid")))</f>
        <v>Low Income</v>
      </c>
      <c r="L883" t="str">
        <f>IF(customer_segmentation_data[[#This Row],[spending_score]]&gt;69,"High Spending",IF(customer_segmentation_data[[#This Row],[spending_score]]&gt;39,"Medium Spending",IF(customer_segmentation_data[[#This Row],[spending_score]]&lt;40,"Low Spending","Invalid")))</f>
        <v>Low Spending</v>
      </c>
      <c r="M883" t="str">
        <f>IF(customer_segmentation_data[[#This Row],[purchase_frequency]]&lt;16,"Low Frequency",IF(customer_segmentation_data[[#This Row],[purchase_frequency]]&lt;36,"Medium Frequency",IF(customer_segmentation_data[[#This Row],[purchase_frequency]]&lt;51,"High Frequency","Invalid")))</f>
        <v>Low Frequency</v>
      </c>
      <c r="N883" s="3">
        <f>customer_segmentation_data[[#This Row],[last_purchase_amount]]*customer_segmentation_data[[#This Row],[purchase_frequency]]*customer_segmentation_data[[#This Row],[membership_years]]</f>
        <v>48825.36</v>
      </c>
    </row>
    <row r="884" spans="1:14" x14ac:dyDescent="0.35">
      <c r="A884">
        <v>883</v>
      </c>
      <c r="B884">
        <v>62</v>
      </c>
      <c r="C884" s="1" t="s">
        <v>13</v>
      </c>
      <c r="D884" s="2">
        <v>97909</v>
      </c>
      <c r="E884">
        <v>100</v>
      </c>
      <c r="F884">
        <v>1</v>
      </c>
      <c r="G884">
        <v>5</v>
      </c>
      <c r="H884" s="1" t="s">
        <v>14</v>
      </c>
      <c r="I884" s="3">
        <v>439.63</v>
      </c>
      <c r="J884" s="3" t="str">
        <f>IF(customer_segmentation_data[[#This Row],[age]]&lt;30,"Adolescent",IF(customer_segmentation_data[[#This Row],[age]]&lt;50,"Middle Age",IF(customer_segmentation_data[[#This Row],[age]]&gt;49,"Adult","Invalid")))</f>
        <v>Adult</v>
      </c>
      <c r="K884" t="str">
        <f>IF(customer_segmentation_data[[#This Row],[income]]&gt;89000,"High Income",IF(customer_segmentation_data[[#This Row],[income]]&gt;59000,"Middle Income",IF(customer_segmentation_data[[#This Row],[income]]&lt;60000,"Low Income","Invalid")))</f>
        <v>High Income</v>
      </c>
      <c r="L884" t="str">
        <f>IF(customer_segmentation_data[[#This Row],[spending_score]]&gt;69,"High Spending",IF(customer_segmentation_data[[#This Row],[spending_score]]&gt;39,"Medium Spending",IF(customer_segmentation_data[[#This Row],[spending_score]]&lt;40,"Low Spending","Invalid")))</f>
        <v>High Spending</v>
      </c>
      <c r="M884" t="str">
        <f>IF(customer_segmentation_data[[#This Row],[purchase_frequency]]&lt;16,"Low Frequency",IF(customer_segmentation_data[[#This Row],[purchase_frequency]]&lt;36,"Medium Frequency",IF(customer_segmentation_data[[#This Row],[purchase_frequency]]&lt;51,"High Frequency","Invalid")))</f>
        <v>Low Frequency</v>
      </c>
      <c r="N884" s="3">
        <f>customer_segmentation_data[[#This Row],[last_purchase_amount]]*customer_segmentation_data[[#This Row],[purchase_frequency]]*customer_segmentation_data[[#This Row],[membership_years]]</f>
        <v>2198.15</v>
      </c>
    </row>
    <row r="885" spans="1:14" x14ac:dyDescent="0.35">
      <c r="A885">
        <v>884</v>
      </c>
      <c r="B885">
        <v>50</v>
      </c>
      <c r="C885" s="1" t="s">
        <v>9</v>
      </c>
      <c r="D885" s="2">
        <v>59695</v>
      </c>
      <c r="E885">
        <v>70</v>
      </c>
      <c r="F885">
        <v>5</v>
      </c>
      <c r="G885">
        <v>6</v>
      </c>
      <c r="H885" s="1" t="s">
        <v>12</v>
      </c>
      <c r="I885" s="3">
        <v>241.99</v>
      </c>
      <c r="J885" s="3" t="str">
        <f>IF(customer_segmentation_data[[#This Row],[age]]&lt;30,"Adolescent",IF(customer_segmentation_data[[#This Row],[age]]&lt;50,"Middle Age",IF(customer_segmentation_data[[#This Row],[age]]&gt;49,"Adult","Invalid")))</f>
        <v>Adult</v>
      </c>
      <c r="K885" t="str">
        <f>IF(customer_segmentation_data[[#This Row],[income]]&gt;89000,"High Income",IF(customer_segmentation_data[[#This Row],[income]]&gt;59000,"Middle Income",IF(customer_segmentation_data[[#This Row],[income]]&lt;60000,"Low Income","Invalid")))</f>
        <v>Middle Income</v>
      </c>
      <c r="L885" t="str">
        <f>IF(customer_segmentation_data[[#This Row],[spending_score]]&gt;69,"High Spending",IF(customer_segmentation_data[[#This Row],[spending_score]]&gt;39,"Medium Spending",IF(customer_segmentation_data[[#This Row],[spending_score]]&lt;40,"Low Spending","Invalid")))</f>
        <v>High Spending</v>
      </c>
      <c r="M885" t="str">
        <f>IF(customer_segmentation_data[[#This Row],[purchase_frequency]]&lt;16,"Low Frequency",IF(customer_segmentation_data[[#This Row],[purchase_frequency]]&lt;36,"Medium Frequency",IF(customer_segmentation_data[[#This Row],[purchase_frequency]]&lt;51,"High Frequency","Invalid")))</f>
        <v>Low Frequency</v>
      </c>
      <c r="N885" s="3">
        <f>customer_segmentation_data[[#This Row],[last_purchase_amount]]*customer_segmentation_data[[#This Row],[purchase_frequency]]*customer_segmentation_data[[#This Row],[membership_years]]</f>
        <v>7259.7000000000007</v>
      </c>
    </row>
    <row r="886" spans="1:14" x14ac:dyDescent="0.35">
      <c r="A886">
        <v>885</v>
      </c>
      <c r="B886">
        <v>58</v>
      </c>
      <c r="C886" s="1" t="s">
        <v>13</v>
      </c>
      <c r="D886" s="2">
        <v>149723</v>
      </c>
      <c r="E886">
        <v>70</v>
      </c>
      <c r="F886">
        <v>9</v>
      </c>
      <c r="G886">
        <v>23</v>
      </c>
      <c r="H886" s="1" t="s">
        <v>15</v>
      </c>
      <c r="I886" s="3">
        <v>374.59</v>
      </c>
      <c r="J886" s="3" t="str">
        <f>IF(customer_segmentation_data[[#This Row],[age]]&lt;30,"Adolescent",IF(customer_segmentation_data[[#This Row],[age]]&lt;50,"Middle Age",IF(customer_segmentation_data[[#This Row],[age]]&gt;49,"Adult","Invalid")))</f>
        <v>Adult</v>
      </c>
      <c r="K886" t="str">
        <f>IF(customer_segmentation_data[[#This Row],[income]]&gt;89000,"High Income",IF(customer_segmentation_data[[#This Row],[income]]&gt;59000,"Middle Income",IF(customer_segmentation_data[[#This Row],[income]]&lt;60000,"Low Income","Invalid")))</f>
        <v>High Income</v>
      </c>
      <c r="L886" t="str">
        <f>IF(customer_segmentation_data[[#This Row],[spending_score]]&gt;69,"High Spending",IF(customer_segmentation_data[[#This Row],[spending_score]]&gt;39,"Medium Spending",IF(customer_segmentation_data[[#This Row],[spending_score]]&lt;40,"Low Spending","Invalid")))</f>
        <v>High Spending</v>
      </c>
      <c r="M886" t="str">
        <f>IF(customer_segmentation_data[[#This Row],[purchase_frequency]]&lt;16,"Low Frequency",IF(customer_segmentation_data[[#This Row],[purchase_frequency]]&lt;36,"Medium Frequency",IF(customer_segmentation_data[[#This Row],[purchase_frequency]]&lt;51,"High Frequency","Invalid")))</f>
        <v>Medium Frequency</v>
      </c>
      <c r="N886" s="3">
        <f>customer_segmentation_data[[#This Row],[last_purchase_amount]]*customer_segmentation_data[[#This Row],[purchase_frequency]]*customer_segmentation_data[[#This Row],[membership_years]]</f>
        <v>77540.13</v>
      </c>
    </row>
    <row r="887" spans="1:14" x14ac:dyDescent="0.35">
      <c r="A887">
        <v>886</v>
      </c>
      <c r="B887">
        <v>26</v>
      </c>
      <c r="C887" s="1" t="s">
        <v>13</v>
      </c>
      <c r="D887" s="2">
        <v>113532</v>
      </c>
      <c r="E887">
        <v>70</v>
      </c>
      <c r="F887">
        <v>7</v>
      </c>
      <c r="G887">
        <v>28</v>
      </c>
      <c r="H887" s="1" t="s">
        <v>11</v>
      </c>
      <c r="I887" s="3">
        <v>679.69</v>
      </c>
      <c r="J887" s="3" t="str">
        <f>IF(customer_segmentation_data[[#This Row],[age]]&lt;30,"Adolescent",IF(customer_segmentation_data[[#This Row],[age]]&lt;50,"Middle Age",IF(customer_segmentation_data[[#This Row],[age]]&gt;49,"Adult","Invalid")))</f>
        <v>Adolescent</v>
      </c>
      <c r="K887" t="str">
        <f>IF(customer_segmentation_data[[#This Row],[income]]&gt;89000,"High Income",IF(customer_segmentation_data[[#This Row],[income]]&gt;59000,"Middle Income",IF(customer_segmentation_data[[#This Row],[income]]&lt;60000,"Low Income","Invalid")))</f>
        <v>High Income</v>
      </c>
      <c r="L887" t="str">
        <f>IF(customer_segmentation_data[[#This Row],[spending_score]]&gt;69,"High Spending",IF(customer_segmentation_data[[#This Row],[spending_score]]&gt;39,"Medium Spending",IF(customer_segmentation_data[[#This Row],[spending_score]]&lt;40,"Low Spending","Invalid")))</f>
        <v>High Spending</v>
      </c>
      <c r="M887" t="str">
        <f>IF(customer_segmentation_data[[#This Row],[purchase_frequency]]&lt;16,"Low Frequency",IF(customer_segmentation_data[[#This Row],[purchase_frequency]]&lt;36,"Medium Frequency",IF(customer_segmentation_data[[#This Row],[purchase_frequency]]&lt;51,"High Frequency","Invalid")))</f>
        <v>Medium Frequency</v>
      </c>
      <c r="N887" s="3">
        <f>customer_segmentation_data[[#This Row],[last_purchase_amount]]*customer_segmentation_data[[#This Row],[purchase_frequency]]*customer_segmentation_data[[#This Row],[membership_years]]</f>
        <v>133219.24</v>
      </c>
    </row>
    <row r="888" spans="1:14" x14ac:dyDescent="0.35">
      <c r="A888">
        <v>887</v>
      </c>
      <c r="B888">
        <v>60</v>
      </c>
      <c r="C888" s="1" t="s">
        <v>16</v>
      </c>
      <c r="D888" s="2">
        <v>98882</v>
      </c>
      <c r="E888">
        <v>38</v>
      </c>
      <c r="F888">
        <v>2</v>
      </c>
      <c r="G888">
        <v>28</v>
      </c>
      <c r="H888" s="1" t="s">
        <v>10</v>
      </c>
      <c r="I888" s="3">
        <v>940.14</v>
      </c>
      <c r="J888" s="3" t="str">
        <f>IF(customer_segmentation_data[[#This Row],[age]]&lt;30,"Adolescent",IF(customer_segmentation_data[[#This Row],[age]]&lt;50,"Middle Age",IF(customer_segmentation_data[[#This Row],[age]]&gt;49,"Adult","Invalid")))</f>
        <v>Adult</v>
      </c>
      <c r="K888" t="str">
        <f>IF(customer_segmentation_data[[#This Row],[income]]&gt;89000,"High Income",IF(customer_segmentation_data[[#This Row],[income]]&gt;59000,"Middle Income",IF(customer_segmentation_data[[#This Row],[income]]&lt;60000,"Low Income","Invalid")))</f>
        <v>High Income</v>
      </c>
      <c r="L888" t="str">
        <f>IF(customer_segmentation_data[[#This Row],[spending_score]]&gt;69,"High Spending",IF(customer_segmentation_data[[#This Row],[spending_score]]&gt;39,"Medium Spending",IF(customer_segmentation_data[[#This Row],[spending_score]]&lt;40,"Low Spending","Invalid")))</f>
        <v>Low Spending</v>
      </c>
      <c r="M888" t="str">
        <f>IF(customer_segmentation_data[[#This Row],[purchase_frequency]]&lt;16,"Low Frequency",IF(customer_segmentation_data[[#This Row],[purchase_frequency]]&lt;36,"Medium Frequency",IF(customer_segmentation_data[[#This Row],[purchase_frequency]]&lt;51,"High Frequency","Invalid")))</f>
        <v>Medium Frequency</v>
      </c>
      <c r="N888" s="3">
        <f>customer_segmentation_data[[#This Row],[last_purchase_amount]]*customer_segmentation_data[[#This Row],[purchase_frequency]]*customer_segmentation_data[[#This Row],[membership_years]]</f>
        <v>52647.839999999997</v>
      </c>
    </row>
    <row r="889" spans="1:14" x14ac:dyDescent="0.35">
      <c r="A889">
        <v>888</v>
      </c>
      <c r="B889">
        <v>29</v>
      </c>
      <c r="C889" s="1" t="s">
        <v>16</v>
      </c>
      <c r="D889" s="2">
        <v>149973</v>
      </c>
      <c r="E889">
        <v>2</v>
      </c>
      <c r="F889">
        <v>2</v>
      </c>
      <c r="G889">
        <v>19</v>
      </c>
      <c r="H889" s="1" t="s">
        <v>10</v>
      </c>
      <c r="I889" s="3">
        <v>437.1</v>
      </c>
      <c r="J889" s="3" t="str">
        <f>IF(customer_segmentation_data[[#This Row],[age]]&lt;30,"Adolescent",IF(customer_segmentation_data[[#This Row],[age]]&lt;50,"Middle Age",IF(customer_segmentation_data[[#This Row],[age]]&gt;49,"Adult","Invalid")))</f>
        <v>Adolescent</v>
      </c>
      <c r="K889" t="str">
        <f>IF(customer_segmentation_data[[#This Row],[income]]&gt;89000,"High Income",IF(customer_segmentation_data[[#This Row],[income]]&gt;59000,"Middle Income",IF(customer_segmentation_data[[#This Row],[income]]&lt;60000,"Low Income","Invalid")))</f>
        <v>High Income</v>
      </c>
      <c r="L889" t="str">
        <f>IF(customer_segmentation_data[[#This Row],[spending_score]]&gt;69,"High Spending",IF(customer_segmentation_data[[#This Row],[spending_score]]&gt;39,"Medium Spending",IF(customer_segmentation_data[[#This Row],[spending_score]]&lt;40,"Low Spending","Invalid")))</f>
        <v>Low Spending</v>
      </c>
      <c r="M889" t="str">
        <f>IF(customer_segmentation_data[[#This Row],[purchase_frequency]]&lt;16,"Low Frequency",IF(customer_segmentation_data[[#This Row],[purchase_frequency]]&lt;36,"Medium Frequency",IF(customer_segmentation_data[[#This Row],[purchase_frequency]]&lt;51,"High Frequency","Invalid")))</f>
        <v>Medium Frequency</v>
      </c>
      <c r="N889" s="3">
        <f>customer_segmentation_data[[#This Row],[last_purchase_amount]]*customer_segmentation_data[[#This Row],[purchase_frequency]]*customer_segmentation_data[[#This Row],[membership_years]]</f>
        <v>16609.8</v>
      </c>
    </row>
    <row r="890" spans="1:14" x14ac:dyDescent="0.35">
      <c r="A890">
        <v>889</v>
      </c>
      <c r="B890">
        <v>33</v>
      </c>
      <c r="C890" s="1" t="s">
        <v>13</v>
      </c>
      <c r="D890" s="2">
        <v>146269</v>
      </c>
      <c r="E890">
        <v>92</v>
      </c>
      <c r="F890">
        <v>6</v>
      </c>
      <c r="G890">
        <v>10</v>
      </c>
      <c r="H890" s="1" t="s">
        <v>11</v>
      </c>
      <c r="I890" s="3">
        <v>486.86</v>
      </c>
      <c r="J890" s="3" t="str">
        <f>IF(customer_segmentation_data[[#This Row],[age]]&lt;30,"Adolescent",IF(customer_segmentation_data[[#This Row],[age]]&lt;50,"Middle Age",IF(customer_segmentation_data[[#This Row],[age]]&gt;49,"Adult","Invalid")))</f>
        <v>Middle Age</v>
      </c>
      <c r="K890" t="str">
        <f>IF(customer_segmentation_data[[#This Row],[income]]&gt;89000,"High Income",IF(customer_segmentation_data[[#This Row],[income]]&gt;59000,"Middle Income",IF(customer_segmentation_data[[#This Row],[income]]&lt;60000,"Low Income","Invalid")))</f>
        <v>High Income</v>
      </c>
      <c r="L890" t="str">
        <f>IF(customer_segmentation_data[[#This Row],[spending_score]]&gt;69,"High Spending",IF(customer_segmentation_data[[#This Row],[spending_score]]&gt;39,"Medium Spending",IF(customer_segmentation_data[[#This Row],[spending_score]]&lt;40,"Low Spending","Invalid")))</f>
        <v>High Spending</v>
      </c>
      <c r="M890" t="str">
        <f>IF(customer_segmentation_data[[#This Row],[purchase_frequency]]&lt;16,"Low Frequency",IF(customer_segmentation_data[[#This Row],[purchase_frequency]]&lt;36,"Medium Frequency",IF(customer_segmentation_data[[#This Row],[purchase_frequency]]&lt;51,"High Frequency","Invalid")))</f>
        <v>Low Frequency</v>
      </c>
      <c r="N890" s="3">
        <f>customer_segmentation_data[[#This Row],[last_purchase_amount]]*customer_segmentation_data[[#This Row],[purchase_frequency]]*customer_segmentation_data[[#This Row],[membership_years]]</f>
        <v>29211.600000000002</v>
      </c>
    </row>
    <row r="891" spans="1:14" x14ac:dyDescent="0.35">
      <c r="A891">
        <v>890</v>
      </c>
      <c r="B891">
        <v>60</v>
      </c>
      <c r="C891" s="1" t="s">
        <v>13</v>
      </c>
      <c r="D891" s="2">
        <v>73059</v>
      </c>
      <c r="E891">
        <v>77</v>
      </c>
      <c r="F891">
        <v>3</v>
      </c>
      <c r="G891">
        <v>31</v>
      </c>
      <c r="H891" s="1" t="s">
        <v>12</v>
      </c>
      <c r="I891" s="3">
        <v>581.15</v>
      </c>
      <c r="J891" s="3" t="str">
        <f>IF(customer_segmentation_data[[#This Row],[age]]&lt;30,"Adolescent",IF(customer_segmentation_data[[#This Row],[age]]&lt;50,"Middle Age",IF(customer_segmentation_data[[#This Row],[age]]&gt;49,"Adult","Invalid")))</f>
        <v>Adult</v>
      </c>
      <c r="K891" t="str">
        <f>IF(customer_segmentation_data[[#This Row],[income]]&gt;89000,"High Income",IF(customer_segmentation_data[[#This Row],[income]]&gt;59000,"Middle Income",IF(customer_segmentation_data[[#This Row],[income]]&lt;60000,"Low Income","Invalid")))</f>
        <v>Middle Income</v>
      </c>
      <c r="L891" t="str">
        <f>IF(customer_segmentation_data[[#This Row],[spending_score]]&gt;69,"High Spending",IF(customer_segmentation_data[[#This Row],[spending_score]]&gt;39,"Medium Spending",IF(customer_segmentation_data[[#This Row],[spending_score]]&lt;40,"Low Spending","Invalid")))</f>
        <v>High Spending</v>
      </c>
      <c r="M891" t="str">
        <f>IF(customer_segmentation_data[[#This Row],[purchase_frequency]]&lt;16,"Low Frequency",IF(customer_segmentation_data[[#This Row],[purchase_frequency]]&lt;36,"Medium Frequency",IF(customer_segmentation_data[[#This Row],[purchase_frequency]]&lt;51,"High Frequency","Invalid")))</f>
        <v>Medium Frequency</v>
      </c>
      <c r="N891" s="3">
        <f>customer_segmentation_data[[#This Row],[last_purchase_amount]]*customer_segmentation_data[[#This Row],[purchase_frequency]]*customer_segmentation_data[[#This Row],[membership_years]]</f>
        <v>54046.95</v>
      </c>
    </row>
    <row r="892" spans="1:14" x14ac:dyDescent="0.35">
      <c r="A892">
        <v>891</v>
      </c>
      <c r="B892">
        <v>22</v>
      </c>
      <c r="C892" s="1" t="s">
        <v>13</v>
      </c>
      <c r="D892" s="2">
        <v>87909</v>
      </c>
      <c r="E892">
        <v>19</v>
      </c>
      <c r="F892">
        <v>7</v>
      </c>
      <c r="G892">
        <v>39</v>
      </c>
      <c r="H892" s="1" t="s">
        <v>11</v>
      </c>
      <c r="I892" s="3">
        <v>20.52</v>
      </c>
      <c r="J892" s="3" t="str">
        <f>IF(customer_segmentation_data[[#This Row],[age]]&lt;30,"Adolescent",IF(customer_segmentation_data[[#This Row],[age]]&lt;50,"Middle Age",IF(customer_segmentation_data[[#This Row],[age]]&gt;49,"Adult","Invalid")))</f>
        <v>Adolescent</v>
      </c>
      <c r="K892" t="str">
        <f>IF(customer_segmentation_data[[#This Row],[income]]&gt;89000,"High Income",IF(customer_segmentation_data[[#This Row],[income]]&gt;59000,"Middle Income",IF(customer_segmentation_data[[#This Row],[income]]&lt;60000,"Low Income","Invalid")))</f>
        <v>Middle Income</v>
      </c>
      <c r="L892" t="str">
        <f>IF(customer_segmentation_data[[#This Row],[spending_score]]&gt;69,"High Spending",IF(customer_segmentation_data[[#This Row],[spending_score]]&gt;39,"Medium Spending",IF(customer_segmentation_data[[#This Row],[spending_score]]&lt;40,"Low Spending","Invalid")))</f>
        <v>Low Spending</v>
      </c>
      <c r="M892" t="str">
        <f>IF(customer_segmentation_data[[#This Row],[purchase_frequency]]&lt;16,"Low Frequency",IF(customer_segmentation_data[[#This Row],[purchase_frequency]]&lt;36,"Medium Frequency",IF(customer_segmentation_data[[#This Row],[purchase_frequency]]&lt;51,"High Frequency","Invalid")))</f>
        <v>High Frequency</v>
      </c>
      <c r="N892" s="3">
        <f>customer_segmentation_data[[#This Row],[last_purchase_amount]]*customer_segmentation_data[[#This Row],[purchase_frequency]]*customer_segmentation_data[[#This Row],[membership_years]]</f>
        <v>5601.96</v>
      </c>
    </row>
    <row r="893" spans="1:14" x14ac:dyDescent="0.35">
      <c r="A893">
        <v>892</v>
      </c>
      <c r="B893">
        <v>66</v>
      </c>
      <c r="C893" s="1" t="s">
        <v>13</v>
      </c>
      <c r="D893" s="2">
        <v>40932</v>
      </c>
      <c r="E893">
        <v>5</v>
      </c>
      <c r="F893">
        <v>1</v>
      </c>
      <c r="G893">
        <v>48</v>
      </c>
      <c r="H893" s="1" t="s">
        <v>11</v>
      </c>
      <c r="I893" s="3">
        <v>546.05999999999995</v>
      </c>
      <c r="J893" s="3" t="str">
        <f>IF(customer_segmentation_data[[#This Row],[age]]&lt;30,"Adolescent",IF(customer_segmentation_data[[#This Row],[age]]&lt;50,"Middle Age",IF(customer_segmentation_data[[#This Row],[age]]&gt;49,"Adult","Invalid")))</f>
        <v>Adult</v>
      </c>
      <c r="K893" t="str">
        <f>IF(customer_segmentation_data[[#This Row],[income]]&gt;89000,"High Income",IF(customer_segmentation_data[[#This Row],[income]]&gt;59000,"Middle Income",IF(customer_segmentation_data[[#This Row],[income]]&lt;60000,"Low Income","Invalid")))</f>
        <v>Low Income</v>
      </c>
      <c r="L893" t="str">
        <f>IF(customer_segmentation_data[[#This Row],[spending_score]]&gt;69,"High Spending",IF(customer_segmentation_data[[#This Row],[spending_score]]&gt;39,"Medium Spending",IF(customer_segmentation_data[[#This Row],[spending_score]]&lt;40,"Low Spending","Invalid")))</f>
        <v>Low Spending</v>
      </c>
      <c r="M893" t="str">
        <f>IF(customer_segmentation_data[[#This Row],[purchase_frequency]]&lt;16,"Low Frequency",IF(customer_segmentation_data[[#This Row],[purchase_frequency]]&lt;36,"Medium Frequency",IF(customer_segmentation_data[[#This Row],[purchase_frequency]]&lt;51,"High Frequency","Invalid")))</f>
        <v>High Frequency</v>
      </c>
      <c r="N893" s="3">
        <f>customer_segmentation_data[[#This Row],[last_purchase_amount]]*customer_segmentation_data[[#This Row],[purchase_frequency]]*customer_segmentation_data[[#This Row],[membership_years]]</f>
        <v>26210.879999999997</v>
      </c>
    </row>
    <row r="894" spans="1:14" x14ac:dyDescent="0.35">
      <c r="A894">
        <v>893</v>
      </c>
      <c r="B894">
        <v>24</v>
      </c>
      <c r="C894" s="1" t="s">
        <v>9</v>
      </c>
      <c r="D894" s="2">
        <v>60763</v>
      </c>
      <c r="E894">
        <v>92</v>
      </c>
      <c r="F894">
        <v>5</v>
      </c>
      <c r="G894">
        <v>29</v>
      </c>
      <c r="H894" s="1" t="s">
        <v>14</v>
      </c>
      <c r="I894" s="3">
        <v>320.7</v>
      </c>
      <c r="J894" s="3" t="str">
        <f>IF(customer_segmentation_data[[#This Row],[age]]&lt;30,"Adolescent",IF(customer_segmentation_data[[#This Row],[age]]&lt;50,"Middle Age",IF(customer_segmentation_data[[#This Row],[age]]&gt;49,"Adult","Invalid")))</f>
        <v>Adolescent</v>
      </c>
      <c r="K894" t="str">
        <f>IF(customer_segmentation_data[[#This Row],[income]]&gt;89000,"High Income",IF(customer_segmentation_data[[#This Row],[income]]&gt;59000,"Middle Income",IF(customer_segmentation_data[[#This Row],[income]]&lt;60000,"Low Income","Invalid")))</f>
        <v>Middle Income</v>
      </c>
      <c r="L894" t="str">
        <f>IF(customer_segmentation_data[[#This Row],[spending_score]]&gt;69,"High Spending",IF(customer_segmentation_data[[#This Row],[spending_score]]&gt;39,"Medium Spending",IF(customer_segmentation_data[[#This Row],[spending_score]]&lt;40,"Low Spending","Invalid")))</f>
        <v>High Spending</v>
      </c>
      <c r="M894" t="str">
        <f>IF(customer_segmentation_data[[#This Row],[purchase_frequency]]&lt;16,"Low Frequency",IF(customer_segmentation_data[[#This Row],[purchase_frequency]]&lt;36,"Medium Frequency",IF(customer_segmentation_data[[#This Row],[purchase_frequency]]&lt;51,"High Frequency","Invalid")))</f>
        <v>Medium Frequency</v>
      </c>
      <c r="N894" s="3">
        <f>customer_segmentation_data[[#This Row],[last_purchase_amount]]*customer_segmentation_data[[#This Row],[purchase_frequency]]*customer_segmentation_data[[#This Row],[membership_years]]</f>
        <v>46501.5</v>
      </c>
    </row>
    <row r="895" spans="1:14" x14ac:dyDescent="0.35">
      <c r="A895">
        <v>894</v>
      </c>
      <c r="B895">
        <v>63</v>
      </c>
      <c r="C895" s="1" t="s">
        <v>13</v>
      </c>
      <c r="D895" s="2">
        <v>119492</v>
      </c>
      <c r="E895">
        <v>25</v>
      </c>
      <c r="F895">
        <v>8</v>
      </c>
      <c r="G895">
        <v>40</v>
      </c>
      <c r="H895" s="1" t="s">
        <v>11</v>
      </c>
      <c r="I895" s="3">
        <v>758.1</v>
      </c>
      <c r="J895" s="3" t="str">
        <f>IF(customer_segmentation_data[[#This Row],[age]]&lt;30,"Adolescent",IF(customer_segmentation_data[[#This Row],[age]]&lt;50,"Middle Age",IF(customer_segmentation_data[[#This Row],[age]]&gt;49,"Adult","Invalid")))</f>
        <v>Adult</v>
      </c>
      <c r="K895" t="str">
        <f>IF(customer_segmentation_data[[#This Row],[income]]&gt;89000,"High Income",IF(customer_segmentation_data[[#This Row],[income]]&gt;59000,"Middle Income",IF(customer_segmentation_data[[#This Row],[income]]&lt;60000,"Low Income","Invalid")))</f>
        <v>High Income</v>
      </c>
      <c r="L895" t="str">
        <f>IF(customer_segmentation_data[[#This Row],[spending_score]]&gt;69,"High Spending",IF(customer_segmentation_data[[#This Row],[spending_score]]&gt;39,"Medium Spending",IF(customer_segmentation_data[[#This Row],[spending_score]]&lt;40,"Low Spending","Invalid")))</f>
        <v>Low Spending</v>
      </c>
      <c r="M895" t="str">
        <f>IF(customer_segmentation_data[[#This Row],[purchase_frequency]]&lt;16,"Low Frequency",IF(customer_segmentation_data[[#This Row],[purchase_frequency]]&lt;36,"Medium Frequency",IF(customer_segmentation_data[[#This Row],[purchase_frequency]]&lt;51,"High Frequency","Invalid")))</f>
        <v>High Frequency</v>
      </c>
      <c r="N895" s="3">
        <f>customer_segmentation_data[[#This Row],[last_purchase_amount]]*customer_segmentation_data[[#This Row],[purchase_frequency]]*customer_segmentation_data[[#This Row],[membership_years]]</f>
        <v>242592</v>
      </c>
    </row>
    <row r="896" spans="1:14" x14ac:dyDescent="0.35">
      <c r="A896">
        <v>895</v>
      </c>
      <c r="B896">
        <v>27</v>
      </c>
      <c r="C896" s="1" t="s">
        <v>16</v>
      </c>
      <c r="D896" s="2">
        <v>128640</v>
      </c>
      <c r="E896">
        <v>3</v>
      </c>
      <c r="F896">
        <v>5</v>
      </c>
      <c r="G896">
        <v>2</v>
      </c>
      <c r="H896" s="1" t="s">
        <v>14</v>
      </c>
      <c r="I896" s="3">
        <v>140.52000000000001</v>
      </c>
      <c r="J896" s="3" t="str">
        <f>IF(customer_segmentation_data[[#This Row],[age]]&lt;30,"Adolescent",IF(customer_segmentation_data[[#This Row],[age]]&lt;50,"Middle Age",IF(customer_segmentation_data[[#This Row],[age]]&gt;49,"Adult","Invalid")))</f>
        <v>Adolescent</v>
      </c>
      <c r="K896" t="str">
        <f>IF(customer_segmentation_data[[#This Row],[income]]&gt;89000,"High Income",IF(customer_segmentation_data[[#This Row],[income]]&gt;59000,"Middle Income",IF(customer_segmentation_data[[#This Row],[income]]&lt;60000,"Low Income","Invalid")))</f>
        <v>High Income</v>
      </c>
      <c r="L896" t="str">
        <f>IF(customer_segmentation_data[[#This Row],[spending_score]]&gt;69,"High Spending",IF(customer_segmentation_data[[#This Row],[spending_score]]&gt;39,"Medium Spending",IF(customer_segmentation_data[[#This Row],[spending_score]]&lt;40,"Low Spending","Invalid")))</f>
        <v>Low Spending</v>
      </c>
      <c r="M896" t="str">
        <f>IF(customer_segmentation_data[[#This Row],[purchase_frequency]]&lt;16,"Low Frequency",IF(customer_segmentation_data[[#This Row],[purchase_frequency]]&lt;36,"Medium Frequency",IF(customer_segmentation_data[[#This Row],[purchase_frequency]]&lt;51,"High Frequency","Invalid")))</f>
        <v>Low Frequency</v>
      </c>
      <c r="N896" s="3">
        <f>customer_segmentation_data[[#This Row],[last_purchase_amount]]*customer_segmentation_data[[#This Row],[purchase_frequency]]*customer_segmentation_data[[#This Row],[membership_years]]</f>
        <v>1405.2</v>
      </c>
    </row>
    <row r="897" spans="1:14" x14ac:dyDescent="0.35">
      <c r="A897">
        <v>896</v>
      </c>
      <c r="B897">
        <v>53</v>
      </c>
      <c r="C897" s="1" t="s">
        <v>16</v>
      </c>
      <c r="D897" s="2">
        <v>137307</v>
      </c>
      <c r="E897">
        <v>34</v>
      </c>
      <c r="F897">
        <v>1</v>
      </c>
      <c r="G897">
        <v>26</v>
      </c>
      <c r="H897" s="1" t="s">
        <v>11</v>
      </c>
      <c r="I897" s="3">
        <v>952.12</v>
      </c>
      <c r="J897" s="3" t="str">
        <f>IF(customer_segmentation_data[[#This Row],[age]]&lt;30,"Adolescent",IF(customer_segmentation_data[[#This Row],[age]]&lt;50,"Middle Age",IF(customer_segmentation_data[[#This Row],[age]]&gt;49,"Adult","Invalid")))</f>
        <v>Adult</v>
      </c>
      <c r="K897" t="str">
        <f>IF(customer_segmentation_data[[#This Row],[income]]&gt;89000,"High Income",IF(customer_segmentation_data[[#This Row],[income]]&gt;59000,"Middle Income",IF(customer_segmentation_data[[#This Row],[income]]&lt;60000,"Low Income","Invalid")))</f>
        <v>High Income</v>
      </c>
      <c r="L897" t="str">
        <f>IF(customer_segmentation_data[[#This Row],[spending_score]]&gt;69,"High Spending",IF(customer_segmentation_data[[#This Row],[spending_score]]&gt;39,"Medium Spending",IF(customer_segmentation_data[[#This Row],[spending_score]]&lt;40,"Low Spending","Invalid")))</f>
        <v>Low Spending</v>
      </c>
      <c r="M897" t="str">
        <f>IF(customer_segmentation_data[[#This Row],[purchase_frequency]]&lt;16,"Low Frequency",IF(customer_segmentation_data[[#This Row],[purchase_frequency]]&lt;36,"Medium Frequency",IF(customer_segmentation_data[[#This Row],[purchase_frequency]]&lt;51,"High Frequency","Invalid")))</f>
        <v>Medium Frequency</v>
      </c>
      <c r="N897" s="3">
        <f>customer_segmentation_data[[#This Row],[last_purchase_amount]]*customer_segmentation_data[[#This Row],[purchase_frequency]]*customer_segmentation_data[[#This Row],[membership_years]]</f>
        <v>24755.119999999999</v>
      </c>
    </row>
    <row r="898" spans="1:14" x14ac:dyDescent="0.35">
      <c r="A898">
        <v>897</v>
      </c>
      <c r="B898">
        <v>32</v>
      </c>
      <c r="C898" s="1" t="s">
        <v>16</v>
      </c>
      <c r="D898" s="2">
        <v>81701</v>
      </c>
      <c r="E898">
        <v>96</v>
      </c>
      <c r="F898">
        <v>9</v>
      </c>
      <c r="G898">
        <v>49</v>
      </c>
      <c r="H898" s="1" t="s">
        <v>15</v>
      </c>
      <c r="I898" s="3">
        <v>77.45</v>
      </c>
      <c r="J898" s="3" t="str">
        <f>IF(customer_segmentation_data[[#This Row],[age]]&lt;30,"Adolescent",IF(customer_segmentation_data[[#This Row],[age]]&lt;50,"Middle Age",IF(customer_segmentation_data[[#This Row],[age]]&gt;49,"Adult","Invalid")))</f>
        <v>Middle Age</v>
      </c>
      <c r="K898" t="str">
        <f>IF(customer_segmentation_data[[#This Row],[income]]&gt;89000,"High Income",IF(customer_segmentation_data[[#This Row],[income]]&gt;59000,"Middle Income",IF(customer_segmentation_data[[#This Row],[income]]&lt;60000,"Low Income","Invalid")))</f>
        <v>Middle Income</v>
      </c>
      <c r="L898" t="str">
        <f>IF(customer_segmentation_data[[#This Row],[spending_score]]&gt;69,"High Spending",IF(customer_segmentation_data[[#This Row],[spending_score]]&gt;39,"Medium Spending",IF(customer_segmentation_data[[#This Row],[spending_score]]&lt;40,"Low Spending","Invalid")))</f>
        <v>High Spending</v>
      </c>
      <c r="M898" t="str">
        <f>IF(customer_segmentation_data[[#This Row],[purchase_frequency]]&lt;16,"Low Frequency",IF(customer_segmentation_data[[#This Row],[purchase_frequency]]&lt;36,"Medium Frequency",IF(customer_segmentation_data[[#This Row],[purchase_frequency]]&lt;51,"High Frequency","Invalid")))</f>
        <v>High Frequency</v>
      </c>
      <c r="N898" s="3">
        <f>customer_segmentation_data[[#This Row],[last_purchase_amount]]*customer_segmentation_data[[#This Row],[purchase_frequency]]*customer_segmentation_data[[#This Row],[membership_years]]</f>
        <v>34155.450000000004</v>
      </c>
    </row>
    <row r="899" spans="1:14" x14ac:dyDescent="0.35">
      <c r="A899">
        <v>898</v>
      </c>
      <c r="B899">
        <v>64</v>
      </c>
      <c r="C899" s="1" t="s">
        <v>13</v>
      </c>
      <c r="D899" s="2">
        <v>82140</v>
      </c>
      <c r="E899">
        <v>57</v>
      </c>
      <c r="F899">
        <v>3</v>
      </c>
      <c r="G899">
        <v>7</v>
      </c>
      <c r="H899" s="1" t="s">
        <v>14</v>
      </c>
      <c r="I899" s="3">
        <v>97.97</v>
      </c>
      <c r="J899" s="3" t="str">
        <f>IF(customer_segmentation_data[[#This Row],[age]]&lt;30,"Adolescent",IF(customer_segmentation_data[[#This Row],[age]]&lt;50,"Middle Age",IF(customer_segmentation_data[[#This Row],[age]]&gt;49,"Adult","Invalid")))</f>
        <v>Adult</v>
      </c>
      <c r="K899" t="str">
        <f>IF(customer_segmentation_data[[#This Row],[income]]&gt;89000,"High Income",IF(customer_segmentation_data[[#This Row],[income]]&gt;59000,"Middle Income",IF(customer_segmentation_data[[#This Row],[income]]&lt;60000,"Low Income","Invalid")))</f>
        <v>Middle Income</v>
      </c>
      <c r="L899" t="str">
        <f>IF(customer_segmentation_data[[#This Row],[spending_score]]&gt;69,"High Spending",IF(customer_segmentation_data[[#This Row],[spending_score]]&gt;39,"Medium Spending",IF(customer_segmentation_data[[#This Row],[spending_score]]&lt;40,"Low Spending","Invalid")))</f>
        <v>Medium Spending</v>
      </c>
      <c r="M899" t="str">
        <f>IF(customer_segmentation_data[[#This Row],[purchase_frequency]]&lt;16,"Low Frequency",IF(customer_segmentation_data[[#This Row],[purchase_frequency]]&lt;36,"Medium Frequency",IF(customer_segmentation_data[[#This Row],[purchase_frequency]]&lt;51,"High Frequency","Invalid")))</f>
        <v>Low Frequency</v>
      </c>
      <c r="N899" s="3">
        <f>customer_segmentation_data[[#This Row],[last_purchase_amount]]*customer_segmentation_data[[#This Row],[purchase_frequency]]*customer_segmentation_data[[#This Row],[membership_years]]</f>
        <v>2057.37</v>
      </c>
    </row>
    <row r="900" spans="1:14" x14ac:dyDescent="0.35">
      <c r="A900">
        <v>899</v>
      </c>
      <c r="B900">
        <v>48</v>
      </c>
      <c r="C900" s="1" t="s">
        <v>16</v>
      </c>
      <c r="D900" s="2">
        <v>134463</v>
      </c>
      <c r="E900">
        <v>32</v>
      </c>
      <c r="F900">
        <v>2</v>
      </c>
      <c r="G900">
        <v>7</v>
      </c>
      <c r="H900" s="1" t="s">
        <v>15</v>
      </c>
      <c r="I900" s="3">
        <v>535.1</v>
      </c>
      <c r="J900" s="3" t="str">
        <f>IF(customer_segmentation_data[[#This Row],[age]]&lt;30,"Adolescent",IF(customer_segmentation_data[[#This Row],[age]]&lt;50,"Middle Age",IF(customer_segmentation_data[[#This Row],[age]]&gt;49,"Adult","Invalid")))</f>
        <v>Middle Age</v>
      </c>
      <c r="K900" t="str">
        <f>IF(customer_segmentation_data[[#This Row],[income]]&gt;89000,"High Income",IF(customer_segmentation_data[[#This Row],[income]]&gt;59000,"Middle Income",IF(customer_segmentation_data[[#This Row],[income]]&lt;60000,"Low Income","Invalid")))</f>
        <v>High Income</v>
      </c>
      <c r="L900" t="str">
        <f>IF(customer_segmentation_data[[#This Row],[spending_score]]&gt;69,"High Spending",IF(customer_segmentation_data[[#This Row],[spending_score]]&gt;39,"Medium Spending",IF(customer_segmentation_data[[#This Row],[spending_score]]&lt;40,"Low Spending","Invalid")))</f>
        <v>Low Spending</v>
      </c>
      <c r="M900" t="str">
        <f>IF(customer_segmentation_data[[#This Row],[purchase_frequency]]&lt;16,"Low Frequency",IF(customer_segmentation_data[[#This Row],[purchase_frequency]]&lt;36,"Medium Frequency",IF(customer_segmentation_data[[#This Row],[purchase_frequency]]&lt;51,"High Frequency","Invalid")))</f>
        <v>Low Frequency</v>
      </c>
      <c r="N900" s="3">
        <f>customer_segmentation_data[[#This Row],[last_purchase_amount]]*customer_segmentation_data[[#This Row],[purchase_frequency]]*customer_segmentation_data[[#This Row],[membership_years]]</f>
        <v>7491.4000000000005</v>
      </c>
    </row>
    <row r="901" spans="1:14" x14ac:dyDescent="0.35">
      <c r="A901">
        <v>900</v>
      </c>
      <c r="B901">
        <v>52</v>
      </c>
      <c r="C901" s="1" t="s">
        <v>9</v>
      </c>
      <c r="D901" s="2">
        <v>41544</v>
      </c>
      <c r="E901">
        <v>1</v>
      </c>
      <c r="F901">
        <v>10</v>
      </c>
      <c r="G901">
        <v>46</v>
      </c>
      <c r="H901" s="1" t="s">
        <v>14</v>
      </c>
      <c r="I901" s="3">
        <v>720.52</v>
      </c>
      <c r="J901" s="3" t="str">
        <f>IF(customer_segmentation_data[[#This Row],[age]]&lt;30,"Adolescent",IF(customer_segmentation_data[[#This Row],[age]]&lt;50,"Middle Age",IF(customer_segmentation_data[[#This Row],[age]]&gt;49,"Adult","Invalid")))</f>
        <v>Adult</v>
      </c>
      <c r="K901" t="str">
        <f>IF(customer_segmentation_data[[#This Row],[income]]&gt;89000,"High Income",IF(customer_segmentation_data[[#This Row],[income]]&gt;59000,"Middle Income",IF(customer_segmentation_data[[#This Row],[income]]&lt;60000,"Low Income","Invalid")))</f>
        <v>Low Income</v>
      </c>
      <c r="L901" t="str">
        <f>IF(customer_segmentation_data[[#This Row],[spending_score]]&gt;69,"High Spending",IF(customer_segmentation_data[[#This Row],[spending_score]]&gt;39,"Medium Spending",IF(customer_segmentation_data[[#This Row],[spending_score]]&lt;40,"Low Spending","Invalid")))</f>
        <v>Low Spending</v>
      </c>
      <c r="M901" t="str">
        <f>IF(customer_segmentation_data[[#This Row],[purchase_frequency]]&lt;16,"Low Frequency",IF(customer_segmentation_data[[#This Row],[purchase_frequency]]&lt;36,"Medium Frequency",IF(customer_segmentation_data[[#This Row],[purchase_frequency]]&lt;51,"High Frequency","Invalid")))</f>
        <v>High Frequency</v>
      </c>
      <c r="N901" s="3">
        <f>customer_segmentation_data[[#This Row],[last_purchase_amount]]*customer_segmentation_data[[#This Row],[purchase_frequency]]*customer_segmentation_data[[#This Row],[membership_years]]</f>
        <v>331439.19999999995</v>
      </c>
    </row>
    <row r="902" spans="1:14" x14ac:dyDescent="0.35">
      <c r="A902">
        <v>901</v>
      </c>
      <c r="B902">
        <v>57</v>
      </c>
      <c r="C902" s="1" t="s">
        <v>9</v>
      </c>
      <c r="D902" s="2">
        <v>135440</v>
      </c>
      <c r="E902">
        <v>46</v>
      </c>
      <c r="F902">
        <v>8</v>
      </c>
      <c r="G902">
        <v>3</v>
      </c>
      <c r="H902" s="1" t="s">
        <v>14</v>
      </c>
      <c r="I902" s="3">
        <v>442.46</v>
      </c>
      <c r="J902" s="3" t="str">
        <f>IF(customer_segmentation_data[[#This Row],[age]]&lt;30,"Adolescent",IF(customer_segmentation_data[[#This Row],[age]]&lt;50,"Middle Age",IF(customer_segmentation_data[[#This Row],[age]]&gt;49,"Adult","Invalid")))</f>
        <v>Adult</v>
      </c>
      <c r="K902" t="str">
        <f>IF(customer_segmentation_data[[#This Row],[income]]&gt;89000,"High Income",IF(customer_segmentation_data[[#This Row],[income]]&gt;59000,"Middle Income",IF(customer_segmentation_data[[#This Row],[income]]&lt;60000,"Low Income","Invalid")))</f>
        <v>High Income</v>
      </c>
      <c r="L902" t="str">
        <f>IF(customer_segmentation_data[[#This Row],[spending_score]]&gt;69,"High Spending",IF(customer_segmentation_data[[#This Row],[spending_score]]&gt;39,"Medium Spending",IF(customer_segmentation_data[[#This Row],[spending_score]]&lt;40,"Low Spending","Invalid")))</f>
        <v>Medium Spending</v>
      </c>
      <c r="M902" t="str">
        <f>IF(customer_segmentation_data[[#This Row],[purchase_frequency]]&lt;16,"Low Frequency",IF(customer_segmentation_data[[#This Row],[purchase_frequency]]&lt;36,"Medium Frequency",IF(customer_segmentation_data[[#This Row],[purchase_frequency]]&lt;51,"High Frequency","Invalid")))</f>
        <v>Low Frequency</v>
      </c>
      <c r="N902" s="3">
        <f>customer_segmentation_data[[#This Row],[last_purchase_amount]]*customer_segmentation_data[[#This Row],[purchase_frequency]]*customer_segmentation_data[[#This Row],[membership_years]]</f>
        <v>10619.039999999999</v>
      </c>
    </row>
    <row r="903" spans="1:14" x14ac:dyDescent="0.35">
      <c r="A903">
        <v>902</v>
      </c>
      <c r="B903">
        <v>55</v>
      </c>
      <c r="C903" s="1" t="s">
        <v>9</v>
      </c>
      <c r="D903" s="2">
        <v>72193</v>
      </c>
      <c r="E903">
        <v>39</v>
      </c>
      <c r="F903">
        <v>2</v>
      </c>
      <c r="G903">
        <v>6</v>
      </c>
      <c r="H903" s="1" t="s">
        <v>14</v>
      </c>
      <c r="I903" s="3">
        <v>207.44</v>
      </c>
      <c r="J903" s="3" t="str">
        <f>IF(customer_segmentation_data[[#This Row],[age]]&lt;30,"Adolescent",IF(customer_segmentation_data[[#This Row],[age]]&lt;50,"Middle Age",IF(customer_segmentation_data[[#This Row],[age]]&gt;49,"Adult","Invalid")))</f>
        <v>Adult</v>
      </c>
      <c r="K903" t="str">
        <f>IF(customer_segmentation_data[[#This Row],[income]]&gt;89000,"High Income",IF(customer_segmentation_data[[#This Row],[income]]&gt;59000,"Middle Income",IF(customer_segmentation_data[[#This Row],[income]]&lt;60000,"Low Income","Invalid")))</f>
        <v>Middle Income</v>
      </c>
      <c r="L903" t="str">
        <f>IF(customer_segmentation_data[[#This Row],[spending_score]]&gt;69,"High Spending",IF(customer_segmentation_data[[#This Row],[spending_score]]&gt;39,"Medium Spending",IF(customer_segmentation_data[[#This Row],[spending_score]]&lt;40,"Low Spending","Invalid")))</f>
        <v>Low Spending</v>
      </c>
      <c r="M903" t="str">
        <f>IF(customer_segmentation_data[[#This Row],[purchase_frequency]]&lt;16,"Low Frequency",IF(customer_segmentation_data[[#This Row],[purchase_frequency]]&lt;36,"Medium Frequency",IF(customer_segmentation_data[[#This Row],[purchase_frequency]]&lt;51,"High Frequency","Invalid")))</f>
        <v>Low Frequency</v>
      </c>
      <c r="N903" s="3">
        <f>customer_segmentation_data[[#This Row],[last_purchase_amount]]*customer_segmentation_data[[#This Row],[purchase_frequency]]*customer_segmentation_data[[#This Row],[membership_years]]</f>
        <v>2489.2799999999997</v>
      </c>
    </row>
    <row r="904" spans="1:14" x14ac:dyDescent="0.35">
      <c r="A904">
        <v>903</v>
      </c>
      <c r="B904">
        <v>33</v>
      </c>
      <c r="C904" s="1" t="s">
        <v>13</v>
      </c>
      <c r="D904" s="2">
        <v>106771</v>
      </c>
      <c r="E904">
        <v>23</v>
      </c>
      <c r="F904">
        <v>7</v>
      </c>
      <c r="G904">
        <v>3</v>
      </c>
      <c r="H904" s="1" t="s">
        <v>11</v>
      </c>
      <c r="I904" s="3">
        <v>609.79999999999995</v>
      </c>
      <c r="J904" s="3" t="str">
        <f>IF(customer_segmentation_data[[#This Row],[age]]&lt;30,"Adolescent",IF(customer_segmentation_data[[#This Row],[age]]&lt;50,"Middle Age",IF(customer_segmentation_data[[#This Row],[age]]&gt;49,"Adult","Invalid")))</f>
        <v>Middle Age</v>
      </c>
      <c r="K904" t="str">
        <f>IF(customer_segmentation_data[[#This Row],[income]]&gt;89000,"High Income",IF(customer_segmentation_data[[#This Row],[income]]&gt;59000,"Middle Income",IF(customer_segmentation_data[[#This Row],[income]]&lt;60000,"Low Income","Invalid")))</f>
        <v>High Income</v>
      </c>
      <c r="L904" t="str">
        <f>IF(customer_segmentation_data[[#This Row],[spending_score]]&gt;69,"High Spending",IF(customer_segmentation_data[[#This Row],[spending_score]]&gt;39,"Medium Spending",IF(customer_segmentation_data[[#This Row],[spending_score]]&lt;40,"Low Spending","Invalid")))</f>
        <v>Low Spending</v>
      </c>
      <c r="M904" t="str">
        <f>IF(customer_segmentation_data[[#This Row],[purchase_frequency]]&lt;16,"Low Frequency",IF(customer_segmentation_data[[#This Row],[purchase_frequency]]&lt;36,"Medium Frequency",IF(customer_segmentation_data[[#This Row],[purchase_frequency]]&lt;51,"High Frequency","Invalid")))</f>
        <v>Low Frequency</v>
      </c>
      <c r="N904" s="3">
        <f>customer_segmentation_data[[#This Row],[last_purchase_amount]]*customer_segmentation_data[[#This Row],[purchase_frequency]]*customer_segmentation_data[[#This Row],[membership_years]]</f>
        <v>12805.8</v>
      </c>
    </row>
    <row r="905" spans="1:14" x14ac:dyDescent="0.35">
      <c r="A905">
        <v>904</v>
      </c>
      <c r="B905">
        <v>64</v>
      </c>
      <c r="C905" s="1" t="s">
        <v>9</v>
      </c>
      <c r="D905" s="2">
        <v>122557</v>
      </c>
      <c r="E905">
        <v>87</v>
      </c>
      <c r="F905">
        <v>2</v>
      </c>
      <c r="G905">
        <v>5</v>
      </c>
      <c r="H905" s="1" t="s">
        <v>10</v>
      </c>
      <c r="I905" s="3">
        <v>344.59</v>
      </c>
      <c r="J905" s="3" t="str">
        <f>IF(customer_segmentation_data[[#This Row],[age]]&lt;30,"Adolescent",IF(customer_segmentation_data[[#This Row],[age]]&lt;50,"Middle Age",IF(customer_segmentation_data[[#This Row],[age]]&gt;49,"Adult","Invalid")))</f>
        <v>Adult</v>
      </c>
      <c r="K905" t="str">
        <f>IF(customer_segmentation_data[[#This Row],[income]]&gt;89000,"High Income",IF(customer_segmentation_data[[#This Row],[income]]&gt;59000,"Middle Income",IF(customer_segmentation_data[[#This Row],[income]]&lt;60000,"Low Income","Invalid")))</f>
        <v>High Income</v>
      </c>
      <c r="L905" t="str">
        <f>IF(customer_segmentation_data[[#This Row],[spending_score]]&gt;69,"High Spending",IF(customer_segmentation_data[[#This Row],[spending_score]]&gt;39,"Medium Spending",IF(customer_segmentation_data[[#This Row],[spending_score]]&lt;40,"Low Spending","Invalid")))</f>
        <v>High Spending</v>
      </c>
      <c r="M905" t="str">
        <f>IF(customer_segmentation_data[[#This Row],[purchase_frequency]]&lt;16,"Low Frequency",IF(customer_segmentation_data[[#This Row],[purchase_frequency]]&lt;36,"Medium Frequency",IF(customer_segmentation_data[[#This Row],[purchase_frequency]]&lt;51,"High Frequency","Invalid")))</f>
        <v>Low Frequency</v>
      </c>
      <c r="N905" s="3">
        <f>customer_segmentation_data[[#This Row],[last_purchase_amount]]*customer_segmentation_data[[#This Row],[purchase_frequency]]*customer_segmentation_data[[#This Row],[membership_years]]</f>
        <v>3445.8999999999996</v>
      </c>
    </row>
    <row r="906" spans="1:14" x14ac:dyDescent="0.35">
      <c r="A906">
        <v>905</v>
      </c>
      <c r="B906">
        <v>64</v>
      </c>
      <c r="C906" s="1" t="s">
        <v>16</v>
      </c>
      <c r="D906" s="2">
        <v>139658</v>
      </c>
      <c r="E906">
        <v>77</v>
      </c>
      <c r="F906">
        <v>6</v>
      </c>
      <c r="G906">
        <v>26</v>
      </c>
      <c r="H906" s="1" t="s">
        <v>11</v>
      </c>
      <c r="I906" s="3">
        <v>71.97</v>
      </c>
      <c r="J906" s="3" t="str">
        <f>IF(customer_segmentation_data[[#This Row],[age]]&lt;30,"Adolescent",IF(customer_segmentation_data[[#This Row],[age]]&lt;50,"Middle Age",IF(customer_segmentation_data[[#This Row],[age]]&gt;49,"Adult","Invalid")))</f>
        <v>Adult</v>
      </c>
      <c r="K906" t="str">
        <f>IF(customer_segmentation_data[[#This Row],[income]]&gt;89000,"High Income",IF(customer_segmentation_data[[#This Row],[income]]&gt;59000,"Middle Income",IF(customer_segmentation_data[[#This Row],[income]]&lt;60000,"Low Income","Invalid")))</f>
        <v>High Income</v>
      </c>
      <c r="L906" t="str">
        <f>IF(customer_segmentation_data[[#This Row],[spending_score]]&gt;69,"High Spending",IF(customer_segmentation_data[[#This Row],[spending_score]]&gt;39,"Medium Spending",IF(customer_segmentation_data[[#This Row],[spending_score]]&lt;40,"Low Spending","Invalid")))</f>
        <v>High Spending</v>
      </c>
      <c r="M906" t="str">
        <f>IF(customer_segmentation_data[[#This Row],[purchase_frequency]]&lt;16,"Low Frequency",IF(customer_segmentation_data[[#This Row],[purchase_frequency]]&lt;36,"Medium Frequency",IF(customer_segmentation_data[[#This Row],[purchase_frequency]]&lt;51,"High Frequency","Invalid")))</f>
        <v>Medium Frequency</v>
      </c>
      <c r="N906" s="3">
        <f>customer_segmentation_data[[#This Row],[last_purchase_amount]]*customer_segmentation_data[[#This Row],[purchase_frequency]]*customer_segmentation_data[[#This Row],[membership_years]]</f>
        <v>11227.32</v>
      </c>
    </row>
    <row r="907" spans="1:14" x14ac:dyDescent="0.35">
      <c r="A907">
        <v>906</v>
      </c>
      <c r="B907">
        <v>25</v>
      </c>
      <c r="C907" s="1" t="s">
        <v>16</v>
      </c>
      <c r="D907" s="2">
        <v>130604</v>
      </c>
      <c r="E907">
        <v>100</v>
      </c>
      <c r="F907">
        <v>4</v>
      </c>
      <c r="G907">
        <v>41</v>
      </c>
      <c r="H907" s="1" t="s">
        <v>15</v>
      </c>
      <c r="I907" s="3">
        <v>355.45</v>
      </c>
      <c r="J907" s="3" t="str">
        <f>IF(customer_segmentation_data[[#This Row],[age]]&lt;30,"Adolescent",IF(customer_segmentation_data[[#This Row],[age]]&lt;50,"Middle Age",IF(customer_segmentation_data[[#This Row],[age]]&gt;49,"Adult","Invalid")))</f>
        <v>Adolescent</v>
      </c>
      <c r="K907" t="str">
        <f>IF(customer_segmentation_data[[#This Row],[income]]&gt;89000,"High Income",IF(customer_segmentation_data[[#This Row],[income]]&gt;59000,"Middle Income",IF(customer_segmentation_data[[#This Row],[income]]&lt;60000,"Low Income","Invalid")))</f>
        <v>High Income</v>
      </c>
      <c r="L907" t="str">
        <f>IF(customer_segmentation_data[[#This Row],[spending_score]]&gt;69,"High Spending",IF(customer_segmentation_data[[#This Row],[spending_score]]&gt;39,"Medium Spending",IF(customer_segmentation_data[[#This Row],[spending_score]]&lt;40,"Low Spending","Invalid")))</f>
        <v>High Spending</v>
      </c>
      <c r="M907" t="str">
        <f>IF(customer_segmentation_data[[#This Row],[purchase_frequency]]&lt;16,"Low Frequency",IF(customer_segmentation_data[[#This Row],[purchase_frequency]]&lt;36,"Medium Frequency",IF(customer_segmentation_data[[#This Row],[purchase_frequency]]&lt;51,"High Frequency","Invalid")))</f>
        <v>High Frequency</v>
      </c>
      <c r="N907" s="3">
        <f>customer_segmentation_data[[#This Row],[last_purchase_amount]]*customer_segmentation_data[[#This Row],[purchase_frequency]]*customer_segmentation_data[[#This Row],[membership_years]]</f>
        <v>58293.799999999996</v>
      </c>
    </row>
    <row r="908" spans="1:14" x14ac:dyDescent="0.35">
      <c r="A908">
        <v>907</v>
      </c>
      <c r="B908">
        <v>62</v>
      </c>
      <c r="C908" s="1" t="s">
        <v>13</v>
      </c>
      <c r="D908" s="2">
        <v>113706</v>
      </c>
      <c r="E908">
        <v>19</v>
      </c>
      <c r="F908">
        <v>1</v>
      </c>
      <c r="G908">
        <v>13</v>
      </c>
      <c r="H908" s="1" t="s">
        <v>14</v>
      </c>
      <c r="I908" s="3">
        <v>427.68</v>
      </c>
      <c r="J908" s="3" t="str">
        <f>IF(customer_segmentation_data[[#This Row],[age]]&lt;30,"Adolescent",IF(customer_segmentation_data[[#This Row],[age]]&lt;50,"Middle Age",IF(customer_segmentation_data[[#This Row],[age]]&gt;49,"Adult","Invalid")))</f>
        <v>Adult</v>
      </c>
      <c r="K908" t="str">
        <f>IF(customer_segmentation_data[[#This Row],[income]]&gt;89000,"High Income",IF(customer_segmentation_data[[#This Row],[income]]&gt;59000,"Middle Income",IF(customer_segmentation_data[[#This Row],[income]]&lt;60000,"Low Income","Invalid")))</f>
        <v>High Income</v>
      </c>
      <c r="L908" t="str">
        <f>IF(customer_segmentation_data[[#This Row],[spending_score]]&gt;69,"High Spending",IF(customer_segmentation_data[[#This Row],[spending_score]]&gt;39,"Medium Spending",IF(customer_segmentation_data[[#This Row],[spending_score]]&lt;40,"Low Spending","Invalid")))</f>
        <v>Low Spending</v>
      </c>
      <c r="M908" t="str">
        <f>IF(customer_segmentation_data[[#This Row],[purchase_frequency]]&lt;16,"Low Frequency",IF(customer_segmentation_data[[#This Row],[purchase_frequency]]&lt;36,"Medium Frequency",IF(customer_segmentation_data[[#This Row],[purchase_frequency]]&lt;51,"High Frequency","Invalid")))</f>
        <v>Low Frequency</v>
      </c>
      <c r="N908" s="3">
        <f>customer_segmentation_data[[#This Row],[last_purchase_amount]]*customer_segmentation_data[[#This Row],[purchase_frequency]]*customer_segmentation_data[[#This Row],[membership_years]]</f>
        <v>5559.84</v>
      </c>
    </row>
    <row r="909" spans="1:14" x14ac:dyDescent="0.35">
      <c r="A909">
        <v>908</v>
      </c>
      <c r="B909">
        <v>59</v>
      </c>
      <c r="C909" s="1" t="s">
        <v>13</v>
      </c>
      <c r="D909" s="2">
        <v>141567</v>
      </c>
      <c r="E909">
        <v>27</v>
      </c>
      <c r="F909">
        <v>8</v>
      </c>
      <c r="G909">
        <v>30</v>
      </c>
      <c r="H909" s="1" t="s">
        <v>11</v>
      </c>
      <c r="I909" s="3">
        <v>95.96</v>
      </c>
      <c r="J909" s="3" t="str">
        <f>IF(customer_segmentation_data[[#This Row],[age]]&lt;30,"Adolescent",IF(customer_segmentation_data[[#This Row],[age]]&lt;50,"Middle Age",IF(customer_segmentation_data[[#This Row],[age]]&gt;49,"Adult","Invalid")))</f>
        <v>Adult</v>
      </c>
      <c r="K909" t="str">
        <f>IF(customer_segmentation_data[[#This Row],[income]]&gt;89000,"High Income",IF(customer_segmentation_data[[#This Row],[income]]&gt;59000,"Middle Income",IF(customer_segmentation_data[[#This Row],[income]]&lt;60000,"Low Income","Invalid")))</f>
        <v>High Income</v>
      </c>
      <c r="L909" t="str">
        <f>IF(customer_segmentation_data[[#This Row],[spending_score]]&gt;69,"High Spending",IF(customer_segmentation_data[[#This Row],[spending_score]]&gt;39,"Medium Spending",IF(customer_segmentation_data[[#This Row],[spending_score]]&lt;40,"Low Spending","Invalid")))</f>
        <v>Low Spending</v>
      </c>
      <c r="M909" t="str">
        <f>IF(customer_segmentation_data[[#This Row],[purchase_frequency]]&lt;16,"Low Frequency",IF(customer_segmentation_data[[#This Row],[purchase_frequency]]&lt;36,"Medium Frequency",IF(customer_segmentation_data[[#This Row],[purchase_frequency]]&lt;51,"High Frequency","Invalid")))</f>
        <v>Medium Frequency</v>
      </c>
      <c r="N909" s="3">
        <f>customer_segmentation_data[[#This Row],[last_purchase_amount]]*customer_segmentation_data[[#This Row],[purchase_frequency]]*customer_segmentation_data[[#This Row],[membership_years]]</f>
        <v>23030.399999999998</v>
      </c>
    </row>
    <row r="910" spans="1:14" x14ac:dyDescent="0.35">
      <c r="A910">
        <v>909</v>
      </c>
      <c r="B910">
        <v>27</v>
      </c>
      <c r="C910" s="1" t="s">
        <v>9</v>
      </c>
      <c r="D910" s="2">
        <v>89618</v>
      </c>
      <c r="E910">
        <v>49</v>
      </c>
      <c r="F910">
        <v>8</v>
      </c>
      <c r="G910">
        <v>12</v>
      </c>
      <c r="H910" s="1" t="s">
        <v>10</v>
      </c>
      <c r="I910" s="3">
        <v>831.05</v>
      </c>
      <c r="J910" s="3" t="str">
        <f>IF(customer_segmentation_data[[#This Row],[age]]&lt;30,"Adolescent",IF(customer_segmentation_data[[#This Row],[age]]&lt;50,"Middle Age",IF(customer_segmentation_data[[#This Row],[age]]&gt;49,"Adult","Invalid")))</f>
        <v>Adolescent</v>
      </c>
      <c r="K910" t="str">
        <f>IF(customer_segmentation_data[[#This Row],[income]]&gt;89000,"High Income",IF(customer_segmentation_data[[#This Row],[income]]&gt;59000,"Middle Income",IF(customer_segmentation_data[[#This Row],[income]]&lt;60000,"Low Income","Invalid")))</f>
        <v>High Income</v>
      </c>
      <c r="L910" t="str">
        <f>IF(customer_segmentation_data[[#This Row],[spending_score]]&gt;69,"High Spending",IF(customer_segmentation_data[[#This Row],[spending_score]]&gt;39,"Medium Spending",IF(customer_segmentation_data[[#This Row],[spending_score]]&lt;40,"Low Spending","Invalid")))</f>
        <v>Medium Spending</v>
      </c>
      <c r="M910" t="str">
        <f>IF(customer_segmentation_data[[#This Row],[purchase_frequency]]&lt;16,"Low Frequency",IF(customer_segmentation_data[[#This Row],[purchase_frequency]]&lt;36,"Medium Frequency",IF(customer_segmentation_data[[#This Row],[purchase_frequency]]&lt;51,"High Frequency","Invalid")))</f>
        <v>Low Frequency</v>
      </c>
      <c r="N910" s="3">
        <f>customer_segmentation_data[[#This Row],[last_purchase_amount]]*customer_segmentation_data[[#This Row],[purchase_frequency]]*customer_segmentation_data[[#This Row],[membership_years]]</f>
        <v>79780.799999999988</v>
      </c>
    </row>
    <row r="911" spans="1:14" x14ac:dyDescent="0.35">
      <c r="A911">
        <v>910</v>
      </c>
      <c r="B911">
        <v>55</v>
      </c>
      <c r="C911" s="1" t="s">
        <v>13</v>
      </c>
      <c r="D911" s="2">
        <v>45562</v>
      </c>
      <c r="E911">
        <v>68</v>
      </c>
      <c r="F911">
        <v>3</v>
      </c>
      <c r="G911">
        <v>30</v>
      </c>
      <c r="H911" s="1" t="s">
        <v>10</v>
      </c>
      <c r="I911" s="3">
        <v>628.34</v>
      </c>
      <c r="J911" s="3" t="str">
        <f>IF(customer_segmentation_data[[#This Row],[age]]&lt;30,"Adolescent",IF(customer_segmentation_data[[#This Row],[age]]&lt;50,"Middle Age",IF(customer_segmentation_data[[#This Row],[age]]&gt;49,"Adult","Invalid")))</f>
        <v>Adult</v>
      </c>
      <c r="K911" t="str">
        <f>IF(customer_segmentation_data[[#This Row],[income]]&gt;89000,"High Income",IF(customer_segmentation_data[[#This Row],[income]]&gt;59000,"Middle Income",IF(customer_segmentation_data[[#This Row],[income]]&lt;60000,"Low Income","Invalid")))</f>
        <v>Low Income</v>
      </c>
      <c r="L911" t="str">
        <f>IF(customer_segmentation_data[[#This Row],[spending_score]]&gt;69,"High Spending",IF(customer_segmentation_data[[#This Row],[spending_score]]&gt;39,"Medium Spending",IF(customer_segmentation_data[[#This Row],[spending_score]]&lt;40,"Low Spending","Invalid")))</f>
        <v>Medium Spending</v>
      </c>
      <c r="M911" t="str">
        <f>IF(customer_segmentation_data[[#This Row],[purchase_frequency]]&lt;16,"Low Frequency",IF(customer_segmentation_data[[#This Row],[purchase_frequency]]&lt;36,"Medium Frequency",IF(customer_segmentation_data[[#This Row],[purchase_frequency]]&lt;51,"High Frequency","Invalid")))</f>
        <v>Medium Frequency</v>
      </c>
      <c r="N911" s="3">
        <f>customer_segmentation_data[[#This Row],[last_purchase_amount]]*customer_segmentation_data[[#This Row],[purchase_frequency]]*customer_segmentation_data[[#This Row],[membership_years]]</f>
        <v>56550.600000000006</v>
      </c>
    </row>
    <row r="912" spans="1:14" x14ac:dyDescent="0.35">
      <c r="A912">
        <v>911</v>
      </c>
      <c r="B912">
        <v>66</v>
      </c>
      <c r="C912" s="1" t="s">
        <v>9</v>
      </c>
      <c r="D912" s="2">
        <v>55154</v>
      </c>
      <c r="E912">
        <v>93</v>
      </c>
      <c r="F912">
        <v>3</v>
      </c>
      <c r="G912">
        <v>19</v>
      </c>
      <c r="H912" s="1" t="s">
        <v>15</v>
      </c>
      <c r="I912" s="3">
        <v>684.88</v>
      </c>
      <c r="J912" s="3" t="str">
        <f>IF(customer_segmentation_data[[#This Row],[age]]&lt;30,"Adolescent",IF(customer_segmentation_data[[#This Row],[age]]&lt;50,"Middle Age",IF(customer_segmentation_data[[#This Row],[age]]&gt;49,"Adult","Invalid")))</f>
        <v>Adult</v>
      </c>
      <c r="K912" t="str">
        <f>IF(customer_segmentation_data[[#This Row],[income]]&gt;89000,"High Income",IF(customer_segmentation_data[[#This Row],[income]]&gt;59000,"Middle Income",IF(customer_segmentation_data[[#This Row],[income]]&lt;60000,"Low Income","Invalid")))</f>
        <v>Low Income</v>
      </c>
      <c r="L912" t="str">
        <f>IF(customer_segmentation_data[[#This Row],[spending_score]]&gt;69,"High Spending",IF(customer_segmentation_data[[#This Row],[spending_score]]&gt;39,"Medium Spending",IF(customer_segmentation_data[[#This Row],[spending_score]]&lt;40,"Low Spending","Invalid")))</f>
        <v>High Spending</v>
      </c>
      <c r="M912" t="str">
        <f>IF(customer_segmentation_data[[#This Row],[purchase_frequency]]&lt;16,"Low Frequency",IF(customer_segmentation_data[[#This Row],[purchase_frequency]]&lt;36,"Medium Frequency",IF(customer_segmentation_data[[#This Row],[purchase_frequency]]&lt;51,"High Frequency","Invalid")))</f>
        <v>Medium Frequency</v>
      </c>
      <c r="N912" s="3">
        <f>customer_segmentation_data[[#This Row],[last_purchase_amount]]*customer_segmentation_data[[#This Row],[purchase_frequency]]*customer_segmentation_data[[#This Row],[membership_years]]</f>
        <v>39038.159999999996</v>
      </c>
    </row>
    <row r="913" spans="1:14" x14ac:dyDescent="0.35">
      <c r="A913">
        <v>912</v>
      </c>
      <c r="B913">
        <v>54</v>
      </c>
      <c r="C913" s="1" t="s">
        <v>16</v>
      </c>
      <c r="D913" s="2">
        <v>69676</v>
      </c>
      <c r="E913">
        <v>9</v>
      </c>
      <c r="F913">
        <v>7</v>
      </c>
      <c r="G913">
        <v>30</v>
      </c>
      <c r="H913" s="1" t="s">
        <v>12</v>
      </c>
      <c r="I913" s="3">
        <v>932.68</v>
      </c>
      <c r="J913" s="3" t="str">
        <f>IF(customer_segmentation_data[[#This Row],[age]]&lt;30,"Adolescent",IF(customer_segmentation_data[[#This Row],[age]]&lt;50,"Middle Age",IF(customer_segmentation_data[[#This Row],[age]]&gt;49,"Adult","Invalid")))</f>
        <v>Adult</v>
      </c>
      <c r="K913" t="str">
        <f>IF(customer_segmentation_data[[#This Row],[income]]&gt;89000,"High Income",IF(customer_segmentation_data[[#This Row],[income]]&gt;59000,"Middle Income",IF(customer_segmentation_data[[#This Row],[income]]&lt;60000,"Low Income","Invalid")))</f>
        <v>Middle Income</v>
      </c>
      <c r="L913" t="str">
        <f>IF(customer_segmentation_data[[#This Row],[spending_score]]&gt;69,"High Spending",IF(customer_segmentation_data[[#This Row],[spending_score]]&gt;39,"Medium Spending",IF(customer_segmentation_data[[#This Row],[spending_score]]&lt;40,"Low Spending","Invalid")))</f>
        <v>Low Spending</v>
      </c>
      <c r="M913" t="str">
        <f>IF(customer_segmentation_data[[#This Row],[purchase_frequency]]&lt;16,"Low Frequency",IF(customer_segmentation_data[[#This Row],[purchase_frequency]]&lt;36,"Medium Frequency",IF(customer_segmentation_data[[#This Row],[purchase_frequency]]&lt;51,"High Frequency","Invalid")))</f>
        <v>Medium Frequency</v>
      </c>
      <c r="N913" s="3">
        <f>customer_segmentation_data[[#This Row],[last_purchase_amount]]*customer_segmentation_data[[#This Row],[purchase_frequency]]*customer_segmentation_data[[#This Row],[membership_years]]</f>
        <v>195862.8</v>
      </c>
    </row>
    <row r="914" spans="1:14" x14ac:dyDescent="0.35">
      <c r="A914">
        <v>913</v>
      </c>
      <c r="B914">
        <v>38</v>
      </c>
      <c r="C914" s="1" t="s">
        <v>16</v>
      </c>
      <c r="D914" s="2">
        <v>45551</v>
      </c>
      <c r="E914">
        <v>100</v>
      </c>
      <c r="F914">
        <v>10</v>
      </c>
      <c r="G914">
        <v>22</v>
      </c>
      <c r="H914" s="1" t="s">
        <v>15</v>
      </c>
      <c r="I914" s="3">
        <v>99.63</v>
      </c>
      <c r="J914" s="3" t="str">
        <f>IF(customer_segmentation_data[[#This Row],[age]]&lt;30,"Adolescent",IF(customer_segmentation_data[[#This Row],[age]]&lt;50,"Middle Age",IF(customer_segmentation_data[[#This Row],[age]]&gt;49,"Adult","Invalid")))</f>
        <v>Middle Age</v>
      </c>
      <c r="K914" t="str">
        <f>IF(customer_segmentation_data[[#This Row],[income]]&gt;89000,"High Income",IF(customer_segmentation_data[[#This Row],[income]]&gt;59000,"Middle Income",IF(customer_segmentation_data[[#This Row],[income]]&lt;60000,"Low Income","Invalid")))</f>
        <v>Low Income</v>
      </c>
      <c r="L914" t="str">
        <f>IF(customer_segmentation_data[[#This Row],[spending_score]]&gt;69,"High Spending",IF(customer_segmentation_data[[#This Row],[spending_score]]&gt;39,"Medium Spending",IF(customer_segmentation_data[[#This Row],[spending_score]]&lt;40,"Low Spending","Invalid")))</f>
        <v>High Spending</v>
      </c>
      <c r="M914" t="str">
        <f>IF(customer_segmentation_data[[#This Row],[purchase_frequency]]&lt;16,"Low Frequency",IF(customer_segmentation_data[[#This Row],[purchase_frequency]]&lt;36,"Medium Frequency",IF(customer_segmentation_data[[#This Row],[purchase_frequency]]&lt;51,"High Frequency","Invalid")))</f>
        <v>Medium Frequency</v>
      </c>
      <c r="N914" s="3">
        <f>customer_segmentation_data[[#This Row],[last_purchase_amount]]*customer_segmentation_data[[#This Row],[purchase_frequency]]*customer_segmentation_data[[#This Row],[membership_years]]</f>
        <v>21918.6</v>
      </c>
    </row>
    <row r="915" spans="1:14" x14ac:dyDescent="0.35">
      <c r="A915">
        <v>914</v>
      </c>
      <c r="B915">
        <v>55</v>
      </c>
      <c r="C915" s="1" t="s">
        <v>16</v>
      </c>
      <c r="D915" s="2">
        <v>109314</v>
      </c>
      <c r="E915">
        <v>72</v>
      </c>
      <c r="F915">
        <v>10</v>
      </c>
      <c r="G915">
        <v>47</v>
      </c>
      <c r="H915" s="1" t="s">
        <v>15</v>
      </c>
      <c r="I915" s="3">
        <v>438.97</v>
      </c>
      <c r="J915" s="3" t="str">
        <f>IF(customer_segmentation_data[[#This Row],[age]]&lt;30,"Adolescent",IF(customer_segmentation_data[[#This Row],[age]]&lt;50,"Middle Age",IF(customer_segmentation_data[[#This Row],[age]]&gt;49,"Adult","Invalid")))</f>
        <v>Adult</v>
      </c>
      <c r="K915" t="str">
        <f>IF(customer_segmentation_data[[#This Row],[income]]&gt;89000,"High Income",IF(customer_segmentation_data[[#This Row],[income]]&gt;59000,"Middle Income",IF(customer_segmentation_data[[#This Row],[income]]&lt;60000,"Low Income","Invalid")))</f>
        <v>High Income</v>
      </c>
      <c r="L915" t="str">
        <f>IF(customer_segmentation_data[[#This Row],[spending_score]]&gt;69,"High Spending",IF(customer_segmentation_data[[#This Row],[spending_score]]&gt;39,"Medium Spending",IF(customer_segmentation_data[[#This Row],[spending_score]]&lt;40,"Low Spending","Invalid")))</f>
        <v>High Spending</v>
      </c>
      <c r="M915" t="str">
        <f>IF(customer_segmentation_data[[#This Row],[purchase_frequency]]&lt;16,"Low Frequency",IF(customer_segmentation_data[[#This Row],[purchase_frequency]]&lt;36,"Medium Frequency",IF(customer_segmentation_data[[#This Row],[purchase_frequency]]&lt;51,"High Frequency","Invalid")))</f>
        <v>High Frequency</v>
      </c>
      <c r="N915" s="3">
        <f>customer_segmentation_data[[#This Row],[last_purchase_amount]]*customer_segmentation_data[[#This Row],[purchase_frequency]]*customer_segmentation_data[[#This Row],[membership_years]]</f>
        <v>206315.9</v>
      </c>
    </row>
    <row r="916" spans="1:14" x14ac:dyDescent="0.35">
      <c r="A916">
        <v>915</v>
      </c>
      <c r="B916">
        <v>18</v>
      </c>
      <c r="C916" s="1" t="s">
        <v>13</v>
      </c>
      <c r="D916" s="2">
        <v>69502</v>
      </c>
      <c r="E916">
        <v>83</v>
      </c>
      <c r="F916">
        <v>6</v>
      </c>
      <c r="G916">
        <v>32</v>
      </c>
      <c r="H916" s="1" t="s">
        <v>11</v>
      </c>
      <c r="I916" s="3">
        <v>236.83</v>
      </c>
      <c r="J916" s="3" t="str">
        <f>IF(customer_segmentation_data[[#This Row],[age]]&lt;30,"Adolescent",IF(customer_segmentation_data[[#This Row],[age]]&lt;50,"Middle Age",IF(customer_segmentation_data[[#This Row],[age]]&gt;49,"Adult","Invalid")))</f>
        <v>Adolescent</v>
      </c>
      <c r="K916" t="str">
        <f>IF(customer_segmentation_data[[#This Row],[income]]&gt;89000,"High Income",IF(customer_segmentation_data[[#This Row],[income]]&gt;59000,"Middle Income",IF(customer_segmentation_data[[#This Row],[income]]&lt;60000,"Low Income","Invalid")))</f>
        <v>Middle Income</v>
      </c>
      <c r="L916" t="str">
        <f>IF(customer_segmentation_data[[#This Row],[spending_score]]&gt;69,"High Spending",IF(customer_segmentation_data[[#This Row],[spending_score]]&gt;39,"Medium Spending",IF(customer_segmentation_data[[#This Row],[spending_score]]&lt;40,"Low Spending","Invalid")))</f>
        <v>High Spending</v>
      </c>
      <c r="M916" t="str">
        <f>IF(customer_segmentation_data[[#This Row],[purchase_frequency]]&lt;16,"Low Frequency",IF(customer_segmentation_data[[#This Row],[purchase_frequency]]&lt;36,"Medium Frequency",IF(customer_segmentation_data[[#This Row],[purchase_frequency]]&lt;51,"High Frequency","Invalid")))</f>
        <v>Medium Frequency</v>
      </c>
      <c r="N916" s="3">
        <f>customer_segmentation_data[[#This Row],[last_purchase_amount]]*customer_segmentation_data[[#This Row],[purchase_frequency]]*customer_segmentation_data[[#This Row],[membership_years]]</f>
        <v>45471.360000000001</v>
      </c>
    </row>
    <row r="917" spans="1:14" x14ac:dyDescent="0.35">
      <c r="A917">
        <v>916</v>
      </c>
      <c r="B917">
        <v>26</v>
      </c>
      <c r="C917" s="1" t="s">
        <v>16</v>
      </c>
      <c r="D917" s="2">
        <v>131020</v>
      </c>
      <c r="E917">
        <v>23</v>
      </c>
      <c r="F917">
        <v>7</v>
      </c>
      <c r="G917">
        <v>22</v>
      </c>
      <c r="H917" s="1" t="s">
        <v>10</v>
      </c>
      <c r="I917" s="3">
        <v>844.88</v>
      </c>
      <c r="J917" s="3" t="str">
        <f>IF(customer_segmentation_data[[#This Row],[age]]&lt;30,"Adolescent",IF(customer_segmentation_data[[#This Row],[age]]&lt;50,"Middle Age",IF(customer_segmentation_data[[#This Row],[age]]&gt;49,"Adult","Invalid")))</f>
        <v>Adolescent</v>
      </c>
      <c r="K917" t="str">
        <f>IF(customer_segmentation_data[[#This Row],[income]]&gt;89000,"High Income",IF(customer_segmentation_data[[#This Row],[income]]&gt;59000,"Middle Income",IF(customer_segmentation_data[[#This Row],[income]]&lt;60000,"Low Income","Invalid")))</f>
        <v>High Income</v>
      </c>
      <c r="L917" t="str">
        <f>IF(customer_segmentation_data[[#This Row],[spending_score]]&gt;69,"High Spending",IF(customer_segmentation_data[[#This Row],[spending_score]]&gt;39,"Medium Spending",IF(customer_segmentation_data[[#This Row],[spending_score]]&lt;40,"Low Spending","Invalid")))</f>
        <v>Low Spending</v>
      </c>
      <c r="M917" t="str">
        <f>IF(customer_segmentation_data[[#This Row],[purchase_frequency]]&lt;16,"Low Frequency",IF(customer_segmentation_data[[#This Row],[purchase_frequency]]&lt;36,"Medium Frequency",IF(customer_segmentation_data[[#This Row],[purchase_frequency]]&lt;51,"High Frequency","Invalid")))</f>
        <v>Medium Frequency</v>
      </c>
      <c r="N917" s="3">
        <f>customer_segmentation_data[[#This Row],[last_purchase_amount]]*customer_segmentation_data[[#This Row],[purchase_frequency]]*customer_segmentation_data[[#This Row],[membership_years]]</f>
        <v>130111.52</v>
      </c>
    </row>
    <row r="918" spans="1:14" x14ac:dyDescent="0.35">
      <c r="A918">
        <v>917</v>
      </c>
      <c r="B918">
        <v>49</v>
      </c>
      <c r="C918" s="1" t="s">
        <v>13</v>
      </c>
      <c r="D918" s="2">
        <v>30523</v>
      </c>
      <c r="E918">
        <v>83</v>
      </c>
      <c r="F918">
        <v>4</v>
      </c>
      <c r="G918">
        <v>38</v>
      </c>
      <c r="H918" s="1" t="s">
        <v>15</v>
      </c>
      <c r="I918" s="3">
        <v>564.48</v>
      </c>
      <c r="J918" s="3" t="str">
        <f>IF(customer_segmentation_data[[#This Row],[age]]&lt;30,"Adolescent",IF(customer_segmentation_data[[#This Row],[age]]&lt;50,"Middle Age",IF(customer_segmentation_data[[#This Row],[age]]&gt;49,"Adult","Invalid")))</f>
        <v>Middle Age</v>
      </c>
      <c r="K918" t="str">
        <f>IF(customer_segmentation_data[[#This Row],[income]]&gt;89000,"High Income",IF(customer_segmentation_data[[#This Row],[income]]&gt;59000,"Middle Income",IF(customer_segmentation_data[[#This Row],[income]]&lt;60000,"Low Income","Invalid")))</f>
        <v>Low Income</v>
      </c>
      <c r="L918" t="str">
        <f>IF(customer_segmentation_data[[#This Row],[spending_score]]&gt;69,"High Spending",IF(customer_segmentation_data[[#This Row],[spending_score]]&gt;39,"Medium Spending",IF(customer_segmentation_data[[#This Row],[spending_score]]&lt;40,"Low Spending","Invalid")))</f>
        <v>High Spending</v>
      </c>
      <c r="M918" t="str">
        <f>IF(customer_segmentation_data[[#This Row],[purchase_frequency]]&lt;16,"Low Frequency",IF(customer_segmentation_data[[#This Row],[purchase_frequency]]&lt;36,"Medium Frequency",IF(customer_segmentation_data[[#This Row],[purchase_frequency]]&lt;51,"High Frequency","Invalid")))</f>
        <v>High Frequency</v>
      </c>
      <c r="N918" s="3">
        <f>customer_segmentation_data[[#This Row],[last_purchase_amount]]*customer_segmentation_data[[#This Row],[purchase_frequency]]*customer_segmentation_data[[#This Row],[membership_years]]</f>
        <v>85800.960000000006</v>
      </c>
    </row>
    <row r="919" spans="1:14" x14ac:dyDescent="0.35">
      <c r="A919">
        <v>918</v>
      </c>
      <c r="B919">
        <v>36</v>
      </c>
      <c r="C919" s="1" t="s">
        <v>9</v>
      </c>
      <c r="D919" s="2">
        <v>45458</v>
      </c>
      <c r="E919">
        <v>74</v>
      </c>
      <c r="F919">
        <v>6</v>
      </c>
      <c r="G919">
        <v>19</v>
      </c>
      <c r="H919" s="1" t="s">
        <v>10</v>
      </c>
      <c r="I919" s="3">
        <v>135.22999999999999</v>
      </c>
      <c r="J919" s="3" t="str">
        <f>IF(customer_segmentation_data[[#This Row],[age]]&lt;30,"Adolescent",IF(customer_segmentation_data[[#This Row],[age]]&lt;50,"Middle Age",IF(customer_segmentation_data[[#This Row],[age]]&gt;49,"Adult","Invalid")))</f>
        <v>Middle Age</v>
      </c>
      <c r="K919" t="str">
        <f>IF(customer_segmentation_data[[#This Row],[income]]&gt;89000,"High Income",IF(customer_segmentation_data[[#This Row],[income]]&gt;59000,"Middle Income",IF(customer_segmentation_data[[#This Row],[income]]&lt;60000,"Low Income","Invalid")))</f>
        <v>Low Income</v>
      </c>
      <c r="L919" t="str">
        <f>IF(customer_segmentation_data[[#This Row],[spending_score]]&gt;69,"High Spending",IF(customer_segmentation_data[[#This Row],[spending_score]]&gt;39,"Medium Spending",IF(customer_segmentation_data[[#This Row],[spending_score]]&lt;40,"Low Spending","Invalid")))</f>
        <v>High Spending</v>
      </c>
      <c r="M919" t="str">
        <f>IF(customer_segmentation_data[[#This Row],[purchase_frequency]]&lt;16,"Low Frequency",IF(customer_segmentation_data[[#This Row],[purchase_frequency]]&lt;36,"Medium Frequency",IF(customer_segmentation_data[[#This Row],[purchase_frequency]]&lt;51,"High Frequency","Invalid")))</f>
        <v>Medium Frequency</v>
      </c>
      <c r="N919" s="3">
        <f>customer_segmentation_data[[#This Row],[last_purchase_amount]]*customer_segmentation_data[[#This Row],[purchase_frequency]]*customer_segmentation_data[[#This Row],[membership_years]]</f>
        <v>15416.22</v>
      </c>
    </row>
    <row r="920" spans="1:14" x14ac:dyDescent="0.35">
      <c r="A920">
        <v>919</v>
      </c>
      <c r="B920">
        <v>28</v>
      </c>
      <c r="C920" s="1" t="s">
        <v>13</v>
      </c>
      <c r="D920" s="2">
        <v>57107</v>
      </c>
      <c r="E920">
        <v>82</v>
      </c>
      <c r="F920">
        <v>5</v>
      </c>
      <c r="G920">
        <v>2</v>
      </c>
      <c r="H920" s="1" t="s">
        <v>14</v>
      </c>
      <c r="I920" s="3">
        <v>271.17</v>
      </c>
      <c r="J920" s="3" t="str">
        <f>IF(customer_segmentation_data[[#This Row],[age]]&lt;30,"Adolescent",IF(customer_segmentation_data[[#This Row],[age]]&lt;50,"Middle Age",IF(customer_segmentation_data[[#This Row],[age]]&gt;49,"Adult","Invalid")))</f>
        <v>Adolescent</v>
      </c>
      <c r="K920" t="str">
        <f>IF(customer_segmentation_data[[#This Row],[income]]&gt;89000,"High Income",IF(customer_segmentation_data[[#This Row],[income]]&gt;59000,"Middle Income",IF(customer_segmentation_data[[#This Row],[income]]&lt;60000,"Low Income","Invalid")))</f>
        <v>Low Income</v>
      </c>
      <c r="L920" t="str">
        <f>IF(customer_segmentation_data[[#This Row],[spending_score]]&gt;69,"High Spending",IF(customer_segmentation_data[[#This Row],[spending_score]]&gt;39,"Medium Spending",IF(customer_segmentation_data[[#This Row],[spending_score]]&lt;40,"Low Spending","Invalid")))</f>
        <v>High Spending</v>
      </c>
      <c r="M920" t="str">
        <f>IF(customer_segmentation_data[[#This Row],[purchase_frequency]]&lt;16,"Low Frequency",IF(customer_segmentation_data[[#This Row],[purchase_frequency]]&lt;36,"Medium Frequency",IF(customer_segmentation_data[[#This Row],[purchase_frequency]]&lt;51,"High Frequency","Invalid")))</f>
        <v>Low Frequency</v>
      </c>
      <c r="N920" s="3">
        <f>customer_segmentation_data[[#This Row],[last_purchase_amount]]*customer_segmentation_data[[#This Row],[purchase_frequency]]*customer_segmentation_data[[#This Row],[membership_years]]</f>
        <v>2711.7000000000003</v>
      </c>
    </row>
    <row r="921" spans="1:14" x14ac:dyDescent="0.35">
      <c r="A921">
        <v>920</v>
      </c>
      <c r="B921">
        <v>60</v>
      </c>
      <c r="C921" s="1" t="s">
        <v>13</v>
      </c>
      <c r="D921" s="2">
        <v>44555</v>
      </c>
      <c r="E921">
        <v>84</v>
      </c>
      <c r="F921">
        <v>7</v>
      </c>
      <c r="G921">
        <v>28</v>
      </c>
      <c r="H921" s="1" t="s">
        <v>15</v>
      </c>
      <c r="I921" s="3">
        <v>678.42</v>
      </c>
      <c r="J921" s="3" t="str">
        <f>IF(customer_segmentation_data[[#This Row],[age]]&lt;30,"Adolescent",IF(customer_segmentation_data[[#This Row],[age]]&lt;50,"Middle Age",IF(customer_segmentation_data[[#This Row],[age]]&gt;49,"Adult","Invalid")))</f>
        <v>Adult</v>
      </c>
      <c r="K921" t="str">
        <f>IF(customer_segmentation_data[[#This Row],[income]]&gt;89000,"High Income",IF(customer_segmentation_data[[#This Row],[income]]&gt;59000,"Middle Income",IF(customer_segmentation_data[[#This Row],[income]]&lt;60000,"Low Income","Invalid")))</f>
        <v>Low Income</v>
      </c>
      <c r="L921" t="str">
        <f>IF(customer_segmentation_data[[#This Row],[spending_score]]&gt;69,"High Spending",IF(customer_segmentation_data[[#This Row],[spending_score]]&gt;39,"Medium Spending",IF(customer_segmentation_data[[#This Row],[spending_score]]&lt;40,"Low Spending","Invalid")))</f>
        <v>High Spending</v>
      </c>
      <c r="M921" t="str">
        <f>IF(customer_segmentation_data[[#This Row],[purchase_frequency]]&lt;16,"Low Frequency",IF(customer_segmentation_data[[#This Row],[purchase_frequency]]&lt;36,"Medium Frequency",IF(customer_segmentation_data[[#This Row],[purchase_frequency]]&lt;51,"High Frequency","Invalid")))</f>
        <v>Medium Frequency</v>
      </c>
      <c r="N921" s="3">
        <f>customer_segmentation_data[[#This Row],[last_purchase_amount]]*customer_segmentation_data[[#This Row],[purchase_frequency]]*customer_segmentation_data[[#This Row],[membership_years]]</f>
        <v>132970.31999999998</v>
      </c>
    </row>
    <row r="922" spans="1:14" x14ac:dyDescent="0.35">
      <c r="A922">
        <v>921</v>
      </c>
      <c r="B922">
        <v>66</v>
      </c>
      <c r="C922" s="1" t="s">
        <v>16</v>
      </c>
      <c r="D922" s="2">
        <v>122436</v>
      </c>
      <c r="E922">
        <v>73</v>
      </c>
      <c r="F922">
        <v>7</v>
      </c>
      <c r="G922">
        <v>47</v>
      </c>
      <c r="H922" s="1" t="s">
        <v>14</v>
      </c>
      <c r="I922" s="3">
        <v>666.62</v>
      </c>
      <c r="J922" s="3" t="str">
        <f>IF(customer_segmentation_data[[#This Row],[age]]&lt;30,"Adolescent",IF(customer_segmentation_data[[#This Row],[age]]&lt;50,"Middle Age",IF(customer_segmentation_data[[#This Row],[age]]&gt;49,"Adult","Invalid")))</f>
        <v>Adult</v>
      </c>
      <c r="K922" t="str">
        <f>IF(customer_segmentation_data[[#This Row],[income]]&gt;89000,"High Income",IF(customer_segmentation_data[[#This Row],[income]]&gt;59000,"Middle Income",IF(customer_segmentation_data[[#This Row],[income]]&lt;60000,"Low Income","Invalid")))</f>
        <v>High Income</v>
      </c>
      <c r="L922" t="str">
        <f>IF(customer_segmentation_data[[#This Row],[spending_score]]&gt;69,"High Spending",IF(customer_segmentation_data[[#This Row],[spending_score]]&gt;39,"Medium Spending",IF(customer_segmentation_data[[#This Row],[spending_score]]&lt;40,"Low Spending","Invalid")))</f>
        <v>High Spending</v>
      </c>
      <c r="M922" t="str">
        <f>IF(customer_segmentation_data[[#This Row],[purchase_frequency]]&lt;16,"Low Frequency",IF(customer_segmentation_data[[#This Row],[purchase_frequency]]&lt;36,"Medium Frequency",IF(customer_segmentation_data[[#This Row],[purchase_frequency]]&lt;51,"High Frequency","Invalid")))</f>
        <v>High Frequency</v>
      </c>
      <c r="N922" s="3">
        <f>customer_segmentation_data[[#This Row],[last_purchase_amount]]*customer_segmentation_data[[#This Row],[purchase_frequency]]*customer_segmentation_data[[#This Row],[membership_years]]</f>
        <v>219317.97999999998</v>
      </c>
    </row>
    <row r="923" spans="1:14" x14ac:dyDescent="0.35">
      <c r="A923">
        <v>922</v>
      </c>
      <c r="B923">
        <v>58</v>
      </c>
      <c r="C923" s="1" t="s">
        <v>16</v>
      </c>
      <c r="D923" s="2">
        <v>105157</v>
      </c>
      <c r="E923">
        <v>51</v>
      </c>
      <c r="F923">
        <v>3</v>
      </c>
      <c r="G923">
        <v>27</v>
      </c>
      <c r="H923" s="1" t="s">
        <v>12</v>
      </c>
      <c r="I923" s="3">
        <v>344.39</v>
      </c>
      <c r="J923" s="3" t="str">
        <f>IF(customer_segmentation_data[[#This Row],[age]]&lt;30,"Adolescent",IF(customer_segmentation_data[[#This Row],[age]]&lt;50,"Middle Age",IF(customer_segmentation_data[[#This Row],[age]]&gt;49,"Adult","Invalid")))</f>
        <v>Adult</v>
      </c>
      <c r="K923" t="str">
        <f>IF(customer_segmentation_data[[#This Row],[income]]&gt;89000,"High Income",IF(customer_segmentation_data[[#This Row],[income]]&gt;59000,"Middle Income",IF(customer_segmentation_data[[#This Row],[income]]&lt;60000,"Low Income","Invalid")))</f>
        <v>High Income</v>
      </c>
      <c r="L923" t="str">
        <f>IF(customer_segmentation_data[[#This Row],[spending_score]]&gt;69,"High Spending",IF(customer_segmentation_data[[#This Row],[spending_score]]&gt;39,"Medium Spending",IF(customer_segmentation_data[[#This Row],[spending_score]]&lt;40,"Low Spending","Invalid")))</f>
        <v>Medium Spending</v>
      </c>
      <c r="M923" t="str">
        <f>IF(customer_segmentation_data[[#This Row],[purchase_frequency]]&lt;16,"Low Frequency",IF(customer_segmentation_data[[#This Row],[purchase_frequency]]&lt;36,"Medium Frequency",IF(customer_segmentation_data[[#This Row],[purchase_frequency]]&lt;51,"High Frequency","Invalid")))</f>
        <v>Medium Frequency</v>
      </c>
      <c r="N923" s="3">
        <f>customer_segmentation_data[[#This Row],[last_purchase_amount]]*customer_segmentation_data[[#This Row],[purchase_frequency]]*customer_segmentation_data[[#This Row],[membership_years]]</f>
        <v>27895.589999999997</v>
      </c>
    </row>
    <row r="924" spans="1:14" x14ac:dyDescent="0.35">
      <c r="A924">
        <v>923</v>
      </c>
      <c r="B924">
        <v>68</v>
      </c>
      <c r="C924" s="1" t="s">
        <v>16</v>
      </c>
      <c r="D924" s="2">
        <v>107702</v>
      </c>
      <c r="E924">
        <v>73</v>
      </c>
      <c r="F924">
        <v>4</v>
      </c>
      <c r="G924">
        <v>2</v>
      </c>
      <c r="H924" s="1" t="s">
        <v>11</v>
      </c>
      <c r="I924" s="3">
        <v>136.03</v>
      </c>
      <c r="J924" s="3" t="str">
        <f>IF(customer_segmentation_data[[#This Row],[age]]&lt;30,"Adolescent",IF(customer_segmentation_data[[#This Row],[age]]&lt;50,"Middle Age",IF(customer_segmentation_data[[#This Row],[age]]&gt;49,"Adult","Invalid")))</f>
        <v>Adult</v>
      </c>
      <c r="K924" t="str">
        <f>IF(customer_segmentation_data[[#This Row],[income]]&gt;89000,"High Income",IF(customer_segmentation_data[[#This Row],[income]]&gt;59000,"Middle Income",IF(customer_segmentation_data[[#This Row],[income]]&lt;60000,"Low Income","Invalid")))</f>
        <v>High Income</v>
      </c>
      <c r="L924" t="str">
        <f>IF(customer_segmentation_data[[#This Row],[spending_score]]&gt;69,"High Spending",IF(customer_segmentation_data[[#This Row],[spending_score]]&gt;39,"Medium Spending",IF(customer_segmentation_data[[#This Row],[spending_score]]&lt;40,"Low Spending","Invalid")))</f>
        <v>High Spending</v>
      </c>
      <c r="M924" t="str">
        <f>IF(customer_segmentation_data[[#This Row],[purchase_frequency]]&lt;16,"Low Frequency",IF(customer_segmentation_data[[#This Row],[purchase_frequency]]&lt;36,"Medium Frequency",IF(customer_segmentation_data[[#This Row],[purchase_frequency]]&lt;51,"High Frequency","Invalid")))</f>
        <v>Low Frequency</v>
      </c>
      <c r="N924" s="3">
        <f>customer_segmentation_data[[#This Row],[last_purchase_amount]]*customer_segmentation_data[[#This Row],[purchase_frequency]]*customer_segmentation_data[[#This Row],[membership_years]]</f>
        <v>1088.24</v>
      </c>
    </row>
    <row r="925" spans="1:14" x14ac:dyDescent="0.35">
      <c r="A925">
        <v>924</v>
      </c>
      <c r="B925">
        <v>20</v>
      </c>
      <c r="C925" s="1" t="s">
        <v>16</v>
      </c>
      <c r="D925" s="2">
        <v>88778</v>
      </c>
      <c r="E925">
        <v>56</v>
      </c>
      <c r="F925">
        <v>2</v>
      </c>
      <c r="G925">
        <v>28</v>
      </c>
      <c r="H925" s="1" t="s">
        <v>10</v>
      </c>
      <c r="I925" s="3">
        <v>240.93</v>
      </c>
      <c r="J925" s="3" t="str">
        <f>IF(customer_segmentation_data[[#This Row],[age]]&lt;30,"Adolescent",IF(customer_segmentation_data[[#This Row],[age]]&lt;50,"Middle Age",IF(customer_segmentation_data[[#This Row],[age]]&gt;49,"Adult","Invalid")))</f>
        <v>Adolescent</v>
      </c>
      <c r="K925" t="str">
        <f>IF(customer_segmentation_data[[#This Row],[income]]&gt;89000,"High Income",IF(customer_segmentation_data[[#This Row],[income]]&gt;59000,"Middle Income",IF(customer_segmentation_data[[#This Row],[income]]&lt;60000,"Low Income","Invalid")))</f>
        <v>Middle Income</v>
      </c>
      <c r="L925" t="str">
        <f>IF(customer_segmentation_data[[#This Row],[spending_score]]&gt;69,"High Spending",IF(customer_segmentation_data[[#This Row],[spending_score]]&gt;39,"Medium Spending",IF(customer_segmentation_data[[#This Row],[spending_score]]&lt;40,"Low Spending","Invalid")))</f>
        <v>Medium Spending</v>
      </c>
      <c r="M925" t="str">
        <f>IF(customer_segmentation_data[[#This Row],[purchase_frequency]]&lt;16,"Low Frequency",IF(customer_segmentation_data[[#This Row],[purchase_frequency]]&lt;36,"Medium Frequency",IF(customer_segmentation_data[[#This Row],[purchase_frequency]]&lt;51,"High Frequency","Invalid")))</f>
        <v>Medium Frequency</v>
      </c>
      <c r="N925" s="3">
        <f>customer_segmentation_data[[#This Row],[last_purchase_amount]]*customer_segmentation_data[[#This Row],[purchase_frequency]]*customer_segmentation_data[[#This Row],[membership_years]]</f>
        <v>13492.08</v>
      </c>
    </row>
    <row r="926" spans="1:14" x14ac:dyDescent="0.35">
      <c r="A926">
        <v>925</v>
      </c>
      <c r="B926">
        <v>53</v>
      </c>
      <c r="C926" s="1" t="s">
        <v>13</v>
      </c>
      <c r="D926" s="2">
        <v>32539</v>
      </c>
      <c r="E926">
        <v>22</v>
      </c>
      <c r="F926">
        <v>6</v>
      </c>
      <c r="G926">
        <v>42</v>
      </c>
      <c r="H926" s="1" t="s">
        <v>14</v>
      </c>
      <c r="I926" s="3">
        <v>536.05999999999995</v>
      </c>
      <c r="J926" s="3" t="str">
        <f>IF(customer_segmentation_data[[#This Row],[age]]&lt;30,"Adolescent",IF(customer_segmentation_data[[#This Row],[age]]&lt;50,"Middle Age",IF(customer_segmentation_data[[#This Row],[age]]&gt;49,"Adult","Invalid")))</f>
        <v>Adult</v>
      </c>
      <c r="K926" t="str">
        <f>IF(customer_segmentation_data[[#This Row],[income]]&gt;89000,"High Income",IF(customer_segmentation_data[[#This Row],[income]]&gt;59000,"Middle Income",IF(customer_segmentation_data[[#This Row],[income]]&lt;60000,"Low Income","Invalid")))</f>
        <v>Low Income</v>
      </c>
      <c r="L926" t="str">
        <f>IF(customer_segmentation_data[[#This Row],[spending_score]]&gt;69,"High Spending",IF(customer_segmentation_data[[#This Row],[spending_score]]&gt;39,"Medium Spending",IF(customer_segmentation_data[[#This Row],[spending_score]]&lt;40,"Low Spending","Invalid")))</f>
        <v>Low Spending</v>
      </c>
      <c r="M926" t="str">
        <f>IF(customer_segmentation_data[[#This Row],[purchase_frequency]]&lt;16,"Low Frequency",IF(customer_segmentation_data[[#This Row],[purchase_frequency]]&lt;36,"Medium Frequency",IF(customer_segmentation_data[[#This Row],[purchase_frequency]]&lt;51,"High Frequency","Invalid")))</f>
        <v>High Frequency</v>
      </c>
      <c r="N926" s="3">
        <f>customer_segmentation_data[[#This Row],[last_purchase_amount]]*customer_segmentation_data[[#This Row],[purchase_frequency]]*customer_segmentation_data[[#This Row],[membership_years]]</f>
        <v>135087.12</v>
      </c>
    </row>
    <row r="927" spans="1:14" x14ac:dyDescent="0.35">
      <c r="A927">
        <v>926</v>
      </c>
      <c r="B927">
        <v>39</v>
      </c>
      <c r="C927" s="1" t="s">
        <v>9</v>
      </c>
      <c r="D927" s="2">
        <v>53091</v>
      </c>
      <c r="E927">
        <v>41</v>
      </c>
      <c r="F927">
        <v>9</v>
      </c>
      <c r="G927">
        <v>3</v>
      </c>
      <c r="H927" s="1" t="s">
        <v>10</v>
      </c>
      <c r="I927" s="3">
        <v>12.45</v>
      </c>
      <c r="J927" s="3" t="str">
        <f>IF(customer_segmentation_data[[#This Row],[age]]&lt;30,"Adolescent",IF(customer_segmentation_data[[#This Row],[age]]&lt;50,"Middle Age",IF(customer_segmentation_data[[#This Row],[age]]&gt;49,"Adult","Invalid")))</f>
        <v>Middle Age</v>
      </c>
      <c r="K927" t="str">
        <f>IF(customer_segmentation_data[[#This Row],[income]]&gt;89000,"High Income",IF(customer_segmentation_data[[#This Row],[income]]&gt;59000,"Middle Income",IF(customer_segmentation_data[[#This Row],[income]]&lt;60000,"Low Income","Invalid")))</f>
        <v>Low Income</v>
      </c>
      <c r="L927" t="str">
        <f>IF(customer_segmentation_data[[#This Row],[spending_score]]&gt;69,"High Spending",IF(customer_segmentation_data[[#This Row],[spending_score]]&gt;39,"Medium Spending",IF(customer_segmentation_data[[#This Row],[spending_score]]&lt;40,"Low Spending","Invalid")))</f>
        <v>Medium Spending</v>
      </c>
      <c r="M927" t="str">
        <f>IF(customer_segmentation_data[[#This Row],[purchase_frequency]]&lt;16,"Low Frequency",IF(customer_segmentation_data[[#This Row],[purchase_frequency]]&lt;36,"Medium Frequency",IF(customer_segmentation_data[[#This Row],[purchase_frequency]]&lt;51,"High Frequency","Invalid")))</f>
        <v>Low Frequency</v>
      </c>
      <c r="N927" s="3">
        <f>customer_segmentation_data[[#This Row],[last_purchase_amount]]*customer_segmentation_data[[#This Row],[purchase_frequency]]*customer_segmentation_data[[#This Row],[membership_years]]</f>
        <v>336.15</v>
      </c>
    </row>
    <row r="928" spans="1:14" x14ac:dyDescent="0.35">
      <c r="A928">
        <v>927</v>
      </c>
      <c r="B928">
        <v>46</v>
      </c>
      <c r="C928" s="1" t="s">
        <v>13</v>
      </c>
      <c r="D928" s="2">
        <v>46368</v>
      </c>
      <c r="E928">
        <v>11</v>
      </c>
      <c r="F928">
        <v>7</v>
      </c>
      <c r="G928">
        <v>17</v>
      </c>
      <c r="H928" s="1" t="s">
        <v>14</v>
      </c>
      <c r="I928" s="3">
        <v>869.05</v>
      </c>
      <c r="J928" s="3" t="str">
        <f>IF(customer_segmentation_data[[#This Row],[age]]&lt;30,"Adolescent",IF(customer_segmentation_data[[#This Row],[age]]&lt;50,"Middle Age",IF(customer_segmentation_data[[#This Row],[age]]&gt;49,"Adult","Invalid")))</f>
        <v>Middle Age</v>
      </c>
      <c r="K928" t="str">
        <f>IF(customer_segmentation_data[[#This Row],[income]]&gt;89000,"High Income",IF(customer_segmentation_data[[#This Row],[income]]&gt;59000,"Middle Income",IF(customer_segmentation_data[[#This Row],[income]]&lt;60000,"Low Income","Invalid")))</f>
        <v>Low Income</v>
      </c>
      <c r="L928" t="str">
        <f>IF(customer_segmentation_data[[#This Row],[spending_score]]&gt;69,"High Spending",IF(customer_segmentation_data[[#This Row],[spending_score]]&gt;39,"Medium Spending",IF(customer_segmentation_data[[#This Row],[spending_score]]&lt;40,"Low Spending","Invalid")))</f>
        <v>Low Spending</v>
      </c>
      <c r="M928" t="str">
        <f>IF(customer_segmentation_data[[#This Row],[purchase_frequency]]&lt;16,"Low Frequency",IF(customer_segmentation_data[[#This Row],[purchase_frequency]]&lt;36,"Medium Frequency",IF(customer_segmentation_data[[#This Row],[purchase_frequency]]&lt;51,"High Frequency","Invalid")))</f>
        <v>Medium Frequency</v>
      </c>
      <c r="N928" s="3">
        <f>customer_segmentation_data[[#This Row],[last_purchase_amount]]*customer_segmentation_data[[#This Row],[purchase_frequency]]*customer_segmentation_data[[#This Row],[membership_years]]</f>
        <v>103416.94999999998</v>
      </c>
    </row>
    <row r="929" spans="1:14" x14ac:dyDescent="0.35">
      <c r="A929">
        <v>928</v>
      </c>
      <c r="B929">
        <v>28</v>
      </c>
      <c r="C929" s="1" t="s">
        <v>16</v>
      </c>
      <c r="D929" s="2">
        <v>134592</v>
      </c>
      <c r="E929">
        <v>43</v>
      </c>
      <c r="F929">
        <v>10</v>
      </c>
      <c r="G929">
        <v>25</v>
      </c>
      <c r="H929" s="1" t="s">
        <v>12</v>
      </c>
      <c r="I929" s="3">
        <v>557.04</v>
      </c>
      <c r="J929" s="3" t="str">
        <f>IF(customer_segmentation_data[[#This Row],[age]]&lt;30,"Adolescent",IF(customer_segmentation_data[[#This Row],[age]]&lt;50,"Middle Age",IF(customer_segmentation_data[[#This Row],[age]]&gt;49,"Adult","Invalid")))</f>
        <v>Adolescent</v>
      </c>
      <c r="K929" t="str">
        <f>IF(customer_segmentation_data[[#This Row],[income]]&gt;89000,"High Income",IF(customer_segmentation_data[[#This Row],[income]]&gt;59000,"Middle Income",IF(customer_segmentation_data[[#This Row],[income]]&lt;60000,"Low Income","Invalid")))</f>
        <v>High Income</v>
      </c>
      <c r="L929" t="str">
        <f>IF(customer_segmentation_data[[#This Row],[spending_score]]&gt;69,"High Spending",IF(customer_segmentation_data[[#This Row],[spending_score]]&gt;39,"Medium Spending",IF(customer_segmentation_data[[#This Row],[spending_score]]&lt;40,"Low Spending","Invalid")))</f>
        <v>Medium Spending</v>
      </c>
      <c r="M929" t="str">
        <f>IF(customer_segmentation_data[[#This Row],[purchase_frequency]]&lt;16,"Low Frequency",IF(customer_segmentation_data[[#This Row],[purchase_frequency]]&lt;36,"Medium Frequency",IF(customer_segmentation_data[[#This Row],[purchase_frequency]]&lt;51,"High Frequency","Invalid")))</f>
        <v>Medium Frequency</v>
      </c>
      <c r="N929" s="3">
        <f>customer_segmentation_data[[#This Row],[last_purchase_amount]]*customer_segmentation_data[[#This Row],[purchase_frequency]]*customer_segmentation_data[[#This Row],[membership_years]]</f>
        <v>139260</v>
      </c>
    </row>
    <row r="930" spans="1:14" x14ac:dyDescent="0.35">
      <c r="A930">
        <v>929</v>
      </c>
      <c r="B930">
        <v>35</v>
      </c>
      <c r="C930" s="1" t="s">
        <v>16</v>
      </c>
      <c r="D930" s="2">
        <v>48768</v>
      </c>
      <c r="E930">
        <v>43</v>
      </c>
      <c r="F930">
        <v>2</v>
      </c>
      <c r="G930">
        <v>5</v>
      </c>
      <c r="H930" s="1" t="s">
        <v>15</v>
      </c>
      <c r="I930" s="3">
        <v>746.74</v>
      </c>
      <c r="J930" s="3" t="str">
        <f>IF(customer_segmentation_data[[#This Row],[age]]&lt;30,"Adolescent",IF(customer_segmentation_data[[#This Row],[age]]&lt;50,"Middle Age",IF(customer_segmentation_data[[#This Row],[age]]&gt;49,"Adult","Invalid")))</f>
        <v>Middle Age</v>
      </c>
      <c r="K930" t="str">
        <f>IF(customer_segmentation_data[[#This Row],[income]]&gt;89000,"High Income",IF(customer_segmentation_data[[#This Row],[income]]&gt;59000,"Middle Income",IF(customer_segmentation_data[[#This Row],[income]]&lt;60000,"Low Income","Invalid")))</f>
        <v>Low Income</v>
      </c>
      <c r="L930" t="str">
        <f>IF(customer_segmentation_data[[#This Row],[spending_score]]&gt;69,"High Spending",IF(customer_segmentation_data[[#This Row],[spending_score]]&gt;39,"Medium Spending",IF(customer_segmentation_data[[#This Row],[spending_score]]&lt;40,"Low Spending","Invalid")))</f>
        <v>Medium Spending</v>
      </c>
      <c r="M930" t="str">
        <f>IF(customer_segmentation_data[[#This Row],[purchase_frequency]]&lt;16,"Low Frequency",IF(customer_segmentation_data[[#This Row],[purchase_frequency]]&lt;36,"Medium Frequency",IF(customer_segmentation_data[[#This Row],[purchase_frequency]]&lt;51,"High Frequency","Invalid")))</f>
        <v>Low Frequency</v>
      </c>
      <c r="N930" s="3">
        <f>customer_segmentation_data[[#This Row],[last_purchase_amount]]*customer_segmentation_data[[#This Row],[purchase_frequency]]*customer_segmentation_data[[#This Row],[membership_years]]</f>
        <v>7467.4</v>
      </c>
    </row>
    <row r="931" spans="1:14" x14ac:dyDescent="0.35">
      <c r="A931">
        <v>930</v>
      </c>
      <c r="B931">
        <v>42</v>
      </c>
      <c r="C931" s="1" t="s">
        <v>13</v>
      </c>
      <c r="D931" s="2">
        <v>128064</v>
      </c>
      <c r="E931">
        <v>8</v>
      </c>
      <c r="F931">
        <v>8</v>
      </c>
      <c r="G931">
        <v>44</v>
      </c>
      <c r="H931" s="1" t="s">
        <v>10</v>
      </c>
      <c r="I931" s="3">
        <v>316.5</v>
      </c>
      <c r="J931" s="3" t="str">
        <f>IF(customer_segmentation_data[[#This Row],[age]]&lt;30,"Adolescent",IF(customer_segmentation_data[[#This Row],[age]]&lt;50,"Middle Age",IF(customer_segmentation_data[[#This Row],[age]]&gt;49,"Adult","Invalid")))</f>
        <v>Middle Age</v>
      </c>
      <c r="K931" t="str">
        <f>IF(customer_segmentation_data[[#This Row],[income]]&gt;89000,"High Income",IF(customer_segmentation_data[[#This Row],[income]]&gt;59000,"Middle Income",IF(customer_segmentation_data[[#This Row],[income]]&lt;60000,"Low Income","Invalid")))</f>
        <v>High Income</v>
      </c>
      <c r="L931" t="str">
        <f>IF(customer_segmentation_data[[#This Row],[spending_score]]&gt;69,"High Spending",IF(customer_segmentation_data[[#This Row],[spending_score]]&gt;39,"Medium Spending",IF(customer_segmentation_data[[#This Row],[spending_score]]&lt;40,"Low Spending","Invalid")))</f>
        <v>Low Spending</v>
      </c>
      <c r="M931" t="str">
        <f>IF(customer_segmentation_data[[#This Row],[purchase_frequency]]&lt;16,"Low Frequency",IF(customer_segmentation_data[[#This Row],[purchase_frequency]]&lt;36,"Medium Frequency",IF(customer_segmentation_data[[#This Row],[purchase_frequency]]&lt;51,"High Frequency","Invalid")))</f>
        <v>High Frequency</v>
      </c>
      <c r="N931" s="3">
        <f>customer_segmentation_data[[#This Row],[last_purchase_amount]]*customer_segmentation_data[[#This Row],[purchase_frequency]]*customer_segmentation_data[[#This Row],[membership_years]]</f>
        <v>111408</v>
      </c>
    </row>
    <row r="932" spans="1:14" x14ac:dyDescent="0.35">
      <c r="A932">
        <v>931</v>
      </c>
      <c r="B932">
        <v>59</v>
      </c>
      <c r="C932" s="1" t="s">
        <v>16</v>
      </c>
      <c r="D932" s="2">
        <v>48329</v>
      </c>
      <c r="E932">
        <v>6</v>
      </c>
      <c r="F932">
        <v>8</v>
      </c>
      <c r="G932">
        <v>26</v>
      </c>
      <c r="H932" s="1" t="s">
        <v>14</v>
      </c>
      <c r="I932" s="3">
        <v>36.76</v>
      </c>
      <c r="J932" s="3" t="str">
        <f>IF(customer_segmentation_data[[#This Row],[age]]&lt;30,"Adolescent",IF(customer_segmentation_data[[#This Row],[age]]&lt;50,"Middle Age",IF(customer_segmentation_data[[#This Row],[age]]&gt;49,"Adult","Invalid")))</f>
        <v>Adult</v>
      </c>
      <c r="K932" t="str">
        <f>IF(customer_segmentation_data[[#This Row],[income]]&gt;89000,"High Income",IF(customer_segmentation_data[[#This Row],[income]]&gt;59000,"Middle Income",IF(customer_segmentation_data[[#This Row],[income]]&lt;60000,"Low Income","Invalid")))</f>
        <v>Low Income</v>
      </c>
      <c r="L932" t="str">
        <f>IF(customer_segmentation_data[[#This Row],[spending_score]]&gt;69,"High Spending",IF(customer_segmentation_data[[#This Row],[spending_score]]&gt;39,"Medium Spending",IF(customer_segmentation_data[[#This Row],[spending_score]]&lt;40,"Low Spending","Invalid")))</f>
        <v>Low Spending</v>
      </c>
      <c r="M932" t="str">
        <f>IF(customer_segmentation_data[[#This Row],[purchase_frequency]]&lt;16,"Low Frequency",IF(customer_segmentation_data[[#This Row],[purchase_frequency]]&lt;36,"Medium Frequency",IF(customer_segmentation_data[[#This Row],[purchase_frequency]]&lt;51,"High Frequency","Invalid")))</f>
        <v>Medium Frequency</v>
      </c>
      <c r="N932" s="3">
        <f>customer_segmentation_data[[#This Row],[last_purchase_amount]]*customer_segmentation_data[[#This Row],[purchase_frequency]]*customer_segmentation_data[[#This Row],[membership_years]]</f>
        <v>7646.08</v>
      </c>
    </row>
    <row r="933" spans="1:14" x14ac:dyDescent="0.35">
      <c r="A933">
        <v>932</v>
      </c>
      <c r="B933">
        <v>31</v>
      </c>
      <c r="C933" s="1" t="s">
        <v>13</v>
      </c>
      <c r="D933" s="2">
        <v>30969</v>
      </c>
      <c r="E933">
        <v>32</v>
      </c>
      <c r="F933">
        <v>9</v>
      </c>
      <c r="G933">
        <v>11</v>
      </c>
      <c r="H933" s="1" t="s">
        <v>11</v>
      </c>
      <c r="I933" s="3">
        <v>562.47</v>
      </c>
      <c r="J933" s="3" t="str">
        <f>IF(customer_segmentation_data[[#This Row],[age]]&lt;30,"Adolescent",IF(customer_segmentation_data[[#This Row],[age]]&lt;50,"Middle Age",IF(customer_segmentation_data[[#This Row],[age]]&gt;49,"Adult","Invalid")))</f>
        <v>Middle Age</v>
      </c>
      <c r="K933" t="str">
        <f>IF(customer_segmentation_data[[#This Row],[income]]&gt;89000,"High Income",IF(customer_segmentation_data[[#This Row],[income]]&gt;59000,"Middle Income",IF(customer_segmentation_data[[#This Row],[income]]&lt;60000,"Low Income","Invalid")))</f>
        <v>Low Income</v>
      </c>
      <c r="L933" t="str">
        <f>IF(customer_segmentation_data[[#This Row],[spending_score]]&gt;69,"High Spending",IF(customer_segmentation_data[[#This Row],[spending_score]]&gt;39,"Medium Spending",IF(customer_segmentation_data[[#This Row],[spending_score]]&lt;40,"Low Spending","Invalid")))</f>
        <v>Low Spending</v>
      </c>
      <c r="M933" t="str">
        <f>IF(customer_segmentation_data[[#This Row],[purchase_frequency]]&lt;16,"Low Frequency",IF(customer_segmentation_data[[#This Row],[purchase_frequency]]&lt;36,"Medium Frequency",IF(customer_segmentation_data[[#This Row],[purchase_frequency]]&lt;51,"High Frequency","Invalid")))</f>
        <v>Low Frequency</v>
      </c>
      <c r="N933" s="3">
        <f>customer_segmentation_data[[#This Row],[last_purchase_amount]]*customer_segmentation_data[[#This Row],[purchase_frequency]]*customer_segmentation_data[[#This Row],[membership_years]]</f>
        <v>55684.53</v>
      </c>
    </row>
    <row r="934" spans="1:14" x14ac:dyDescent="0.35">
      <c r="A934">
        <v>933</v>
      </c>
      <c r="B934">
        <v>18</v>
      </c>
      <c r="C934" s="1" t="s">
        <v>16</v>
      </c>
      <c r="D934" s="2">
        <v>117893</v>
      </c>
      <c r="E934">
        <v>84</v>
      </c>
      <c r="F934">
        <v>3</v>
      </c>
      <c r="G934">
        <v>24</v>
      </c>
      <c r="H934" s="1" t="s">
        <v>15</v>
      </c>
      <c r="I934" s="3">
        <v>413.27</v>
      </c>
      <c r="J934" s="3" t="str">
        <f>IF(customer_segmentation_data[[#This Row],[age]]&lt;30,"Adolescent",IF(customer_segmentation_data[[#This Row],[age]]&lt;50,"Middle Age",IF(customer_segmentation_data[[#This Row],[age]]&gt;49,"Adult","Invalid")))</f>
        <v>Adolescent</v>
      </c>
      <c r="K934" t="str">
        <f>IF(customer_segmentation_data[[#This Row],[income]]&gt;89000,"High Income",IF(customer_segmentation_data[[#This Row],[income]]&gt;59000,"Middle Income",IF(customer_segmentation_data[[#This Row],[income]]&lt;60000,"Low Income","Invalid")))</f>
        <v>High Income</v>
      </c>
      <c r="L934" t="str">
        <f>IF(customer_segmentation_data[[#This Row],[spending_score]]&gt;69,"High Spending",IF(customer_segmentation_data[[#This Row],[spending_score]]&gt;39,"Medium Spending",IF(customer_segmentation_data[[#This Row],[spending_score]]&lt;40,"Low Spending","Invalid")))</f>
        <v>High Spending</v>
      </c>
      <c r="M934" t="str">
        <f>IF(customer_segmentation_data[[#This Row],[purchase_frequency]]&lt;16,"Low Frequency",IF(customer_segmentation_data[[#This Row],[purchase_frequency]]&lt;36,"Medium Frequency",IF(customer_segmentation_data[[#This Row],[purchase_frequency]]&lt;51,"High Frequency","Invalid")))</f>
        <v>Medium Frequency</v>
      </c>
      <c r="N934" s="3">
        <f>customer_segmentation_data[[#This Row],[last_purchase_amount]]*customer_segmentation_data[[#This Row],[purchase_frequency]]*customer_segmentation_data[[#This Row],[membership_years]]</f>
        <v>29755.439999999999</v>
      </c>
    </row>
    <row r="935" spans="1:14" x14ac:dyDescent="0.35">
      <c r="A935">
        <v>934</v>
      </c>
      <c r="B935">
        <v>47</v>
      </c>
      <c r="C935" s="1" t="s">
        <v>16</v>
      </c>
      <c r="D935" s="2">
        <v>138152</v>
      </c>
      <c r="E935">
        <v>53</v>
      </c>
      <c r="F935">
        <v>2</v>
      </c>
      <c r="G935">
        <v>38</v>
      </c>
      <c r="H935" s="1" t="s">
        <v>10</v>
      </c>
      <c r="I935" s="3">
        <v>129.08000000000001</v>
      </c>
      <c r="J935" s="3" t="str">
        <f>IF(customer_segmentation_data[[#This Row],[age]]&lt;30,"Adolescent",IF(customer_segmentation_data[[#This Row],[age]]&lt;50,"Middle Age",IF(customer_segmentation_data[[#This Row],[age]]&gt;49,"Adult","Invalid")))</f>
        <v>Middle Age</v>
      </c>
      <c r="K935" t="str">
        <f>IF(customer_segmentation_data[[#This Row],[income]]&gt;89000,"High Income",IF(customer_segmentation_data[[#This Row],[income]]&gt;59000,"Middle Income",IF(customer_segmentation_data[[#This Row],[income]]&lt;60000,"Low Income","Invalid")))</f>
        <v>High Income</v>
      </c>
      <c r="L935" t="str">
        <f>IF(customer_segmentation_data[[#This Row],[spending_score]]&gt;69,"High Spending",IF(customer_segmentation_data[[#This Row],[spending_score]]&gt;39,"Medium Spending",IF(customer_segmentation_data[[#This Row],[spending_score]]&lt;40,"Low Spending","Invalid")))</f>
        <v>Medium Spending</v>
      </c>
      <c r="M935" t="str">
        <f>IF(customer_segmentation_data[[#This Row],[purchase_frequency]]&lt;16,"Low Frequency",IF(customer_segmentation_data[[#This Row],[purchase_frequency]]&lt;36,"Medium Frequency",IF(customer_segmentation_data[[#This Row],[purchase_frequency]]&lt;51,"High Frequency","Invalid")))</f>
        <v>High Frequency</v>
      </c>
      <c r="N935" s="3">
        <f>customer_segmentation_data[[#This Row],[last_purchase_amount]]*customer_segmentation_data[[#This Row],[purchase_frequency]]*customer_segmentation_data[[#This Row],[membership_years]]</f>
        <v>9810.0800000000017</v>
      </c>
    </row>
    <row r="936" spans="1:14" x14ac:dyDescent="0.35">
      <c r="A936">
        <v>935</v>
      </c>
      <c r="B936">
        <v>48</v>
      </c>
      <c r="C936" s="1" t="s">
        <v>13</v>
      </c>
      <c r="D936" s="2">
        <v>129592</v>
      </c>
      <c r="E936">
        <v>2</v>
      </c>
      <c r="F936">
        <v>3</v>
      </c>
      <c r="G936">
        <v>26</v>
      </c>
      <c r="H936" s="1" t="s">
        <v>12</v>
      </c>
      <c r="I936" s="3">
        <v>748.46</v>
      </c>
      <c r="J936" s="3" t="str">
        <f>IF(customer_segmentation_data[[#This Row],[age]]&lt;30,"Adolescent",IF(customer_segmentation_data[[#This Row],[age]]&lt;50,"Middle Age",IF(customer_segmentation_data[[#This Row],[age]]&gt;49,"Adult","Invalid")))</f>
        <v>Middle Age</v>
      </c>
      <c r="K936" t="str">
        <f>IF(customer_segmentation_data[[#This Row],[income]]&gt;89000,"High Income",IF(customer_segmentation_data[[#This Row],[income]]&gt;59000,"Middle Income",IF(customer_segmentation_data[[#This Row],[income]]&lt;60000,"Low Income","Invalid")))</f>
        <v>High Income</v>
      </c>
      <c r="L936" t="str">
        <f>IF(customer_segmentation_data[[#This Row],[spending_score]]&gt;69,"High Spending",IF(customer_segmentation_data[[#This Row],[spending_score]]&gt;39,"Medium Spending",IF(customer_segmentation_data[[#This Row],[spending_score]]&lt;40,"Low Spending","Invalid")))</f>
        <v>Low Spending</v>
      </c>
      <c r="M936" t="str">
        <f>IF(customer_segmentation_data[[#This Row],[purchase_frequency]]&lt;16,"Low Frequency",IF(customer_segmentation_data[[#This Row],[purchase_frequency]]&lt;36,"Medium Frequency",IF(customer_segmentation_data[[#This Row],[purchase_frequency]]&lt;51,"High Frequency","Invalid")))</f>
        <v>Medium Frequency</v>
      </c>
      <c r="N936" s="3">
        <f>customer_segmentation_data[[#This Row],[last_purchase_amount]]*customer_segmentation_data[[#This Row],[purchase_frequency]]*customer_segmentation_data[[#This Row],[membership_years]]</f>
        <v>58379.88</v>
      </c>
    </row>
    <row r="937" spans="1:14" x14ac:dyDescent="0.35">
      <c r="A937">
        <v>936</v>
      </c>
      <c r="B937">
        <v>51</v>
      </c>
      <c r="C937" s="1" t="s">
        <v>16</v>
      </c>
      <c r="D937" s="2">
        <v>148784</v>
      </c>
      <c r="E937">
        <v>17</v>
      </c>
      <c r="F937">
        <v>1</v>
      </c>
      <c r="G937">
        <v>50</v>
      </c>
      <c r="H937" s="1" t="s">
        <v>14</v>
      </c>
      <c r="I937" s="3">
        <v>302.81</v>
      </c>
      <c r="J937" s="3" t="str">
        <f>IF(customer_segmentation_data[[#This Row],[age]]&lt;30,"Adolescent",IF(customer_segmentation_data[[#This Row],[age]]&lt;50,"Middle Age",IF(customer_segmentation_data[[#This Row],[age]]&gt;49,"Adult","Invalid")))</f>
        <v>Adult</v>
      </c>
      <c r="K937" t="str">
        <f>IF(customer_segmentation_data[[#This Row],[income]]&gt;89000,"High Income",IF(customer_segmentation_data[[#This Row],[income]]&gt;59000,"Middle Income",IF(customer_segmentation_data[[#This Row],[income]]&lt;60000,"Low Income","Invalid")))</f>
        <v>High Income</v>
      </c>
      <c r="L937" t="str">
        <f>IF(customer_segmentation_data[[#This Row],[spending_score]]&gt;69,"High Spending",IF(customer_segmentation_data[[#This Row],[spending_score]]&gt;39,"Medium Spending",IF(customer_segmentation_data[[#This Row],[spending_score]]&lt;40,"Low Spending","Invalid")))</f>
        <v>Low Spending</v>
      </c>
      <c r="M937" t="str">
        <f>IF(customer_segmentation_data[[#This Row],[purchase_frequency]]&lt;16,"Low Frequency",IF(customer_segmentation_data[[#This Row],[purchase_frequency]]&lt;36,"Medium Frequency",IF(customer_segmentation_data[[#This Row],[purchase_frequency]]&lt;51,"High Frequency","Invalid")))</f>
        <v>High Frequency</v>
      </c>
      <c r="N937" s="3">
        <f>customer_segmentation_data[[#This Row],[last_purchase_amount]]*customer_segmentation_data[[#This Row],[purchase_frequency]]*customer_segmentation_data[[#This Row],[membership_years]]</f>
        <v>15140.5</v>
      </c>
    </row>
    <row r="938" spans="1:14" x14ac:dyDescent="0.35">
      <c r="A938">
        <v>937</v>
      </c>
      <c r="B938">
        <v>43</v>
      </c>
      <c r="C938" s="1" t="s">
        <v>9</v>
      </c>
      <c r="D938" s="2">
        <v>42201</v>
      </c>
      <c r="E938">
        <v>76</v>
      </c>
      <c r="F938">
        <v>1</v>
      </c>
      <c r="G938">
        <v>50</v>
      </c>
      <c r="H938" s="1" t="s">
        <v>14</v>
      </c>
      <c r="I938" s="3">
        <v>106.48</v>
      </c>
      <c r="J938" s="3" t="str">
        <f>IF(customer_segmentation_data[[#This Row],[age]]&lt;30,"Adolescent",IF(customer_segmentation_data[[#This Row],[age]]&lt;50,"Middle Age",IF(customer_segmentation_data[[#This Row],[age]]&gt;49,"Adult","Invalid")))</f>
        <v>Middle Age</v>
      </c>
      <c r="K938" t="str">
        <f>IF(customer_segmentation_data[[#This Row],[income]]&gt;89000,"High Income",IF(customer_segmentation_data[[#This Row],[income]]&gt;59000,"Middle Income",IF(customer_segmentation_data[[#This Row],[income]]&lt;60000,"Low Income","Invalid")))</f>
        <v>Low Income</v>
      </c>
      <c r="L938" t="str">
        <f>IF(customer_segmentation_data[[#This Row],[spending_score]]&gt;69,"High Spending",IF(customer_segmentation_data[[#This Row],[spending_score]]&gt;39,"Medium Spending",IF(customer_segmentation_data[[#This Row],[spending_score]]&lt;40,"Low Spending","Invalid")))</f>
        <v>High Spending</v>
      </c>
      <c r="M938" t="str">
        <f>IF(customer_segmentation_data[[#This Row],[purchase_frequency]]&lt;16,"Low Frequency",IF(customer_segmentation_data[[#This Row],[purchase_frequency]]&lt;36,"Medium Frequency",IF(customer_segmentation_data[[#This Row],[purchase_frequency]]&lt;51,"High Frequency","Invalid")))</f>
        <v>High Frequency</v>
      </c>
      <c r="N938" s="3">
        <f>customer_segmentation_data[[#This Row],[last_purchase_amount]]*customer_segmentation_data[[#This Row],[purchase_frequency]]*customer_segmentation_data[[#This Row],[membership_years]]</f>
        <v>5324</v>
      </c>
    </row>
    <row r="939" spans="1:14" x14ac:dyDescent="0.35">
      <c r="A939">
        <v>938</v>
      </c>
      <c r="B939">
        <v>64</v>
      </c>
      <c r="C939" s="1" t="s">
        <v>13</v>
      </c>
      <c r="D939" s="2">
        <v>65498</v>
      </c>
      <c r="E939">
        <v>23</v>
      </c>
      <c r="F939">
        <v>5</v>
      </c>
      <c r="G939">
        <v>24</v>
      </c>
      <c r="H939" s="1" t="s">
        <v>12</v>
      </c>
      <c r="I939" s="3">
        <v>351.94</v>
      </c>
      <c r="J939" s="3" t="str">
        <f>IF(customer_segmentation_data[[#This Row],[age]]&lt;30,"Adolescent",IF(customer_segmentation_data[[#This Row],[age]]&lt;50,"Middle Age",IF(customer_segmentation_data[[#This Row],[age]]&gt;49,"Adult","Invalid")))</f>
        <v>Adult</v>
      </c>
      <c r="K939" t="str">
        <f>IF(customer_segmentation_data[[#This Row],[income]]&gt;89000,"High Income",IF(customer_segmentation_data[[#This Row],[income]]&gt;59000,"Middle Income",IF(customer_segmentation_data[[#This Row],[income]]&lt;60000,"Low Income","Invalid")))</f>
        <v>Middle Income</v>
      </c>
      <c r="L939" t="str">
        <f>IF(customer_segmentation_data[[#This Row],[spending_score]]&gt;69,"High Spending",IF(customer_segmentation_data[[#This Row],[spending_score]]&gt;39,"Medium Spending",IF(customer_segmentation_data[[#This Row],[spending_score]]&lt;40,"Low Spending","Invalid")))</f>
        <v>Low Spending</v>
      </c>
      <c r="M939" t="str">
        <f>IF(customer_segmentation_data[[#This Row],[purchase_frequency]]&lt;16,"Low Frequency",IF(customer_segmentation_data[[#This Row],[purchase_frequency]]&lt;36,"Medium Frequency",IF(customer_segmentation_data[[#This Row],[purchase_frequency]]&lt;51,"High Frequency","Invalid")))</f>
        <v>Medium Frequency</v>
      </c>
      <c r="N939" s="3">
        <f>customer_segmentation_data[[#This Row],[last_purchase_amount]]*customer_segmentation_data[[#This Row],[purchase_frequency]]*customer_segmentation_data[[#This Row],[membership_years]]</f>
        <v>42232.799999999996</v>
      </c>
    </row>
    <row r="940" spans="1:14" x14ac:dyDescent="0.35">
      <c r="A940">
        <v>939</v>
      </c>
      <c r="B940">
        <v>37</v>
      </c>
      <c r="C940" s="1" t="s">
        <v>16</v>
      </c>
      <c r="D940" s="2">
        <v>70213</v>
      </c>
      <c r="E940">
        <v>84</v>
      </c>
      <c r="F940">
        <v>3</v>
      </c>
      <c r="G940">
        <v>37</v>
      </c>
      <c r="H940" s="1" t="s">
        <v>14</v>
      </c>
      <c r="I940" s="3">
        <v>785.53</v>
      </c>
      <c r="J940" s="3" t="str">
        <f>IF(customer_segmentation_data[[#This Row],[age]]&lt;30,"Adolescent",IF(customer_segmentation_data[[#This Row],[age]]&lt;50,"Middle Age",IF(customer_segmentation_data[[#This Row],[age]]&gt;49,"Adult","Invalid")))</f>
        <v>Middle Age</v>
      </c>
      <c r="K940" t="str">
        <f>IF(customer_segmentation_data[[#This Row],[income]]&gt;89000,"High Income",IF(customer_segmentation_data[[#This Row],[income]]&gt;59000,"Middle Income",IF(customer_segmentation_data[[#This Row],[income]]&lt;60000,"Low Income","Invalid")))</f>
        <v>Middle Income</v>
      </c>
      <c r="L940" t="str">
        <f>IF(customer_segmentation_data[[#This Row],[spending_score]]&gt;69,"High Spending",IF(customer_segmentation_data[[#This Row],[spending_score]]&gt;39,"Medium Spending",IF(customer_segmentation_data[[#This Row],[spending_score]]&lt;40,"Low Spending","Invalid")))</f>
        <v>High Spending</v>
      </c>
      <c r="M940" t="str">
        <f>IF(customer_segmentation_data[[#This Row],[purchase_frequency]]&lt;16,"Low Frequency",IF(customer_segmentation_data[[#This Row],[purchase_frequency]]&lt;36,"Medium Frequency",IF(customer_segmentation_data[[#This Row],[purchase_frequency]]&lt;51,"High Frequency","Invalid")))</f>
        <v>High Frequency</v>
      </c>
      <c r="N940" s="3">
        <f>customer_segmentation_data[[#This Row],[last_purchase_amount]]*customer_segmentation_data[[#This Row],[purchase_frequency]]*customer_segmentation_data[[#This Row],[membership_years]]</f>
        <v>87193.83</v>
      </c>
    </row>
    <row r="941" spans="1:14" x14ac:dyDescent="0.35">
      <c r="A941">
        <v>940</v>
      </c>
      <c r="B941">
        <v>56</v>
      </c>
      <c r="C941" s="1" t="s">
        <v>9</v>
      </c>
      <c r="D941" s="2">
        <v>51736</v>
      </c>
      <c r="E941">
        <v>3</v>
      </c>
      <c r="F941">
        <v>9</v>
      </c>
      <c r="G941">
        <v>25</v>
      </c>
      <c r="H941" s="1" t="s">
        <v>14</v>
      </c>
      <c r="I941" s="3">
        <v>666.01</v>
      </c>
      <c r="J941" s="3" t="str">
        <f>IF(customer_segmentation_data[[#This Row],[age]]&lt;30,"Adolescent",IF(customer_segmentation_data[[#This Row],[age]]&lt;50,"Middle Age",IF(customer_segmentation_data[[#This Row],[age]]&gt;49,"Adult","Invalid")))</f>
        <v>Adult</v>
      </c>
      <c r="K941" t="str">
        <f>IF(customer_segmentation_data[[#This Row],[income]]&gt;89000,"High Income",IF(customer_segmentation_data[[#This Row],[income]]&gt;59000,"Middle Income",IF(customer_segmentation_data[[#This Row],[income]]&lt;60000,"Low Income","Invalid")))</f>
        <v>Low Income</v>
      </c>
      <c r="L941" t="str">
        <f>IF(customer_segmentation_data[[#This Row],[spending_score]]&gt;69,"High Spending",IF(customer_segmentation_data[[#This Row],[spending_score]]&gt;39,"Medium Spending",IF(customer_segmentation_data[[#This Row],[spending_score]]&lt;40,"Low Spending","Invalid")))</f>
        <v>Low Spending</v>
      </c>
      <c r="M941" t="str">
        <f>IF(customer_segmentation_data[[#This Row],[purchase_frequency]]&lt;16,"Low Frequency",IF(customer_segmentation_data[[#This Row],[purchase_frequency]]&lt;36,"Medium Frequency",IF(customer_segmentation_data[[#This Row],[purchase_frequency]]&lt;51,"High Frequency","Invalid")))</f>
        <v>Medium Frequency</v>
      </c>
      <c r="N941" s="3">
        <f>customer_segmentation_data[[#This Row],[last_purchase_amount]]*customer_segmentation_data[[#This Row],[purchase_frequency]]*customer_segmentation_data[[#This Row],[membership_years]]</f>
        <v>149852.25</v>
      </c>
    </row>
    <row r="942" spans="1:14" x14ac:dyDescent="0.35">
      <c r="A942">
        <v>941</v>
      </c>
      <c r="B942">
        <v>54</v>
      </c>
      <c r="C942" s="1" t="s">
        <v>16</v>
      </c>
      <c r="D942" s="2">
        <v>33706</v>
      </c>
      <c r="E942">
        <v>64</v>
      </c>
      <c r="F942">
        <v>9</v>
      </c>
      <c r="G942">
        <v>1</v>
      </c>
      <c r="H942" s="1" t="s">
        <v>12</v>
      </c>
      <c r="I942" s="3">
        <v>371.93</v>
      </c>
      <c r="J942" s="3" t="str">
        <f>IF(customer_segmentation_data[[#This Row],[age]]&lt;30,"Adolescent",IF(customer_segmentation_data[[#This Row],[age]]&lt;50,"Middle Age",IF(customer_segmentation_data[[#This Row],[age]]&gt;49,"Adult","Invalid")))</f>
        <v>Adult</v>
      </c>
      <c r="K942" t="str">
        <f>IF(customer_segmentation_data[[#This Row],[income]]&gt;89000,"High Income",IF(customer_segmentation_data[[#This Row],[income]]&gt;59000,"Middle Income",IF(customer_segmentation_data[[#This Row],[income]]&lt;60000,"Low Income","Invalid")))</f>
        <v>Low Income</v>
      </c>
      <c r="L942" t="str">
        <f>IF(customer_segmentation_data[[#This Row],[spending_score]]&gt;69,"High Spending",IF(customer_segmentation_data[[#This Row],[spending_score]]&gt;39,"Medium Spending",IF(customer_segmentation_data[[#This Row],[spending_score]]&lt;40,"Low Spending","Invalid")))</f>
        <v>Medium Spending</v>
      </c>
      <c r="M942" t="str">
        <f>IF(customer_segmentation_data[[#This Row],[purchase_frequency]]&lt;16,"Low Frequency",IF(customer_segmentation_data[[#This Row],[purchase_frequency]]&lt;36,"Medium Frequency",IF(customer_segmentation_data[[#This Row],[purchase_frequency]]&lt;51,"High Frequency","Invalid")))</f>
        <v>Low Frequency</v>
      </c>
      <c r="N942" s="3">
        <f>customer_segmentation_data[[#This Row],[last_purchase_amount]]*customer_segmentation_data[[#This Row],[purchase_frequency]]*customer_segmentation_data[[#This Row],[membership_years]]</f>
        <v>3347.37</v>
      </c>
    </row>
    <row r="943" spans="1:14" x14ac:dyDescent="0.35">
      <c r="A943">
        <v>942</v>
      </c>
      <c r="B943">
        <v>36</v>
      </c>
      <c r="C943" s="1" t="s">
        <v>16</v>
      </c>
      <c r="D943" s="2">
        <v>33087</v>
      </c>
      <c r="E943">
        <v>69</v>
      </c>
      <c r="F943">
        <v>7</v>
      </c>
      <c r="G943">
        <v>21</v>
      </c>
      <c r="H943" s="1" t="s">
        <v>11</v>
      </c>
      <c r="I943" s="3">
        <v>651.79999999999995</v>
      </c>
      <c r="J943" s="3" t="str">
        <f>IF(customer_segmentation_data[[#This Row],[age]]&lt;30,"Adolescent",IF(customer_segmentation_data[[#This Row],[age]]&lt;50,"Middle Age",IF(customer_segmentation_data[[#This Row],[age]]&gt;49,"Adult","Invalid")))</f>
        <v>Middle Age</v>
      </c>
      <c r="K943" t="str">
        <f>IF(customer_segmentation_data[[#This Row],[income]]&gt;89000,"High Income",IF(customer_segmentation_data[[#This Row],[income]]&gt;59000,"Middle Income",IF(customer_segmentation_data[[#This Row],[income]]&lt;60000,"Low Income","Invalid")))</f>
        <v>Low Income</v>
      </c>
      <c r="L943" t="str">
        <f>IF(customer_segmentation_data[[#This Row],[spending_score]]&gt;69,"High Spending",IF(customer_segmentation_data[[#This Row],[spending_score]]&gt;39,"Medium Spending",IF(customer_segmentation_data[[#This Row],[spending_score]]&lt;40,"Low Spending","Invalid")))</f>
        <v>Medium Spending</v>
      </c>
      <c r="M943" t="str">
        <f>IF(customer_segmentation_data[[#This Row],[purchase_frequency]]&lt;16,"Low Frequency",IF(customer_segmentation_data[[#This Row],[purchase_frequency]]&lt;36,"Medium Frequency",IF(customer_segmentation_data[[#This Row],[purchase_frequency]]&lt;51,"High Frequency","Invalid")))</f>
        <v>Medium Frequency</v>
      </c>
      <c r="N943" s="3">
        <f>customer_segmentation_data[[#This Row],[last_purchase_amount]]*customer_segmentation_data[[#This Row],[purchase_frequency]]*customer_segmentation_data[[#This Row],[membership_years]]</f>
        <v>95814.599999999991</v>
      </c>
    </row>
    <row r="944" spans="1:14" x14ac:dyDescent="0.35">
      <c r="A944">
        <v>943</v>
      </c>
      <c r="B944">
        <v>54</v>
      </c>
      <c r="C944" s="1" t="s">
        <v>9</v>
      </c>
      <c r="D944" s="2">
        <v>140081</v>
      </c>
      <c r="E944">
        <v>100</v>
      </c>
      <c r="F944">
        <v>1</v>
      </c>
      <c r="G944">
        <v>25</v>
      </c>
      <c r="H944" s="1" t="s">
        <v>15</v>
      </c>
      <c r="I944" s="3">
        <v>30.51</v>
      </c>
      <c r="J944" s="3" t="str">
        <f>IF(customer_segmentation_data[[#This Row],[age]]&lt;30,"Adolescent",IF(customer_segmentation_data[[#This Row],[age]]&lt;50,"Middle Age",IF(customer_segmentation_data[[#This Row],[age]]&gt;49,"Adult","Invalid")))</f>
        <v>Adult</v>
      </c>
      <c r="K944" t="str">
        <f>IF(customer_segmentation_data[[#This Row],[income]]&gt;89000,"High Income",IF(customer_segmentation_data[[#This Row],[income]]&gt;59000,"Middle Income",IF(customer_segmentation_data[[#This Row],[income]]&lt;60000,"Low Income","Invalid")))</f>
        <v>High Income</v>
      </c>
      <c r="L944" t="str">
        <f>IF(customer_segmentation_data[[#This Row],[spending_score]]&gt;69,"High Spending",IF(customer_segmentation_data[[#This Row],[spending_score]]&gt;39,"Medium Spending",IF(customer_segmentation_data[[#This Row],[spending_score]]&lt;40,"Low Spending","Invalid")))</f>
        <v>High Spending</v>
      </c>
      <c r="M944" t="str">
        <f>IF(customer_segmentation_data[[#This Row],[purchase_frequency]]&lt;16,"Low Frequency",IF(customer_segmentation_data[[#This Row],[purchase_frequency]]&lt;36,"Medium Frequency",IF(customer_segmentation_data[[#This Row],[purchase_frequency]]&lt;51,"High Frequency","Invalid")))</f>
        <v>Medium Frequency</v>
      </c>
      <c r="N944" s="3">
        <f>customer_segmentation_data[[#This Row],[last_purchase_amount]]*customer_segmentation_data[[#This Row],[purchase_frequency]]*customer_segmentation_data[[#This Row],[membership_years]]</f>
        <v>762.75</v>
      </c>
    </row>
    <row r="945" spans="1:14" x14ac:dyDescent="0.35">
      <c r="A945">
        <v>944</v>
      </c>
      <c r="B945">
        <v>47</v>
      </c>
      <c r="C945" s="1" t="s">
        <v>13</v>
      </c>
      <c r="D945" s="2">
        <v>37014</v>
      </c>
      <c r="E945">
        <v>76</v>
      </c>
      <c r="F945">
        <v>5</v>
      </c>
      <c r="G945">
        <v>34</v>
      </c>
      <c r="H945" s="1" t="s">
        <v>15</v>
      </c>
      <c r="I945" s="3">
        <v>880.18</v>
      </c>
      <c r="J945" s="3" t="str">
        <f>IF(customer_segmentation_data[[#This Row],[age]]&lt;30,"Adolescent",IF(customer_segmentation_data[[#This Row],[age]]&lt;50,"Middle Age",IF(customer_segmentation_data[[#This Row],[age]]&gt;49,"Adult","Invalid")))</f>
        <v>Middle Age</v>
      </c>
      <c r="K945" t="str">
        <f>IF(customer_segmentation_data[[#This Row],[income]]&gt;89000,"High Income",IF(customer_segmentation_data[[#This Row],[income]]&gt;59000,"Middle Income",IF(customer_segmentation_data[[#This Row],[income]]&lt;60000,"Low Income","Invalid")))</f>
        <v>Low Income</v>
      </c>
      <c r="L945" t="str">
        <f>IF(customer_segmentation_data[[#This Row],[spending_score]]&gt;69,"High Spending",IF(customer_segmentation_data[[#This Row],[spending_score]]&gt;39,"Medium Spending",IF(customer_segmentation_data[[#This Row],[spending_score]]&lt;40,"Low Spending","Invalid")))</f>
        <v>High Spending</v>
      </c>
      <c r="M945" t="str">
        <f>IF(customer_segmentation_data[[#This Row],[purchase_frequency]]&lt;16,"Low Frequency",IF(customer_segmentation_data[[#This Row],[purchase_frequency]]&lt;36,"Medium Frequency",IF(customer_segmentation_data[[#This Row],[purchase_frequency]]&lt;51,"High Frequency","Invalid")))</f>
        <v>Medium Frequency</v>
      </c>
      <c r="N945" s="3">
        <f>customer_segmentation_data[[#This Row],[last_purchase_amount]]*customer_segmentation_data[[#This Row],[purchase_frequency]]*customer_segmentation_data[[#This Row],[membership_years]]</f>
        <v>149630.6</v>
      </c>
    </row>
    <row r="946" spans="1:14" x14ac:dyDescent="0.35">
      <c r="A946">
        <v>945</v>
      </c>
      <c r="B946">
        <v>65</v>
      </c>
      <c r="C946" s="1" t="s">
        <v>16</v>
      </c>
      <c r="D946" s="2">
        <v>42779</v>
      </c>
      <c r="E946">
        <v>81</v>
      </c>
      <c r="F946">
        <v>5</v>
      </c>
      <c r="G946">
        <v>38</v>
      </c>
      <c r="H946" s="1" t="s">
        <v>12</v>
      </c>
      <c r="I946" s="3">
        <v>594.91999999999996</v>
      </c>
      <c r="J946" s="3" t="str">
        <f>IF(customer_segmentation_data[[#This Row],[age]]&lt;30,"Adolescent",IF(customer_segmentation_data[[#This Row],[age]]&lt;50,"Middle Age",IF(customer_segmentation_data[[#This Row],[age]]&gt;49,"Adult","Invalid")))</f>
        <v>Adult</v>
      </c>
      <c r="K946" t="str">
        <f>IF(customer_segmentation_data[[#This Row],[income]]&gt;89000,"High Income",IF(customer_segmentation_data[[#This Row],[income]]&gt;59000,"Middle Income",IF(customer_segmentation_data[[#This Row],[income]]&lt;60000,"Low Income","Invalid")))</f>
        <v>Low Income</v>
      </c>
      <c r="L946" t="str">
        <f>IF(customer_segmentation_data[[#This Row],[spending_score]]&gt;69,"High Spending",IF(customer_segmentation_data[[#This Row],[spending_score]]&gt;39,"Medium Spending",IF(customer_segmentation_data[[#This Row],[spending_score]]&lt;40,"Low Spending","Invalid")))</f>
        <v>High Spending</v>
      </c>
      <c r="M946" t="str">
        <f>IF(customer_segmentation_data[[#This Row],[purchase_frequency]]&lt;16,"Low Frequency",IF(customer_segmentation_data[[#This Row],[purchase_frequency]]&lt;36,"Medium Frequency",IF(customer_segmentation_data[[#This Row],[purchase_frequency]]&lt;51,"High Frequency","Invalid")))</f>
        <v>High Frequency</v>
      </c>
      <c r="N946" s="3">
        <f>customer_segmentation_data[[#This Row],[last_purchase_amount]]*customer_segmentation_data[[#This Row],[purchase_frequency]]*customer_segmentation_data[[#This Row],[membership_years]]</f>
        <v>113034.79999999999</v>
      </c>
    </row>
    <row r="947" spans="1:14" x14ac:dyDescent="0.35">
      <c r="A947">
        <v>946</v>
      </c>
      <c r="B947">
        <v>59</v>
      </c>
      <c r="C947" s="1" t="s">
        <v>16</v>
      </c>
      <c r="D947" s="2">
        <v>149936</v>
      </c>
      <c r="E947">
        <v>80</v>
      </c>
      <c r="F947">
        <v>7</v>
      </c>
      <c r="G947">
        <v>37</v>
      </c>
      <c r="H947" s="1" t="s">
        <v>10</v>
      </c>
      <c r="I947" s="3">
        <v>406.6</v>
      </c>
      <c r="J947" s="3" t="str">
        <f>IF(customer_segmentation_data[[#This Row],[age]]&lt;30,"Adolescent",IF(customer_segmentation_data[[#This Row],[age]]&lt;50,"Middle Age",IF(customer_segmentation_data[[#This Row],[age]]&gt;49,"Adult","Invalid")))</f>
        <v>Adult</v>
      </c>
      <c r="K947" t="str">
        <f>IF(customer_segmentation_data[[#This Row],[income]]&gt;89000,"High Income",IF(customer_segmentation_data[[#This Row],[income]]&gt;59000,"Middle Income",IF(customer_segmentation_data[[#This Row],[income]]&lt;60000,"Low Income","Invalid")))</f>
        <v>High Income</v>
      </c>
      <c r="L947" t="str">
        <f>IF(customer_segmentation_data[[#This Row],[spending_score]]&gt;69,"High Spending",IF(customer_segmentation_data[[#This Row],[spending_score]]&gt;39,"Medium Spending",IF(customer_segmentation_data[[#This Row],[spending_score]]&lt;40,"Low Spending","Invalid")))</f>
        <v>High Spending</v>
      </c>
      <c r="M947" t="str">
        <f>IF(customer_segmentation_data[[#This Row],[purchase_frequency]]&lt;16,"Low Frequency",IF(customer_segmentation_data[[#This Row],[purchase_frequency]]&lt;36,"Medium Frequency",IF(customer_segmentation_data[[#This Row],[purchase_frequency]]&lt;51,"High Frequency","Invalid")))</f>
        <v>High Frequency</v>
      </c>
      <c r="N947" s="3">
        <f>customer_segmentation_data[[#This Row],[last_purchase_amount]]*customer_segmentation_data[[#This Row],[purchase_frequency]]*customer_segmentation_data[[#This Row],[membership_years]]</f>
        <v>105309.40000000001</v>
      </c>
    </row>
    <row r="948" spans="1:14" x14ac:dyDescent="0.35">
      <c r="A948">
        <v>947</v>
      </c>
      <c r="B948">
        <v>60</v>
      </c>
      <c r="C948" s="1" t="s">
        <v>13</v>
      </c>
      <c r="D948" s="2">
        <v>111493</v>
      </c>
      <c r="E948">
        <v>40</v>
      </c>
      <c r="F948">
        <v>10</v>
      </c>
      <c r="G948">
        <v>8</v>
      </c>
      <c r="H948" s="1" t="s">
        <v>10</v>
      </c>
      <c r="I948" s="3">
        <v>190.34</v>
      </c>
      <c r="J948" s="3" t="str">
        <f>IF(customer_segmentation_data[[#This Row],[age]]&lt;30,"Adolescent",IF(customer_segmentation_data[[#This Row],[age]]&lt;50,"Middle Age",IF(customer_segmentation_data[[#This Row],[age]]&gt;49,"Adult","Invalid")))</f>
        <v>Adult</v>
      </c>
      <c r="K948" t="str">
        <f>IF(customer_segmentation_data[[#This Row],[income]]&gt;89000,"High Income",IF(customer_segmentation_data[[#This Row],[income]]&gt;59000,"Middle Income",IF(customer_segmentation_data[[#This Row],[income]]&lt;60000,"Low Income","Invalid")))</f>
        <v>High Income</v>
      </c>
      <c r="L948" t="str">
        <f>IF(customer_segmentation_data[[#This Row],[spending_score]]&gt;69,"High Spending",IF(customer_segmentation_data[[#This Row],[spending_score]]&gt;39,"Medium Spending",IF(customer_segmentation_data[[#This Row],[spending_score]]&lt;40,"Low Spending","Invalid")))</f>
        <v>Medium Spending</v>
      </c>
      <c r="M948" t="str">
        <f>IF(customer_segmentation_data[[#This Row],[purchase_frequency]]&lt;16,"Low Frequency",IF(customer_segmentation_data[[#This Row],[purchase_frequency]]&lt;36,"Medium Frequency",IF(customer_segmentation_data[[#This Row],[purchase_frequency]]&lt;51,"High Frequency","Invalid")))</f>
        <v>Low Frequency</v>
      </c>
      <c r="N948" s="3">
        <f>customer_segmentation_data[[#This Row],[last_purchase_amount]]*customer_segmentation_data[[#This Row],[purchase_frequency]]*customer_segmentation_data[[#This Row],[membership_years]]</f>
        <v>15227.2</v>
      </c>
    </row>
    <row r="949" spans="1:14" x14ac:dyDescent="0.35">
      <c r="A949">
        <v>948</v>
      </c>
      <c r="B949">
        <v>21</v>
      </c>
      <c r="C949" s="1" t="s">
        <v>13</v>
      </c>
      <c r="D949" s="2">
        <v>117520</v>
      </c>
      <c r="E949">
        <v>34</v>
      </c>
      <c r="F949">
        <v>3</v>
      </c>
      <c r="G949">
        <v>32</v>
      </c>
      <c r="H949" s="1" t="s">
        <v>11</v>
      </c>
      <c r="I949" s="3">
        <v>256.98</v>
      </c>
      <c r="J949" s="3" t="str">
        <f>IF(customer_segmentation_data[[#This Row],[age]]&lt;30,"Adolescent",IF(customer_segmentation_data[[#This Row],[age]]&lt;50,"Middle Age",IF(customer_segmentation_data[[#This Row],[age]]&gt;49,"Adult","Invalid")))</f>
        <v>Adolescent</v>
      </c>
      <c r="K949" t="str">
        <f>IF(customer_segmentation_data[[#This Row],[income]]&gt;89000,"High Income",IF(customer_segmentation_data[[#This Row],[income]]&gt;59000,"Middle Income",IF(customer_segmentation_data[[#This Row],[income]]&lt;60000,"Low Income","Invalid")))</f>
        <v>High Income</v>
      </c>
      <c r="L949" t="str">
        <f>IF(customer_segmentation_data[[#This Row],[spending_score]]&gt;69,"High Spending",IF(customer_segmentation_data[[#This Row],[spending_score]]&gt;39,"Medium Spending",IF(customer_segmentation_data[[#This Row],[spending_score]]&lt;40,"Low Spending","Invalid")))</f>
        <v>Low Spending</v>
      </c>
      <c r="M949" t="str">
        <f>IF(customer_segmentation_data[[#This Row],[purchase_frequency]]&lt;16,"Low Frequency",IF(customer_segmentation_data[[#This Row],[purchase_frequency]]&lt;36,"Medium Frequency",IF(customer_segmentation_data[[#This Row],[purchase_frequency]]&lt;51,"High Frequency","Invalid")))</f>
        <v>Medium Frequency</v>
      </c>
      <c r="N949" s="3">
        <f>customer_segmentation_data[[#This Row],[last_purchase_amount]]*customer_segmentation_data[[#This Row],[purchase_frequency]]*customer_segmentation_data[[#This Row],[membership_years]]</f>
        <v>24670.080000000002</v>
      </c>
    </row>
    <row r="950" spans="1:14" x14ac:dyDescent="0.35">
      <c r="A950">
        <v>949</v>
      </c>
      <c r="B950">
        <v>62</v>
      </c>
      <c r="C950" s="1" t="s">
        <v>13</v>
      </c>
      <c r="D950" s="2">
        <v>128667</v>
      </c>
      <c r="E950">
        <v>37</v>
      </c>
      <c r="F950">
        <v>5</v>
      </c>
      <c r="G950">
        <v>17</v>
      </c>
      <c r="H950" s="1" t="s">
        <v>11</v>
      </c>
      <c r="I950" s="3">
        <v>150.62</v>
      </c>
      <c r="J950" s="3" t="str">
        <f>IF(customer_segmentation_data[[#This Row],[age]]&lt;30,"Adolescent",IF(customer_segmentation_data[[#This Row],[age]]&lt;50,"Middle Age",IF(customer_segmentation_data[[#This Row],[age]]&gt;49,"Adult","Invalid")))</f>
        <v>Adult</v>
      </c>
      <c r="K950" t="str">
        <f>IF(customer_segmentation_data[[#This Row],[income]]&gt;89000,"High Income",IF(customer_segmentation_data[[#This Row],[income]]&gt;59000,"Middle Income",IF(customer_segmentation_data[[#This Row],[income]]&lt;60000,"Low Income","Invalid")))</f>
        <v>High Income</v>
      </c>
      <c r="L950" t="str">
        <f>IF(customer_segmentation_data[[#This Row],[spending_score]]&gt;69,"High Spending",IF(customer_segmentation_data[[#This Row],[spending_score]]&gt;39,"Medium Spending",IF(customer_segmentation_data[[#This Row],[spending_score]]&lt;40,"Low Spending","Invalid")))</f>
        <v>Low Spending</v>
      </c>
      <c r="M950" t="str">
        <f>IF(customer_segmentation_data[[#This Row],[purchase_frequency]]&lt;16,"Low Frequency",IF(customer_segmentation_data[[#This Row],[purchase_frequency]]&lt;36,"Medium Frequency",IF(customer_segmentation_data[[#This Row],[purchase_frequency]]&lt;51,"High Frequency","Invalid")))</f>
        <v>Medium Frequency</v>
      </c>
      <c r="N950" s="3">
        <f>customer_segmentation_data[[#This Row],[last_purchase_amount]]*customer_segmentation_data[[#This Row],[purchase_frequency]]*customer_segmentation_data[[#This Row],[membership_years]]</f>
        <v>12802.7</v>
      </c>
    </row>
    <row r="951" spans="1:14" x14ac:dyDescent="0.35">
      <c r="A951">
        <v>950</v>
      </c>
      <c r="B951">
        <v>45</v>
      </c>
      <c r="C951" s="1" t="s">
        <v>13</v>
      </c>
      <c r="D951" s="2">
        <v>114390</v>
      </c>
      <c r="E951">
        <v>38</v>
      </c>
      <c r="F951">
        <v>3</v>
      </c>
      <c r="G951">
        <v>9</v>
      </c>
      <c r="H951" s="1" t="s">
        <v>10</v>
      </c>
      <c r="I951" s="3">
        <v>663.25</v>
      </c>
      <c r="J951" s="3" t="str">
        <f>IF(customer_segmentation_data[[#This Row],[age]]&lt;30,"Adolescent",IF(customer_segmentation_data[[#This Row],[age]]&lt;50,"Middle Age",IF(customer_segmentation_data[[#This Row],[age]]&gt;49,"Adult","Invalid")))</f>
        <v>Middle Age</v>
      </c>
      <c r="K951" t="str">
        <f>IF(customer_segmentation_data[[#This Row],[income]]&gt;89000,"High Income",IF(customer_segmentation_data[[#This Row],[income]]&gt;59000,"Middle Income",IF(customer_segmentation_data[[#This Row],[income]]&lt;60000,"Low Income","Invalid")))</f>
        <v>High Income</v>
      </c>
      <c r="L951" t="str">
        <f>IF(customer_segmentation_data[[#This Row],[spending_score]]&gt;69,"High Spending",IF(customer_segmentation_data[[#This Row],[spending_score]]&gt;39,"Medium Spending",IF(customer_segmentation_data[[#This Row],[spending_score]]&lt;40,"Low Spending","Invalid")))</f>
        <v>Low Spending</v>
      </c>
      <c r="M951" t="str">
        <f>IF(customer_segmentation_data[[#This Row],[purchase_frequency]]&lt;16,"Low Frequency",IF(customer_segmentation_data[[#This Row],[purchase_frequency]]&lt;36,"Medium Frequency",IF(customer_segmentation_data[[#This Row],[purchase_frequency]]&lt;51,"High Frequency","Invalid")))</f>
        <v>Low Frequency</v>
      </c>
      <c r="N951" s="3">
        <f>customer_segmentation_data[[#This Row],[last_purchase_amount]]*customer_segmentation_data[[#This Row],[purchase_frequency]]*customer_segmentation_data[[#This Row],[membership_years]]</f>
        <v>17907.75</v>
      </c>
    </row>
    <row r="952" spans="1:14" x14ac:dyDescent="0.35">
      <c r="A952">
        <v>951</v>
      </c>
      <c r="B952">
        <v>41</v>
      </c>
      <c r="C952" s="1" t="s">
        <v>13</v>
      </c>
      <c r="D952" s="2">
        <v>134487</v>
      </c>
      <c r="E952">
        <v>7</v>
      </c>
      <c r="F952">
        <v>10</v>
      </c>
      <c r="G952">
        <v>50</v>
      </c>
      <c r="H952" s="1" t="s">
        <v>15</v>
      </c>
      <c r="I952" s="3">
        <v>556.1</v>
      </c>
      <c r="J952" s="3" t="str">
        <f>IF(customer_segmentation_data[[#This Row],[age]]&lt;30,"Adolescent",IF(customer_segmentation_data[[#This Row],[age]]&lt;50,"Middle Age",IF(customer_segmentation_data[[#This Row],[age]]&gt;49,"Adult","Invalid")))</f>
        <v>Middle Age</v>
      </c>
      <c r="K952" t="str">
        <f>IF(customer_segmentation_data[[#This Row],[income]]&gt;89000,"High Income",IF(customer_segmentation_data[[#This Row],[income]]&gt;59000,"Middle Income",IF(customer_segmentation_data[[#This Row],[income]]&lt;60000,"Low Income","Invalid")))</f>
        <v>High Income</v>
      </c>
      <c r="L952" t="str">
        <f>IF(customer_segmentation_data[[#This Row],[spending_score]]&gt;69,"High Spending",IF(customer_segmentation_data[[#This Row],[spending_score]]&gt;39,"Medium Spending",IF(customer_segmentation_data[[#This Row],[spending_score]]&lt;40,"Low Spending","Invalid")))</f>
        <v>Low Spending</v>
      </c>
      <c r="M952" t="str">
        <f>IF(customer_segmentation_data[[#This Row],[purchase_frequency]]&lt;16,"Low Frequency",IF(customer_segmentation_data[[#This Row],[purchase_frequency]]&lt;36,"Medium Frequency",IF(customer_segmentation_data[[#This Row],[purchase_frequency]]&lt;51,"High Frequency","Invalid")))</f>
        <v>High Frequency</v>
      </c>
      <c r="N952" s="3">
        <f>customer_segmentation_data[[#This Row],[last_purchase_amount]]*customer_segmentation_data[[#This Row],[purchase_frequency]]*customer_segmentation_data[[#This Row],[membership_years]]</f>
        <v>278050</v>
      </c>
    </row>
    <row r="953" spans="1:14" x14ac:dyDescent="0.35">
      <c r="A953">
        <v>952</v>
      </c>
      <c r="B953">
        <v>29</v>
      </c>
      <c r="C953" s="1" t="s">
        <v>9</v>
      </c>
      <c r="D953" s="2">
        <v>45164</v>
      </c>
      <c r="E953">
        <v>54</v>
      </c>
      <c r="F953">
        <v>8</v>
      </c>
      <c r="G953">
        <v>45</v>
      </c>
      <c r="H953" s="1" t="s">
        <v>10</v>
      </c>
      <c r="I953" s="3">
        <v>915.62</v>
      </c>
      <c r="J953" s="3" t="str">
        <f>IF(customer_segmentation_data[[#This Row],[age]]&lt;30,"Adolescent",IF(customer_segmentation_data[[#This Row],[age]]&lt;50,"Middle Age",IF(customer_segmentation_data[[#This Row],[age]]&gt;49,"Adult","Invalid")))</f>
        <v>Adolescent</v>
      </c>
      <c r="K953" t="str">
        <f>IF(customer_segmentation_data[[#This Row],[income]]&gt;89000,"High Income",IF(customer_segmentation_data[[#This Row],[income]]&gt;59000,"Middle Income",IF(customer_segmentation_data[[#This Row],[income]]&lt;60000,"Low Income","Invalid")))</f>
        <v>Low Income</v>
      </c>
      <c r="L953" t="str">
        <f>IF(customer_segmentation_data[[#This Row],[spending_score]]&gt;69,"High Spending",IF(customer_segmentation_data[[#This Row],[spending_score]]&gt;39,"Medium Spending",IF(customer_segmentation_data[[#This Row],[spending_score]]&lt;40,"Low Spending","Invalid")))</f>
        <v>Medium Spending</v>
      </c>
      <c r="M953" t="str">
        <f>IF(customer_segmentation_data[[#This Row],[purchase_frequency]]&lt;16,"Low Frequency",IF(customer_segmentation_data[[#This Row],[purchase_frequency]]&lt;36,"Medium Frequency",IF(customer_segmentation_data[[#This Row],[purchase_frequency]]&lt;51,"High Frequency","Invalid")))</f>
        <v>High Frequency</v>
      </c>
      <c r="N953" s="3">
        <f>customer_segmentation_data[[#This Row],[last_purchase_amount]]*customer_segmentation_data[[#This Row],[purchase_frequency]]*customer_segmentation_data[[#This Row],[membership_years]]</f>
        <v>329623.2</v>
      </c>
    </row>
    <row r="954" spans="1:14" x14ac:dyDescent="0.35">
      <c r="A954">
        <v>953</v>
      </c>
      <c r="B954">
        <v>51</v>
      </c>
      <c r="C954" s="1" t="s">
        <v>16</v>
      </c>
      <c r="D954" s="2">
        <v>104830</v>
      </c>
      <c r="E954">
        <v>43</v>
      </c>
      <c r="F954">
        <v>9</v>
      </c>
      <c r="G954">
        <v>36</v>
      </c>
      <c r="H954" s="1" t="s">
        <v>11</v>
      </c>
      <c r="I954" s="3">
        <v>593.91999999999996</v>
      </c>
      <c r="J954" s="3" t="str">
        <f>IF(customer_segmentation_data[[#This Row],[age]]&lt;30,"Adolescent",IF(customer_segmentation_data[[#This Row],[age]]&lt;50,"Middle Age",IF(customer_segmentation_data[[#This Row],[age]]&gt;49,"Adult","Invalid")))</f>
        <v>Adult</v>
      </c>
      <c r="K954" t="str">
        <f>IF(customer_segmentation_data[[#This Row],[income]]&gt;89000,"High Income",IF(customer_segmentation_data[[#This Row],[income]]&gt;59000,"Middle Income",IF(customer_segmentation_data[[#This Row],[income]]&lt;60000,"Low Income","Invalid")))</f>
        <v>High Income</v>
      </c>
      <c r="L954" t="str">
        <f>IF(customer_segmentation_data[[#This Row],[spending_score]]&gt;69,"High Spending",IF(customer_segmentation_data[[#This Row],[spending_score]]&gt;39,"Medium Spending",IF(customer_segmentation_data[[#This Row],[spending_score]]&lt;40,"Low Spending","Invalid")))</f>
        <v>Medium Spending</v>
      </c>
      <c r="M954" t="str">
        <f>IF(customer_segmentation_data[[#This Row],[purchase_frequency]]&lt;16,"Low Frequency",IF(customer_segmentation_data[[#This Row],[purchase_frequency]]&lt;36,"Medium Frequency",IF(customer_segmentation_data[[#This Row],[purchase_frequency]]&lt;51,"High Frequency","Invalid")))</f>
        <v>High Frequency</v>
      </c>
      <c r="N954" s="3">
        <f>customer_segmentation_data[[#This Row],[last_purchase_amount]]*customer_segmentation_data[[#This Row],[purchase_frequency]]*customer_segmentation_data[[#This Row],[membership_years]]</f>
        <v>192430.07999999999</v>
      </c>
    </row>
    <row r="955" spans="1:14" x14ac:dyDescent="0.35">
      <c r="A955">
        <v>954</v>
      </c>
      <c r="B955">
        <v>44</v>
      </c>
      <c r="C955" s="1" t="s">
        <v>16</v>
      </c>
      <c r="D955" s="2">
        <v>123822</v>
      </c>
      <c r="E955">
        <v>20</v>
      </c>
      <c r="F955">
        <v>4</v>
      </c>
      <c r="G955">
        <v>8</v>
      </c>
      <c r="H955" s="1" t="s">
        <v>15</v>
      </c>
      <c r="I955" s="3">
        <v>209.75</v>
      </c>
      <c r="J955" s="3" t="str">
        <f>IF(customer_segmentation_data[[#This Row],[age]]&lt;30,"Adolescent",IF(customer_segmentation_data[[#This Row],[age]]&lt;50,"Middle Age",IF(customer_segmentation_data[[#This Row],[age]]&gt;49,"Adult","Invalid")))</f>
        <v>Middle Age</v>
      </c>
      <c r="K955" t="str">
        <f>IF(customer_segmentation_data[[#This Row],[income]]&gt;89000,"High Income",IF(customer_segmentation_data[[#This Row],[income]]&gt;59000,"Middle Income",IF(customer_segmentation_data[[#This Row],[income]]&lt;60000,"Low Income","Invalid")))</f>
        <v>High Income</v>
      </c>
      <c r="L955" t="str">
        <f>IF(customer_segmentation_data[[#This Row],[spending_score]]&gt;69,"High Spending",IF(customer_segmentation_data[[#This Row],[spending_score]]&gt;39,"Medium Spending",IF(customer_segmentation_data[[#This Row],[spending_score]]&lt;40,"Low Spending","Invalid")))</f>
        <v>Low Spending</v>
      </c>
      <c r="M955" t="str">
        <f>IF(customer_segmentation_data[[#This Row],[purchase_frequency]]&lt;16,"Low Frequency",IF(customer_segmentation_data[[#This Row],[purchase_frequency]]&lt;36,"Medium Frequency",IF(customer_segmentation_data[[#This Row],[purchase_frequency]]&lt;51,"High Frequency","Invalid")))</f>
        <v>Low Frequency</v>
      </c>
      <c r="N955" s="3">
        <f>customer_segmentation_data[[#This Row],[last_purchase_amount]]*customer_segmentation_data[[#This Row],[purchase_frequency]]*customer_segmentation_data[[#This Row],[membership_years]]</f>
        <v>6712</v>
      </c>
    </row>
    <row r="956" spans="1:14" x14ac:dyDescent="0.35">
      <c r="A956">
        <v>955</v>
      </c>
      <c r="B956">
        <v>30</v>
      </c>
      <c r="C956" s="1" t="s">
        <v>16</v>
      </c>
      <c r="D956" s="2">
        <v>50661</v>
      </c>
      <c r="E956">
        <v>89</v>
      </c>
      <c r="F956">
        <v>9</v>
      </c>
      <c r="G956">
        <v>22</v>
      </c>
      <c r="H956" s="1" t="s">
        <v>11</v>
      </c>
      <c r="I956" s="3">
        <v>630.37</v>
      </c>
      <c r="J956" s="3" t="str">
        <f>IF(customer_segmentation_data[[#This Row],[age]]&lt;30,"Adolescent",IF(customer_segmentation_data[[#This Row],[age]]&lt;50,"Middle Age",IF(customer_segmentation_data[[#This Row],[age]]&gt;49,"Adult","Invalid")))</f>
        <v>Middle Age</v>
      </c>
      <c r="K956" t="str">
        <f>IF(customer_segmentation_data[[#This Row],[income]]&gt;89000,"High Income",IF(customer_segmentation_data[[#This Row],[income]]&gt;59000,"Middle Income",IF(customer_segmentation_data[[#This Row],[income]]&lt;60000,"Low Income","Invalid")))</f>
        <v>Low Income</v>
      </c>
      <c r="L956" t="str">
        <f>IF(customer_segmentation_data[[#This Row],[spending_score]]&gt;69,"High Spending",IF(customer_segmentation_data[[#This Row],[spending_score]]&gt;39,"Medium Spending",IF(customer_segmentation_data[[#This Row],[spending_score]]&lt;40,"Low Spending","Invalid")))</f>
        <v>High Spending</v>
      </c>
      <c r="M956" t="str">
        <f>IF(customer_segmentation_data[[#This Row],[purchase_frequency]]&lt;16,"Low Frequency",IF(customer_segmentation_data[[#This Row],[purchase_frequency]]&lt;36,"Medium Frequency",IF(customer_segmentation_data[[#This Row],[purchase_frequency]]&lt;51,"High Frequency","Invalid")))</f>
        <v>Medium Frequency</v>
      </c>
      <c r="N956" s="3">
        <f>customer_segmentation_data[[#This Row],[last_purchase_amount]]*customer_segmentation_data[[#This Row],[purchase_frequency]]*customer_segmentation_data[[#This Row],[membership_years]]</f>
        <v>124813.26</v>
      </c>
    </row>
    <row r="957" spans="1:14" x14ac:dyDescent="0.35">
      <c r="A957">
        <v>956</v>
      </c>
      <c r="B957">
        <v>60</v>
      </c>
      <c r="C957" s="1" t="s">
        <v>13</v>
      </c>
      <c r="D957" s="2">
        <v>48802</v>
      </c>
      <c r="E957">
        <v>68</v>
      </c>
      <c r="F957">
        <v>1</v>
      </c>
      <c r="G957">
        <v>40</v>
      </c>
      <c r="H957" s="1" t="s">
        <v>10</v>
      </c>
      <c r="I957" s="3">
        <v>296.76</v>
      </c>
      <c r="J957" s="3" t="str">
        <f>IF(customer_segmentation_data[[#This Row],[age]]&lt;30,"Adolescent",IF(customer_segmentation_data[[#This Row],[age]]&lt;50,"Middle Age",IF(customer_segmentation_data[[#This Row],[age]]&gt;49,"Adult","Invalid")))</f>
        <v>Adult</v>
      </c>
      <c r="K957" t="str">
        <f>IF(customer_segmentation_data[[#This Row],[income]]&gt;89000,"High Income",IF(customer_segmentation_data[[#This Row],[income]]&gt;59000,"Middle Income",IF(customer_segmentation_data[[#This Row],[income]]&lt;60000,"Low Income","Invalid")))</f>
        <v>Low Income</v>
      </c>
      <c r="L957" t="str">
        <f>IF(customer_segmentation_data[[#This Row],[spending_score]]&gt;69,"High Spending",IF(customer_segmentation_data[[#This Row],[spending_score]]&gt;39,"Medium Spending",IF(customer_segmentation_data[[#This Row],[spending_score]]&lt;40,"Low Spending","Invalid")))</f>
        <v>Medium Spending</v>
      </c>
      <c r="M957" t="str">
        <f>IF(customer_segmentation_data[[#This Row],[purchase_frequency]]&lt;16,"Low Frequency",IF(customer_segmentation_data[[#This Row],[purchase_frequency]]&lt;36,"Medium Frequency",IF(customer_segmentation_data[[#This Row],[purchase_frequency]]&lt;51,"High Frequency","Invalid")))</f>
        <v>High Frequency</v>
      </c>
      <c r="N957" s="3">
        <f>customer_segmentation_data[[#This Row],[last_purchase_amount]]*customer_segmentation_data[[#This Row],[purchase_frequency]]*customer_segmentation_data[[#This Row],[membership_years]]</f>
        <v>11870.4</v>
      </c>
    </row>
    <row r="958" spans="1:14" x14ac:dyDescent="0.35">
      <c r="A958">
        <v>957</v>
      </c>
      <c r="B958">
        <v>60</v>
      </c>
      <c r="C958" s="1" t="s">
        <v>9</v>
      </c>
      <c r="D958" s="2">
        <v>56429</v>
      </c>
      <c r="E958">
        <v>69</v>
      </c>
      <c r="F958">
        <v>9</v>
      </c>
      <c r="G958">
        <v>32</v>
      </c>
      <c r="H958" s="1" t="s">
        <v>10</v>
      </c>
      <c r="I958" s="3">
        <v>894.95</v>
      </c>
      <c r="J958" s="3" t="str">
        <f>IF(customer_segmentation_data[[#This Row],[age]]&lt;30,"Adolescent",IF(customer_segmentation_data[[#This Row],[age]]&lt;50,"Middle Age",IF(customer_segmentation_data[[#This Row],[age]]&gt;49,"Adult","Invalid")))</f>
        <v>Adult</v>
      </c>
      <c r="K958" t="str">
        <f>IF(customer_segmentation_data[[#This Row],[income]]&gt;89000,"High Income",IF(customer_segmentation_data[[#This Row],[income]]&gt;59000,"Middle Income",IF(customer_segmentation_data[[#This Row],[income]]&lt;60000,"Low Income","Invalid")))</f>
        <v>Low Income</v>
      </c>
      <c r="L958" t="str">
        <f>IF(customer_segmentation_data[[#This Row],[spending_score]]&gt;69,"High Spending",IF(customer_segmentation_data[[#This Row],[spending_score]]&gt;39,"Medium Spending",IF(customer_segmentation_data[[#This Row],[spending_score]]&lt;40,"Low Spending","Invalid")))</f>
        <v>Medium Spending</v>
      </c>
      <c r="M958" t="str">
        <f>IF(customer_segmentation_data[[#This Row],[purchase_frequency]]&lt;16,"Low Frequency",IF(customer_segmentation_data[[#This Row],[purchase_frequency]]&lt;36,"Medium Frequency",IF(customer_segmentation_data[[#This Row],[purchase_frequency]]&lt;51,"High Frequency","Invalid")))</f>
        <v>Medium Frequency</v>
      </c>
      <c r="N958" s="3">
        <f>customer_segmentation_data[[#This Row],[last_purchase_amount]]*customer_segmentation_data[[#This Row],[purchase_frequency]]*customer_segmentation_data[[#This Row],[membership_years]]</f>
        <v>257745.6</v>
      </c>
    </row>
    <row r="959" spans="1:14" x14ac:dyDescent="0.35">
      <c r="A959">
        <v>958</v>
      </c>
      <c r="B959">
        <v>26</v>
      </c>
      <c r="C959" s="1" t="s">
        <v>9</v>
      </c>
      <c r="D959" s="2">
        <v>41126</v>
      </c>
      <c r="E959">
        <v>37</v>
      </c>
      <c r="F959">
        <v>9</v>
      </c>
      <c r="G959">
        <v>44</v>
      </c>
      <c r="H959" s="1" t="s">
        <v>12</v>
      </c>
      <c r="I959" s="3">
        <v>100.64</v>
      </c>
      <c r="J959" s="3" t="str">
        <f>IF(customer_segmentation_data[[#This Row],[age]]&lt;30,"Adolescent",IF(customer_segmentation_data[[#This Row],[age]]&lt;50,"Middle Age",IF(customer_segmentation_data[[#This Row],[age]]&gt;49,"Adult","Invalid")))</f>
        <v>Adolescent</v>
      </c>
      <c r="K959" t="str">
        <f>IF(customer_segmentation_data[[#This Row],[income]]&gt;89000,"High Income",IF(customer_segmentation_data[[#This Row],[income]]&gt;59000,"Middle Income",IF(customer_segmentation_data[[#This Row],[income]]&lt;60000,"Low Income","Invalid")))</f>
        <v>Low Income</v>
      </c>
      <c r="L959" t="str">
        <f>IF(customer_segmentation_data[[#This Row],[spending_score]]&gt;69,"High Spending",IF(customer_segmentation_data[[#This Row],[spending_score]]&gt;39,"Medium Spending",IF(customer_segmentation_data[[#This Row],[spending_score]]&lt;40,"Low Spending","Invalid")))</f>
        <v>Low Spending</v>
      </c>
      <c r="M959" t="str">
        <f>IF(customer_segmentation_data[[#This Row],[purchase_frequency]]&lt;16,"Low Frequency",IF(customer_segmentation_data[[#This Row],[purchase_frequency]]&lt;36,"Medium Frequency",IF(customer_segmentation_data[[#This Row],[purchase_frequency]]&lt;51,"High Frequency","Invalid")))</f>
        <v>High Frequency</v>
      </c>
      <c r="N959" s="3">
        <f>customer_segmentation_data[[#This Row],[last_purchase_amount]]*customer_segmentation_data[[#This Row],[purchase_frequency]]*customer_segmentation_data[[#This Row],[membership_years]]</f>
        <v>39853.440000000002</v>
      </c>
    </row>
    <row r="960" spans="1:14" x14ac:dyDescent="0.35">
      <c r="A960">
        <v>959</v>
      </c>
      <c r="B960">
        <v>38</v>
      </c>
      <c r="C960" s="1" t="s">
        <v>9</v>
      </c>
      <c r="D960" s="2">
        <v>99054</v>
      </c>
      <c r="E960">
        <v>59</v>
      </c>
      <c r="F960">
        <v>6</v>
      </c>
      <c r="G960">
        <v>4</v>
      </c>
      <c r="H960" s="1" t="s">
        <v>10</v>
      </c>
      <c r="I960" s="3">
        <v>174.22</v>
      </c>
      <c r="J960" s="3" t="str">
        <f>IF(customer_segmentation_data[[#This Row],[age]]&lt;30,"Adolescent",IF(customer_segmentation_data[[#This Row],[age]]&lt;50,"Middle Age",IF(customer_segmentation_data[[#This Row],[age]]&gt;49,"Adult","Invalid")))</f>
        <v>Middle Age</v>
      </c>
      <c r="K960" t="str">
        <f>IF(customer_segmentation_data[[#This Row],[income]]&gt;89000,"High Income",IF(customer_segmentation_data[[#This Row],[income]]&gt;59000,"Middle Income",IF(customer_segmentation_data[[#This Row],[income]]&lt;60000,"Low Income","Invalid")))</f>
        <v>High Income</v>
      </c>
      <c r="L960" t="str">
        <f>IF(customer_segmentation_data[[#This Row],[spending_score]]&gt;69,"High Spending",IF(customer_segmentation_data[[#This Row],[spending_score]]&gt;39,"Medium Spending",IF(customer_segmentation_data[[#This Row],[spending_score]]&lt;40,"Low Spending","Invalid")))</f>
        <v>Medium Spending</v>
      </c>
      <c r="M960" t="str">
        <f>IF(customer_segmentation_data[[#This Row],[purchase_frequency]]&lt;16,"Low Frequency",IF(customer_segmentation_data[[#This Row],[purchase_frequency]]&lt;36,"Medium Frequency",IF(customer_segmentation_data[[#This Row],[purchase_frequency]]&lt;51,"High Frequency","Invalid")))</f>
        <v>Low Frequency</v>
      </c>
      <c r="N960" s="3">
        <f>customer_segmentation_data[[#This Row],[last_purchase_amount]]*customer_segmentation_data[[#This Row],[purchase_frequency]]*customer_segmentation_data[[#This Row],[membership_years]]</f>
        <v>4181.28</v>
      </c>
    </row>
    <row r="961" spans="1:14" x14ac:dyDescent="0.35">
      <c r="A961">
        <v>960</v>
      </c>
      <c r="B961">
        <v>61</v>
      </c>
      <c r="C961" s="1" t="s">
        <v>9</v>
      </c>
      <c r="D961" s="2">
        <v>50349</v>
      </c>
      <c r="E961">
        <v>76</v>
      </c>
      <c r="F961">
        <v>9</v>
      </c>
      <c r="G961">
        <v>42</v>
      </c>
      <c r="H961" s="1" t="s">
        <v>12</v>
      </c>
      <c r="I961" s="3">
        <v>957.5</v>
      </c>
      <c r="J961" s="3" t="str">
        <f>IF(customer_segmentation_data[[#This Row],[age]]&lt;30,"Adolescent",IF(customer_segmentation_data[[#This Row],[age]]&lt;50,"Middle Age",IF(customer_segmentation_data[[#This Row],[age]]&gt;49,"Adult","Invalid")))</f>
        <v>Adult</v>
      </c>
      <c r="K961" t="str">
        <f>IF(customer_segmentation_data[[#This Row],[income]]&gt;89000,"High Income",IF(customer_segmentation_data[[#This Row],[income]]&gt;59000,"Middle Income",IF(customer_segmentation_data[[#This Row],[income]]&lt;60000,"Low Income","Invalid")))</f>
        <v>Low Income</v>
      </c>
      <c r="L961" t="str">
        <f>IF(customer_segmentation_data[[#This Row],[spending_score]]&gt;69,"High Spending",IF(customer_segmentation_data[[#This Row],[spending_score]]&gt;39,"Medium Spending",IF(customer_segmentation_data[[#This Row],[spending_score]]&lt;40,"Low Spending","Invalid")))</f>
        <v>High Spending</v>
      </c>
      <c r="M961" t="str">
        <f>IF(customer_segmentation_data[[#This Row],[purchase_frequency]]&lt;16,"Low Frequency",IF(customer_segmentation_data[[#This Row],[purchase_frequency]]&lt;36,"Medium Frequency",IF(customer_segmentation_data[[#This Row],[purchase_frequency]]&lt;51,"High Frequency","Invalid")))</f>
        <v>High Frequency</v>
      </c>
      <c r="N961" s="3">
        <f>customer_segmentation_data[[#This Row],[last_purchase_amount]]*customer_segmentation_data[[#This Row],[purchase_frequency]]*customer_segmentation_data[[#This Row],[membership_years]]</f>
        <v>361935</v>
      </c>
    </row>
    <row r="962" spans="1:14" x14ac:dyDescent="0.35">
      <c r="A962">
        <v>961</v>
      </c>
      <c r="B962">
        <v>23</v>
      </c>
      <c r="C962" s="1" t="s">
        <v>9</v>
      </c>
      <c r="D962" s="2">
        <v>60808</v>
      </c>
      <c r="E962">
        <v>96</v>
      </c>
      <c r="F962">
        <v>2</v>
      </c>
      <c r="G962">
        <v>12</v>
      </c>
      <c r="H962" s="1" t="s">
        <v>14</v>
      </c>
      <c r="I962" s="3">
        <v>231.03</v>
      </c>
      <c r="J962" s="3" t="str">
        <f>IF(customer_segmentation_data[[#This Row],[age]]&lt;30,"Adolescent",IF(customer_segmentation_data[[#This Row],[age]]&lt;50,"Middle Age",IF(customer_segmentation_data[[#This Row],[age]]&gt;49,"Adult","Invalid")))</f>
        <v>Adolescent</v>
      </c>
      <c r="K962" t="str">
        <f>IF(customer_segmentation_data[[#This Row],[income]]&gt;89000,"High Income",IF(customer_segmentation_data[[#This Row],[income]]&gt;59000,"Middle Income",IF(customer_segmentation_data[[#This Row],[income]]&lt;60000,"Low Income","Invalid")))</f>
        <v>Middle Income</v>
      </c>
      <c r="L962" t="str">
        <f>IF(customer_segmentation_data[[#This Row],[spending_score]]&gt;69,"High Spending",IF(customer_segmentation_data[[#This Row],[spending_score]]&gt;39,"Medium Spending",IF(customer_segmentation_data[[#This Row],[spending_score]]&lt;40,"Low Spending","Invalid")))</f>
        <v>High Spending</v>
      </c>
      <c r="M962" t="str">
        <f>IF(customer_segmentation_data[[#This Row],[purchase_frequency]]&lt;16,"Low Frequency",IF(customer_segmentation_data[[#This Row],[purchase_frequency]]&lt;36,"Medium Frequency",IF(customer_segmentation_data[[#This Row],[purchase_frequency]]&lt;51,"High Frequency","Invalid")))</f>
        <v>Low Frequency</v>
      </c>
      <c r="N962" s="3">
        <f>customer_segmentation_data[[#This Row],[last_purchase_amount]]*customer_segmentation_data[[#This Row],[purchase_frequency]]*customer_segmentation_data[[#This Row],[membership_years]]</f>
        <v>5544.72</v>
      </c>
    </row>
    <row r="963" spans="1:14" x14ac:dyDescent="0.35">
      <c r="A963">
        <v>962</v>
      </c>
      <c r="B963">
        <v>60</v>
      </c>
      <c r="C963" s="1" t="s">
        <v>16</v>
      </c>
      <c r="D963" s="2">
        <v>98537</v>
      </c>
      <c r="E963">
        <v>71</v>
      </c>
      <c r="F963">
        <v>9</v>
      </c>
      <c r="G963">
        <v>45</v>
      </c>
      <c r="H963" s="1" t="s">
        <v>10</v>
      </c>
      <c r="I963" s="3">
        <v>725.67</v>
      </c>
      <c r="J963" s="3" t="str">
        <f>IF(customer_segmentation_data[[#This Row],[age]]&lt;30,"Adolescent",IF(customer_segmentation_data[[#This Row],[age]]&lt;50,"Middle Age",IF(customer_segmentation_data[[#This Row],[age]]&gt;49,"Adult","Invalid")))</f>
        <v>Adult</v>
      </c>
      <c r="K963" t="str">
        <f>IF(customer_segmentation_data[[#This Row],[income]]&gt;89000,"High Income",IF(customer_segmentation_data[[#This Row],[income]]&gt;59000,"Middle Income",IF(customer_segmentation_data[[#This Row],[income]]&lt;60000,"Low Income","Invalid")))</f>
        <v>High Income</v>
      </c>
      <c r="L963" t="str">
        <f>IF(customer_segmentation_data[[#This Row],[spending_score]]&gt;69,"High Spending",IF(customer_segmentation_data[[#This Row],[spending_score]]&gt;39,"Medium Spending",IF(customer_segmentation_data[[#This Row],[spending_score]]&lt;40,"Low Spending","Invalid")))</f>
        <v>High Spending</v>
      </c>
      <c r="M963" t="str">
        <f>IF(customer_segmentation_data[[#This Row],[purchase_frequency]]&lt;16,"Low Frequency",IF(customer_segmentation_data[[#This Row],[purchase_frequency]]&lt;36,"Medium Frequency",IF(customer_segmentation_data[[#This Row],[purchase_frequency]]&lt;51,"High Frequency","Invalid")))</f>
        <v>High Frequency</v>
      </c>
      <c r="N963" s="3">
        <f>customer_segmentation_data[[#This Row],[last_purchase_amount]]*customer_segmentation_data[[#This Row],[purchase_frequency]]*customer_segmentation_data[[#This Row],[membership_years]]</f>
        <v>293896.34999999998</v>
      </c>
    </row>
    <row r="964" spans="1:14" x14ac:dyDescent="0.35">
      <c r="A964">
        <v>963</v>
      </c>
      <c r="B964">
        <v>66</v>
      </c>
      <c r="C964" s="1" t="s">
        <v>9</v>
      </c>
      <c r="D964" s="2">
        <v>72885</v>
      </c>
      <c r="E964">
        <v>1</v>
      </c>
      <c r="F964">
        <v>9</v>
      </c>
      <c r="G964">
        <v>33</v>
      </c>
      <c r="H964" s="1" t="s">
        <v>10</v>
      </c>
      <c r="I964" s="3">
        <v>654.48</v>
      </c>
      <c r="J964" s="3" t="str">
        <f>IF(customer_segmentation_data[[#This Row],[age]]&lt;30,"Adolescent",IF(customer_segmentation_data[[#This Row],[age]]&lt;50,"Middle Age",IF(customer_segmentation_data[[#This Row],[age]]&gt;49,"Adult","Invalid")))</f>
        <v>Adult</v>
      </c>
      <c r="K964" t="str">
        <f>IF(customer_segmentation_data[[#This Row],[income]]&gt;89000,"High Income",IF(customer_segmentation_data[[#This Row],[income]]&gt;59000,"Middle Income",IF(customer_segmentation_data[[#This Row],[income]]&lt;60000,"Low Income","Invalid")))</f>
        <v>Middle Income</v>
      </c>
      <c r="L964" t="str">
        <f>IF(customer_segmentation_data[[#This Row],[spending_score]]&gt;69,"High Spending",IF(customer_segmentation_data[[#This Row],[spending_score]]&gt;39,"Medium Spending",IF(customer_segmentation_data[[#This Row],[spending_score]]&lt;40,"Low Spending","Invalid")))</f>
        <v>Low Spending</v>
      </c>
      <c r="M964" t="str">
        <f>IF(customer_segmentation_data[[#This Row],[purchase_frequency]]&lt;16,"Low Frequency",IF(customer_segmentation_data[[#This Row],[purchase_frequency]]&lt;36,"Medium Frequency",IF(customer_segmentation_data[[#This Row],[purchase_frequency]]&lt;51,"High Frequency","Invalid")))</f>
        <v>Medium Frequency</v>
      </c>
      <c r="N964" s="3">
        <f>customer_segmentation_data[[#This Row],[last_purchase_amount]]*customer_segmentation_data[[#This Row],[purchase_frequency]]*customer_segmentation_data[[#This Row],[membership_years]]</f>
        <v>194380.56</v>
      </c>
    </row>
    <row r="965" spans="1:14" x14ac:dyDescent="0.35">
      <c r="A965">
        <v>964</v>
      </c>
      <c r="B965">
        <v>26</v>
      </c>
      <c r="C965" s="1" t="s">
        <v>13</v>
      </c>
      <c r="D965" s="2">
        <v>109221</v>
      </c>
      <c r="E965">
        <v>91</v>
      </c>
      <c r="F965">
        <v>2</v>
      </c>
      <c r="G965">
        <v>44</v>
      </c>
      <c r="H965" s="1" t="s">
        <v>11</v>
      </c>
      <c r="I965" s="3">
        <v>660.05</v>
      </c>
      <c r="J965" s="3" t="str">
        <f>IF(customer_segmentation_data[[#This Row],[age]]&lt;30,"Adolescent",IF(customer_segmentation_data[[#This Row],[age]]&lt;50,"Middle Age",IF(customer_segmentation_data[[#This Row],[age]]&gt;49,"Adult","Invalid")))</f>
        <v>Adolescent</v>
      </c>
      <c r="K965" t="str">
        <f>IF(customer_segmentation_data[[#This Row],[income]]&gt;89000,"High Income",IF(customer_segmentation_data[[#This Row],[income]]&gt;59000,"Middle Income",IF(customer_segmentation_data[[#This Row],[income]]&lt;60000,"Low Income","Invalid")))</f>
        <v>High Income</v>
      </c>
      <c r="L965" t="str">
        <f>IF(customer_segmentation_data[[#This Row],[spending_score]]&gt;69,"High Spending",IF(customer_segmentation_data[[#This Row],[spending_score]]&gt;39,"Medium Spending",IF(customer_segmentation_data[[#This Row],[spending_score]]&lt;40,"Low Spending","Invalid")))</f>
        <v>High Spending</v>
      </c>
      <c r="M965" t="str">
        <f>IF(customer_segmentation_data[[#This Row],[purchase_frequency]]&lt;16,"Low Frequency",IF(customer_segmentation_data[[#This Row],[purchase_frequency]]&lt;36,"Medium Frequency",IF(customer_segmentation_data[[#This Row],[purchase_frequency]]&lt;51,"High Frequency","Invalid")))</f>
        <v>High Frequency</v>
      </c>
      <c r="N965" s="3">
        <f>customer_segmentation_data[[#This Row],[last_purchase_amount]]*customer_segmentation_data[[#This Row],[purchase_frequency]]*customer_segmentation_data[[#This Row],[membership_years]]</f>
        <v>58084.399999999994</v>
      </c>
    </row>
    <row r="966" spans="1:14" x14ac:dyDescent="0.35">
      <c r="A966">
        <v>965</v>
      </c>
      <c r="B966">
        <v>49</v>
      </c>
      <c r="C966" s="1" t="s">
        <v>13</v>
      </c>
      <c r="D966" s="2">
        <v>94218</v>
      </c>
      <c r="E966">
        <v>4</v>
      </c>
      <c r="F966">
        <v>10</v>
      </c>
      <c r="G966">
        <v>5</v>
      </c>
      <c r="H966" s="1" t="s">
        <v>15</v>
      </c>
      <c r="I966" s="3">
        <v>287.36</v>
      </c>
      <c r="J966" s="3" t="str">
        <f>IF(customer_segmentation_data[[#This Row],[age]]&lt;30,"Adolescent",IF(customer_segmentation_data[[#This Row],[age]]&lt;50,"Middle Age",IF(customer_segmentation_data[[#This Row],[age]]&gt;49,"Adult","Invalid")))</f>
        <v>Middle Age</v>
      </c>
      <c r="K966" t="str">
        <f>IF(customer_segmentation_data[[#This Row],[income]]&gt;89000,"High Income",IF(customer_segmentation_data[[#This Row],[income]]&gt;59000,"Middle Income",IF(customer_segmentation_data[[#This Row],[income]]&lt;60000,"Low Income","Invalid")))</f>
        <v>High Income</v>
      </c>
      <c r="L966" t="str">
        <f>IF(customer_segmentation_data[[#This Row],[spending_score]]&gt;69,"High Spending",IF(customer_segmentation_data[[#This Row],[spending_score]]&gt;39,"Medium Spending",IF(customer_segmentation_data[[#This Row],[spending_score]]&lt;40,"Low Spending","Invalid")))</f>
        <v>Low Spending</v>
      </c>
      <c r="M966" t="str">
        <f>IF(customer_segmentation_data[[#This Row],[purchase_frequency]]&lt;16,"Low Frequency",IF(customer_segmentation_data[[#This Row],[purchase_frequency]]&lt;36,"Medium Frequency",IF(customer_segmentation_data[[#This Row],[purchase_frequency]]&lt;51,"High Frequency","Invalid")))</f>
        <v>Low Frequency</v>
      </c>
      <c r="N966" s="3">
        <f>customer_segmentation_data[[#This Row],[last_purchase_amount]]*customer_segmentation_data[[#This Row],[purchase_frequency]]*customer_segmentation_data[[#This Row],[membership_years]]</f>
        <v>14368.000000000002</v>
      </c>
    </row>
    <row r="967" spans="1:14" x14ac:dyDescent="0.35">
      <c r="A967">
        <v>966</v>
      </c>
      <c r="B967">
        <v>58</v>
      </c>
      <c r="C967" s="1" t="s">
        <v>13</v>
      </c>
      <c r="D967" s="2">
        <v>133888</v>
      </c>
      <c r="E967">
        <v>92</v>
      </c>
      <c r="F967">
        <v>10</v>
      </c>
      <c r="G967">
        <v>14</v>
      </c>
      <c r="H967" s="1" t="s">
        <v>14</v>
      </c>
      <c r="I967" s="3">
        <v>628.29999999999995</v>
      </c>
      <c r="J967" s="3" t="str">
        <f>IF(customer_segmentation_data[[#This Row],[age]]&lt;30,"Adolescent",IF(customer_segmentation_data[[#This Row],[age]]&lt;50,"Middle Age",IF(customer_segmentation_data[[#This Row],[age]]&gt;49,"Adult","Invalid")))</f>
        <v>Adult</v>
      </c>
      <c r="K967" t="str">
        <f>IF(customer_segmentation_data[[#This Row],[income]]&gt;89000,"High Income",IF(customer_segmentation_data[[#This Row],[income]]&gt;59000,"Middle Income",IF(customer_segmentation_data[[#This Row],[income]]&lt;60000,"Low Income","Invalid")))</f>
        <v>High Income</v>
      </c>
      <c r="L967" t="str">
        <f>IF(customer_segmentation_data[[#This Row],[spending_score]]&gt;69,"High Spending",IF(customer_segmentation_data[[#This Row],[spending_score]]&gt;39,"Medium Spending",IF(customer_segmentation_data[[#This Row],[spending_score]]&lt;40,"Low Spending","Invalid")))</f>
        <v>High Spending</v>
      </c>
      <c r="M967" t="str">
        <f>IF(customer_segmentation_data[[#This Row],[purchase_frequency]]&lt;16,"Low Frequency",IF(customer_segmentation_data[[#This Row],[purchase_frequency]]&lt;36,"Medium Frequency",IF(customer_segmentation_data[[#This Row],[purchase_frequency]]&lt;51,"High Frequency","Invalid")))</f>
        <v>Low Frequency</v>
      </c>
      <c r="N967" s="3">
        <f>customer_segmentation_data[[#This Row],[last_purchase_amount]]*customer_segmentation_data[[#This Row],[purchase_frequency]]*customer_segmentation_data[[#This Row],[membership_years]]</f>
        <v>87961.999999999985</v>
      </c>
    </row>
    <row r="968" spans="1:14" x14ac:dyDescent="0.35">
      <c r="A968">
        <v>967</v>
      </c>
      <c r="B968">
        <v>46</v>
      </c>
      <c r="C968" s="1" t="s">
        <v>9</v>
      </c>
      <c r="D968" s="2">
        <v>67361</v>
      </c>
      <c r="E968">
        <v>80</v>
      </c>
      <c r="F968">
        <v>6</v>
      </c>
      <c r="G968">
        <v>25</v>
      </c>
      <c r="H968" s="1" t="s">
        <v>11</v>
      </c>
      <c r="I968" s="3">
        <v>350.08</v>
      </c>
      <c r="J968" s="3" t="str">
        <f>IF(customer_segmentation_data[[#This Row],[age]]&lt;30,"Adolescent",IF(customer_segmentation_data[[#This Row],[age]]&lt;50,"Middle Age",IF(customer_segmentation_data[[#This Row],[age]]&gt;49,"Adult","Invalid")))</f>
        <v>Middle Age</v>
      </c>
      <c r="K968" t="str">
        <f>IF(customer_segmentation_data[[#This Row],[income]]&gt;89000,"High Income",IF(customer_segmentation_data[[#This Row],[income]]&gt;59000,"Middle Income",IF(customer_segmentation_data[[#This Row],[income]]&lt;60000,"Low Income","Invalid")))</f>
        <v>Middle Income</v>
      </c>
      <c r="L968" t="str">
        <f>IF(customer_segmentation_data[[#This Row],[spending_score]]&gt;69,"High Spending",IF(customer_segmentation_data[[#This Row],[spending_score]]&gt;39,"Medium Spending",IF(customer_segmentation_data[[#This Row],[spending_score]]&lt;40,"Low Spending","Invalid")))</f>
        <v>High Spending</v>
      </c>
      <c r="M968" t="str">
        <f>IF(customer_segmentation_data[[#This Row],[purchase_frequency]]&lt;16,"Low Frequency",IF(customer_segmentation_data[[#This Row],[purchase_frequency]]&lt;36,"Medium Frequency",IF(customer_segmentation_data[[#This Row],[purchase_frequency]]&lt;51,"High Frequency","Invalid")))</f>
        <v>Medium Frequency</v>
      </c>
      <c r="N968" s="3">
        <f>customer_segmentation_data[[#This Row],[last_purchase_amount]]*customer_segmentation_data[[#This Row],[purchase_frequency]]*customer_segmentation_data[[#This Row],[membership_years]]</f>
        <v>52512</v>
      </c>
    </row>
    <row r="969" spans="1:14" x14ac:dyDescent="0.35">
      <c r="A969">
        <v>968</v>
      </c>
      <c r="B969">
        <v>23</v>
      </c>
      <c r="C969" s="1" t="s">
        <v>9</v>
      </c>
      <c r="D969" s="2">
        <v>74773</v>
      </c>
      <c r="E969">
        <v>16</v>
      </c>
      <c r="F969">
        <v>2</v>
      </c>
      <c r="G969">
        <v>42</v>
      </c>
      <c r="H969" s="1" t="s">
        <v>10</v>
      </c>
      <c r="I969" s="3">
        <v>626.04999999999995</v>
      </c>
      <c r="J969" s="3" t="str">
        <f>IF(customer_segmentation_data[[#This Row],[age]]&lt;30,"Adolescent",IF(customer_segmentation_data[[#This Row],[age]]&lt;50,"Middle Age",IF(customer_segmentation_data[[#This Row],[age]]&gt;49,"Adult","Invalid")))</f>
        <v>Adolescent</v>
      </c>
      <c r="K969" t="str">
        <f>IF(customer_segmentation_data[[#This Row],[income]]&gt;89000,"High Income",IF(customer_segmentation_data[[#This Row],[income]]&gt;59000,"Middle Income",IF(customer_segmentation_data[[#This Row],[income]]&lt;60000,"Low Income","Invalid")))</f>
        <v>Middle Income</v>
      </c>
      <c r="L969" t="str">
        <f>IF(customer_segmentation_data[[#This Row],[spending_score]]&gt;69,"High Spending",IF(customer_segmentation_data[[#This Row],[spending_score]]&gt;39,"Medium Spending",IF(customer_segmentation_data[[#This Row],[spending_score]]&lt;40,"Low Spending","Invalid")))</f>
        <v>Low Spending</v>
      </c>
      <c r="M969" t="str">
        <f>IF(customer_segmentation_data[[#This Row],[purchase_frequency]]&lt;16,"Low Frequency",IF(customer_segmentation_data[[#This Row],[purchase_frequency]]&lt;36,"Medium Frequency",IF(customer_segmentation_data[[#This Row],[purchase_frequency]]&lt;51,"High Frequency","Invalid")))</f>
        <v>High Frequency</v>
      </c>
      <c r="N969" s="3">
        <f>customer_segmentation_data[[#This Row],[last_purchase_amount]]*customer_segmentation_data[[#This Row],[purchase_frequency]]*customer_segmentation_data[[#This Row],[membership_years]]</f>
        <v>52588.2</v>
      </c>
    </row>
    <row r="970" spans="1:14" x14ac:dyDescent="0.35">
      <c r="A970">
        <v>969</v>
      </c>
      <c r="B970">
        <v>61</v>
      </c>
      <c r="C970" s="1" t="s">
        <v>13</v>
      </c>
      <c r="D970" s="2">
        <v>38209</v>
      </c>
      <c r="E970">
        <v>79</v>
      </c>
      <c r="F970">
        <v>8</v>
      </c>
      <c r="G970">
        <v>40</v>
      </c>
      <c r="H970" s="1" t="s">
        <v>11</v>
      </c>
      <c r="I970" s="3">
        <v>724.23</v>
      </c>
      <c r="J970" s="3" t="str">
        <f>IF(customer_segmentation_data[[#This Row],[age]]&lt;30,"Adolescent",IF(customer_segmentation_data[[#This Row],[age]]&lt;50,"Middle Age",IF(customer_segmentation_data[[#This Row],[age]]&gt;49,"Adult","Invalid")))</f>
        <v>Adult</v>
      </c>
      <c r="K970" t="str">
        <f>IF(customer_segmentation_data[[#This Row],[income]]&gt;89000,"High Income",IF(customer_segmentation_data[[#This Row],[income]]&gt;59000,"Middle Income",IF(customer_segmentation_data[[#This Row],[income]]&lt;60000,"Low Income","Invalid")))</f>
        <v>Low Income</v>
      </c>
      <c r="L970" t="str">
        <f>IF(customer_segmentation_data[[#This Row],[spending_score]]&gt;69,"High Spending",IF(customer_segmentation_data[[#This Row],[spending_score]]&gt;39,"Medium Spending",IF(customer_segmentation_data[[#This Row],[spending_score]]&lt;40,"Low Spending","Invalid")))</f>
        <v>High Spending</v>
      </c>
      <c r="M970" t="str">
        <f>IF(customer_segmentation_data[[#This Row],[purchase_frequency]]&lt;16,"Low Frequency",IF(customer_segmentation_data[[#This Row],[purchase_frequency]]&lt;36,"Medium Frequency",IF(customer_segmentation_data[[#This Row],[purchase_frequency]]&lt;51,"High Frequency","Invalid")))</f>
        <v>High Frequency</v>
      </c>
      <c r="N970" s="3">
        <f>customer_segmentation_data[[#This Row],[last_purchase_amount]]*customer_segmentation_data[[#This Row],[purchase_frequency]]*customer_segmentation_data[[#This Row],[membership_years]]</f>
        <v>231753.60000000001</v>
      </c>
    </row>
    <row r="971" spans="1:14" x14ac:dyDescent="0.35">
      <c r="A971">
        <v>970</v>
      </c>
      <c r="B971">
        <v>68</v>
      </c>
      <c r="C971" s="1" t="s">
        <v>9</v>
      </c>
      <c r="D971" s="2">
        <v>40471</v>
      </c>
      <c r="E971">
        <v>28</v>
      </c>
      <c r="F971">
        <v>3</v>
      </c>
      <c r="G971">
        <v>33</v>
      </c>
      <c r="H971" s="1" t="s">
        <v>10</v>
      </c>
      <c r="I971" s="3">
        <v>40.89</v>
      </c>
      <c r="J971" s="3" t="str">
        <f>IF(customer_segmentation_data[[#This Row],[age]]&lt;30,"Adolescent",IF(customer_segmentation_data[[#This Row],[age]]&lt;50,"Middle Age",IF(customer_segmentation_data[[#This Row],[age]]&gt;49,"Adult","Invalid")))</f>
        <v>Adult</v>
      </c>
      <c r="K971" t="str">
        <f>IF(customer_segmentation_data[[#This Row],[income]]&gt;89000,"High Income",IF(customer_segmentation_data[[#This Row],[income]]&gt;59000,"Middle Income",IF(customer_segmentation_data[[#This Row],[income]]&lt;60000,"Low Income","Invalid")))</f>
        <v>Low Income</v>
      </c>
      <c r="L971" t="str">
        <f>IF(customer_segmentation_data[[#This Row],[spending_score]]&gt;69,"High Spending",IF(customer_segmentation_data[[#This Row],[spending_score]]&gt;39,"Medium Spending",IF(customer_segmentation_data[[#This Row],[spending_score]]&lt;40,"Low Spending","Invalid")))</f>
        <v>Low Spending</v>
      </c>
      <c r="M971" t="str">
        <f>IF(customer_segmentation_data[[#This Row],[purchase_frequency]]&lt;16,"Low Frequency",IF(customer_segmentation_data[[#This Row],[purchase_frequency]]&lt;36,"Medium Frequency",IF(customer_segmentation_data[[#This Row],[purchase_frequency]]&lt;51,"High Frequency","Invalid")))</f>
        <v>Medium Frequency</v>
      </c>
      <c r="N971" s="3">
        <f>customer_segmentation_data[[#This Row],[last_purchase_amount]]*customer_segmentation_data[[#This Row],[purchase_frequency]]*customer_segmentation_data[[#This Row],[membership_years]]</f>
        <v>4048.1100000000006</v>
      </c>
    </row>
    <row r="972" spans="1:14" x14ac:dyDescent="0.35">
      <c r="A972">
        <v>971</v>
      </c>
      <c r="B972">
        <v>58</v>
      </c>
      <c r="C972" s="1" t="s">
        <v>9</v>
      </c>
      <c r="D972" s="2">
        <v>51913</v>
      </c>
      <c r="E972">
        <v>14</v>
      </c>
      <c r="F972">
        <v>4</v>
      </c>
      <c r="G972">
        <v>21</v>
      </c>
      <c r="H972" s="1" t="s">
        <v>14</v>
      </c>
      <c r="I972" s="3">
        <v>733.63</v>
      </c>
      <c r="J972" s="3" t="str">
        <f>IF(customer_segmentation_data[[#This Row],[age]]&lt;30,"Adolescent",IF(customer_segmentation_data[[#This Row],[age]]&lt;50,"Middle Age",IF(customer_segmentation_data[[#This Row],[age]]&gt;49,"Adult","Invalid")))</f>
        <v>Adult</v>
      </c>
      <c r="K972" t="str">
        <f>IF(customer_segmentation_data[[#This Row],[income]]&gt;89000,"High Income",IF(customer_segmentation_data[[#This Row],[income]]&gt;59000,"Middle Income",IF(customer_segmentation_data[[#This Row],[income]]&lt;60000,"Low Income","Invalid")))</f>
        <v>Low Income</v>
      </c>
      <c r="L972" t="str">
        <f>IF(customer_segmentation_data[[#This Row],[spending_score]]&gt;69,"High Spending",IF(customer_segmentation_data[[#This Row],[spending_score]]&gt;39,"Medium Spending",IF(customer_segmentation_data[[#This Row],[spending_score]]&lt;40,"Low Spending","Invalid")))</f>
        <v>Low Spending</v>
      </c>
      <c r="M972" t="str">
        <f>IF(customer_segmentation_data[[#This Row],[purchase_frequency]]&lt;16,"Low Frequency",IF(customer_segmentation_data[[#This Row],[purchase_frequency]]&lt;36,"Medium Frequency",IF(customer_segmentation_data[[#This Row],[purchase_frequency]]&lt;51,"High Frequency","Invalid")))</f>
        <v>Medium Frequency</v>
      </c>
      <c r="N972" s="3">
        <f>customer_segmentation_data[[#This Row],[last_purchase_amount]]*customer_segmentation_data[[#This Row],[purchase_frequency]]*customer_segmentation_data[[#This Row],[membership_years]]</f>
        <v>61624.92</v>
      </c>
    </row>
    <row r="973" spans="1:14" x14ac:dyDescent="0.35">
      <c r="A973">
        <v>972</v>
      </c>
      <c r="B973">
        <v>41</v>
      </c>
      <c r="C973" s="1" t="s">
        <v>16</v>
      </c>
      <c r="D973" s="2">
        <v>120294</v>
      </c>
      <c r="E973">
        <v>79</v>
      </c>
      <c r="F973">
        <v>5</v>
      </c>
      <c r="G973">
        <v>44</v>
      </c>
      <c r="H973" s="1" t="s">
        <v>12</v>
      </c>
      <c r="I973" s="3">
        <v>942.03</v>
      </c>
      <c r="J973" s="3" t="str">
        <f>IF(customer_segmentation_data[[#This Row],[age]]&lt;30,"Adolescent",IF(customer_segmentation_data[[#This Row],[age]]&lt;50,"Middle Age",IF(customer_segmentation_data[[#This Row],[age]]&gt;49,"Adult","Invalid")))</f>
        <v>Middle Age</v>
      </c>
      <c r="K973" t="str">
        <f>IF(customer_segmentation_data[[#This Row],[income]]&gt;89000,"High Income",IF(customer_segmentation_data[[#This Row],[income]]&gt;59000,"Middle Income",IF(customer_segmentation_data[[#This Row],[income]]&lt;60000,"Low Income","Invalid")))</f>
        <v>High Income</v>
      </c>
      <c r="L973" t="str">
        <f>IF(customer_segmentation_data[[#This Row],[spending_score]]&gt;69,"High Spending",IF(customer_segmentation_data[[#This Row],[spending_score]]&gt;39,"Medium Spending",IF(customer_segmentation_data[[#This Row],[spending_score]]&lt;40,"Low Spending","Invalid")))</f>
        <v>High Spending</v>
      </c>
      <c r="M973" t="str">
        <f>IF(customer_segmentation_data[[#This Row],[purchase_frequency]]&lt;16,"Low Frequency",IF(customer_segmentation_data[[#This Row],[purchase_frequency]]&lt;36,"Medium Frequency",IF(customer_segmentation_data[[#This Row],[purchase_frequency]]&lt;51,"High Frequency","Invalid")))</f>
        <v>High Frequency</v>
      </c>
      <c r="N973" s="3">
        <f>customer_segmentation_data[[#This Row],[last_purchase_amount]]*customer_segmentation_data[[#This Row],[purchase_frequency]]*customer_segmentation_data[[#This Row],[membership_years]]</f>
        <v>207246.6</v>
      </c>
    </row>
    <row r="974" spans="1:14" x14ac:dyDescent="0.35">
      <c r="A974">
        <v>973</v>
      </c>
      <c r="B974">
        <v>43</v>
      </c>
      <c r="C974" s="1" t="s">
        <v>16</v>
      </c>
      <c r="D974" s="2">
        <v>130645</v>
      </c>
      <c r="E974">
        <v>34</v>
      </c>
      <c r="F974">
        <v>10</v>
      </c>
      <c r="G974">
        <v>5</v>
      </c>
      <c r="H974" s="1" t="s">
        <v>10</v>
      </c>
      <c r="I974" s="3">
        <v>833.69</v>
      </c>
      <c r="J974" s="3" t="str">
        <f>IF(customer_segmentation_data[[#This Row],[age]]&lt;30,"Adolescent",IF(customer_segmentation_data[[#This Row],[age]]&lt;50,"Middle Age",IF(customer_segmentation_data[[#This Row],[age]]&gt;49,"Adult","Invalid")))</f>
        <v>Middle Age</v>
      </c>
      <c r="K974" t="str">
        <f>IF(customer_segmentation_data[[#This Row],[income]]&gt;89000,"High Income",IF(customer_segmentation_data[[#This Row],[income]]&gt;59000,"Middle Income",IF(customer_segmentation_data[[#This Row],[income]]&lt;60000,"Low Income","Invalid")))</f>
        <v>High Income</v>
      </c>
      <c r="L974" t="str">
        <f>IF(customer_segmentation_data[[#This Row],[spending_score]]&gt;69,"High Spending",IF(customer_segmentation_data[[#This Row],[spending_score]]&gt;39,"Medium Spending",IF(customer_segmentation_data[[#This Row],[spending_score]]&lt;40,"Low Spending","Invalid")))</f>
        <v>Low Spending</v>
      </c>
      <c r="M974" t="str">
        <f>IF(customer_segmentation_data[[#This Row],[purchase_frequency]]&lt;16,"Low Frequency",IF(customer_segmentation_data[[#This Row],[purchase_frequency]]&lt;36,"Medium Frequency",IF(customer_segmentation_data[[#This Row],[purchase_frequency]]&lt;51,"High Frequency","Invalid")))</f>
        <v>Low Frequency</v>
      </c>
      <c r="N974" s="3">
        <f>customer_segmentation_data[[#This Row],[last_purchase_amount]]*customer_segmentation_data[[#This Row],[purchase_frequency]]*customer_segmentation_data[[#This Row],[membership_years]]</f>
        <v>41684.500000000007</v>
      </c>
    </row>
    <row r="975" spans="1:14" x14ac:dyDescent="0.35">
      <c r="A975">
        <v>974</v>
      </c>
      <c r="B975">
        <v>48</v>
      </c>
      <c r="C975" s="1" t="s">
        <v>13</v>
      </c>
      <c r="D975" s="2">
        <v>75118</v>
      </c>
      <c r="E975">
        <v>84</v>
      </c>
      <c r="F975">
        <v>6</v>
      </c>
      <c r="G975">
        <v>41</v>
      </c>
      <c r="H975" s="1" t="s">
        <v>15</v>
      </c>
      <c r="I975" s="3">
        <v>711.37</v>
      </c>
      <c r="J975" s="3" t="str">
        <f>IF(customer_segmentation_data[[#This Row],[age]]&lt;30,"Adolescent",IF(customer_segmentation_data[[#This Row],[age]]&lt;50,"Middle Age",IF(customer_segmentation_data[[#This Row],[age]]&gt;49,"Adult","Invalid")))</f>
        <v>Middle Age</v>
      </c>
      <c r="K975" t="str">
        <f>IF(customer_segmentation_data[[#This Row],[income]]&gt;89000,"High Income",IF(customer_segmentation_data[[#This Row],[income]]&gt;59000,"Middle Income",IF(customer_segmentation_data[[#This Row],[income]]&lt;60000,"Low Income","Invalid")))</f>
        <v>Middle Income</v>
      </c>
      <c r="L975" t="str">
        <f>IF(customer_segmentation_data[[#This Row],[spending_score]]&gt;69,"High Spending",IF(customer_segmentation_data[[#This Row],[spending_score]]&gt;39,"Medium Spending",IF(customer_segmentation_data[[#This Row],[spending_score]]&lt;40,"Low Spending","Invalid")))</f>
        <v>High Spending</v>
      </c>
      <c r="M975" t="str">
        <f>IF(customer_segmentation_data[[#This Row],[purchase_frequency]]&lt;16,"Low Frequency",IF(customer_segmentation_data[[#This Row],[purchase_frequency]]&lt;36,"Medium Frequency",IF(customer_segmentation_data[[#This Row],[purchase_frequency]]&lt;51,"High Frequency","Invalid")))</f>
        <v>High Frequency</v>
      </c>
      <c r="N975" s="3">
        <f>customer_segmentation_data[[#This Row],[last_purchase_amount]]*customer_segmentation_data[[#This Row],[purchase_frequency]]*customer_segmentation_data[[#This Row],[membership_years]]</f>
        <v>174997.02000000002</v>
      </c>
    </row>
    <row r="976" spans="1:14" x14ac:dyDescent="0.35">
      <c r="A976">
        <v>975</v>
      </c>
      <c r="B976">
        <v>49</v>
      </c>
      <c r="C976" s="1" t="s">
        <v>9</v>
      </c>
      <c r="D976" s="2">
        <v>79546</v>
      </c>
      <c r="E976">
        <v>26</v>
      </c>
      <c r="F976">
        <v>5</v>
      </c>
      <c r="G976">
        <v>12</v>
      </c>
      <c r="H976" s="1" t="s">
        <v>14</v>
      </c>
      <c r="I976" s="3">
        <v>935.73</v>
      </c>
      <c r="J976" s="3" t="str">
        <f>IF(customer_segmentation_data[[#This Row],[age]]&lt;30,"Adolescent",IF(customer_segmentation_data[[#This Row],[age]]&lt;50,"Middle Age",IF(customer_segmentation_data[[#This Row],[age]]&gt;49,"Adult","Invalid")))</f>
        <v>Middle Age</v>
      </c>
      <c r="K976" t="str">
        <f>IF(customer_segmentation_data[[#This Row],[income]]&gt;89000,"High Income",IF(customer_segmentation_data[[#This Row],[income]]&gt;59000,"Middle Income",IF(customer_segmentation_data[[#This Row],[income]]&lt;60000,"Low Income","Invalid")))</f>
        <v>Middle Income</v>
      </c>
      <c r="L976" t="str">
        <f>IF(customer_segmentation_data[[#This Row],[spending_score]]&gt;69,"High Spending",IF(customer_segmentation_data[[#This Row],[spending_score]]&gt;39,"Medium Spending",IF(customer_segmentation_data[[#This Row],[spending_score]]&lt;40,"Low Spending","Invalid")))</f>
        <v>Low Spending</v>
      </c>
      <c r="M976" t="str">
        <f>IF(customer_segmentation_data[[#This Row],[purchase_frequency]]&lt;16,"Low Frequency",IF(customer_segmentation_data[[#This Row],[purchase_frequency]]&lt;36,"Medium Frequency",IF(customer_segmentation_data[[#This Row],[purchase_frequency]]&lt;51,"High Frequency","Invalid")))</f>
        <v>Low Frequency</v>
      </c>
      <c r="N976" s="3">
        <f>customer_segmentation_data[[#This Row],[last_purchase_amount]]*customer_segmentation_data[[#This Row],[purchase_frequency]]*customer_segmentation_data[[#This Row],[membership_years]]</f>
        <v>56143.8</v>
      </c>
    </row>
    <row r="977" spans="1:14" x14ac:dyDescent="0.35">
      <c r="A977">
        <v>976</v>
      </c>
      <c r="B977">
        <v>30</v>
      </c>
      <c r="C977" s="1" t="s">
        <v>16</v>
      </c>
      <c r="D977" s="2">
        <v>54930</v>
      </c>
      <c r="E977">
        <v>12</v>
      </c>
      <c r="F977">
        <v>9</v>
      </c>
      <c r="G977">
        <v>13</v>
      </c>
      <c r="H977" s="1" t="s">
        <v>15</v>
      </c>
      <c r="I977" s="3">
        <v>724.88</v>
      </c>
      <c r="J977" s="3" t="str">
        <f>IF(customer_segmentation_data[[#This Row],[age]]&lt;30,"Adolescent",IF(customer_segmentation_data[[#This Row],[age]]&lt;50,"Middle Age",IF(customer_segmentation_data[[#This Row],[age]]&gt;49,"Adult","Invalid")))</f>
        <v>Middle Age</v>
      </c>
      <c r="K977" t="str">
        <f>IF(customer_segmentation_data[[#This Row],[income]]&gt;89000,"High Income",IF(customer_segmentation_data[[#This Row],[income]]&gt;59000,"Middle Income",IF(customer_segmentation_data[[#This Row],[income]]&lt;60000,"Low Income","Invalid")))</f>
        <v>Low Income</v>
      </c>
      <c r="L977" t="str">
        <f>IF(customer_segmentation_data[[#This Row],[spending_score]]&gt;69,"High Spending",IF(customer_segmentation_data[[#This Row],[spending_score]]&gt;39,"Medium Spending",IF(customer_segmentation_data[[#This Row],[spending_score]]&lt;40,"Low Spending","Invalid")))</f>
        <v>Low Spending</v>
      </c>
      <c r="M977" t="str">
        <f>IF(customer_segmentation_data[[#This Row],[purchase_frequency]]&lt;16,"Low Frequency",IF(customer_segmentation_data[[#This Row],[purchase_frequency]]&lt;36,"Medium Frequency",IF(customer_segmentation_data[[#This Row],[purchase_frequency]]&lt;51,"High Frequency","Invalid")))</f>
        <v>Low Frequency</v>
      </c>
      <c r="N977" s="3">
        <f>customer_segmentation_data[[#This Row],[last_purchase_amount]]*customer_segmentation_data[[#This Row],[purchase_frequency]]*customer_segmentation_data[[#This Row],[membership_years]]</f>
        <v>84810.96</v>
      </c>
    </row>
    <row r="978" spans="1:14" x14ac:dyDescent="0.35">
      <c r="A978">
        <v>977</v>
      </c>
      <c r="B978">
        <v>37</v>
      </c>
      <c r="C978" s="1" t="s">
        <v>16</v>
      </c>
      <c r="D978" s="2">
        <v>100314</v>
      </c>
      <c r="E978">
        <v>71</v>
      </c>
      <c r="F978">
        <v>5</v>
      </c>
      <c r="G978">
        <v>19</v>
      </c>
      <c r="H978" s="1" t="s">
        <v>10</v>
      </c>
      <c r="I978" s="3">
        <v>692.74</v>
      </c>
      <c r="J978" s="3" t="str">
        <f>IF(customer_segmentation_data[[#This Row],[age]]&lt;30,"Adolescent",IF(customer_segmentation_data[[#This Row],[age]]&lt;50,"Middle Age",IF(customer_segmentation_data[[#This Row],[age]]&gt;49,"Adult","Invalid")))</f>
        <v>Middle Age</v>
      </c>
      <c r="K978" t="str">
        <f>IF(customer_segmentation_data[[#This Row],[income]]&gt;89000,"High Income",IF(customer_segmentation_data[[#This Row],[income]]&gt;59000,"Middle Income",IF(customer_segmentation_data[[#This Row],[income]]&lt;60000,"Low Income","Invalid")))</f>
        <v>High Income</v>
      </c>
      <c r="L978" t="str">
        <f>IF(customer_segmentation_data[[#This Row],[spending_score]]&gt;69,"High Spending",IF(customer_segmentation_data[[#This Row],[spending_score]]&gt;39,"Medium Spending",IF(customer_segmentation_data[[#This Row],[spending_score]]&lt;40,"Low Spending","Invalid")))</f>
        <v>High Spending</v>
      </c>
      <c r="M978" t="str">
        <f>IF(customer_segmentation_data[[#This Row],[purchase_frequency]]&lt;16,"Low Frequency",IF(customer_segmentation_data[[#This Row],[purchase_frequency]]&lt;36,"Medium Frequency",IF(customer_segmentation_data[[#This Row],[purchase_frequency]]&lt;51,"High Frequency","Invalid")))</f>
        <v>Medium Frequency</v>
      </c>
      <c r="N978" s="3">
        <f>customer_segmentation_data[[#This Row],[last_purchase_amount]]*customer_segmentation_data[[#This Row],[purchase_frequency]]*customer_segmentation_data[[#This Row],[membership_years]]</f>
        <v>65810.3</v>
      </c>
    </row>
    <row r="979" spans="1:14" x14ac:dyDescent="0.35">
      <c r="A979">
        <v>978</v>
      </c>
      <c r="B979">
        <v>45</v>
      </c>
      <c r="C979" s="1" t="s">
        <v>9</v>
      </c>
      <c r="D979" s="2">
        <v>91381</v>
      </c>
      <c r="E979">
        <v>48</v>
      </c>
      <c r="F979">
        <v>8</v>
      </c>
      <c r="G979">
        <v>16</v>
      </c>
      <c r="H979" s="1" t="s">
        <v>11</v>
      </c>
      <c r="I979" s="3">
        <v>253.13</v>
      </c>
      <c r="J979" s="3" t="str">
        <f>IF(customer_segmentation_data[[#This Row],[age]]&lt;30,"Adolescent",IF(customer_segmentation_data[[#This Row],[age]]&lt;50,"Middle Age",IF(customer_segmentation_data[[#This Row],[age]]&gt;49,"Adult","Invalid")))</f>
        <v>Middle Age</v>
      </c>
      <c r="K979" t="str">
        <f>IF(customer_segmentation_data[[#This Row],[income]]&gt;89000,"High Income",IF(customer_segmentation_data[[#This Row],[income]]&gt;59000,"Middle Income",IF(customer_segmentation_data[[#This Row],[income]]&lt;60000,"Low Income","Invalid")))</f>
        <v>High Income</v>
      </c>
      <c r="L979" t="str">
        <f>IF(customer_segmentation_data[[#This Row],[spending_score]]&gt;69,"High Spending",IF(customer_segmentation_data[[#This Row],[spending_score]]&gt;39,"Medium Spending",IF(customer_segmentation_data[[#This Row],[spending_score]]&lt;40,"Low Spending","Invalid")))</f>
        <v>Medium Spending</v>
      </c>
      <c r="M979" t="str">
        <f>IF(customer_segmentation_data[[#This Row],[purchase_frequency]]&lt;16,"Low Frequency",IF(customer_segmentation_data[[#This Row],[purchase_frequency]]&lt;36,"Medium Frequency",IF(customer_segmentation_data[[#This Row],[purchase_frequency]]&lt;51,"High Frequency","Invalid")))</f>
        <v>Medium Frequency</v>
      </c>
      <c r="N979" s="3">
        <f>customer_segmentation_data[[#This Row],[last_purchase_amount]]*customer_segmentation_data[[#This Row],[purchase_frequency]]*customer_segmentation_data[[#This Row],[membership_years]]</f>
        <v>32400.639999999999</v>
      </c>
    </row>
    <row r="980" spans="1:14" x14ac:dyDescent="0.35">
      <c r="A980">
        <v>979</v>
      </c>
      <c r="B980">
        <v>66</v>
      </c>
      <c r="C980" s="1" t="s">
        <v>9</v>
      </c>
      <c r="D980" s="2">
        <v>74055</v>
      </c>
      <c r="E980">
        <v>100</v>
      </c>
      <c r="F980">
        <v>6</v>
      </c>
      <c r="G980">
        <v>17</v>
      </c>
      <c r="H980" s="1" t="s">
        <v>11</v>
      </c>
      <c r="I980" s="3">
        <v>318.7</v>
      </c>
      <c r="J980" s="3" t="str">
        <f>IF(customer_segmentation_data[[#This Row],[age]]&lt;30,"Adolescent",IF(customer_segmentation_data[[#This Row],[age]]&lt;50,"Middle Age",IF(customer_segmentation_data[[#This Row],[age]]&gt;49,"Adult","Invalid")))</f>
        <v>Adult</v>
      </c>
      <c r="K980" t="str">
        <f>IF(customer_segmentation_data[[#This Row],[income]]&gt;89000,"High Income",IF(customer_segmentation_data[[#This Row],[income]]&gt;59000,"Middle Income",IF(customer_segmentation_data[[#This Row],[income]]&lt;60000,"Low Income","Invalid")))</f>
        <v>Middle Income</v>
      </c>
      <c r="L980" t="str">
        <f>IF(customer_segmentation_data[[#This Row],[spending_score]]&gt;69,"High Spending",IF(customer_segmentation_data[[#This Row],[spending_score]]&gt;39,"Medium Spending",IF(customer_segmentation_data[[#This Row],[spending_score]]&lt;40,"Low Spending","Invalid")))</f>
        <v>High Spending</v>
      </c>
      <c r="M980" t="str">
        <f>IF(customer_segmentation_data[[#This Row],[purchase_frequency]]&lt;16,"Low Frequency",IF(customer_segmentation_data[[#This Row],[purchase_frequency]]&lt;36,"Medium Frequency",IF(customer_segmentation_data[[#This Row],[purchase_frequency]]&lt;51,"High Frequency","Invalid")))</f>
        <v>Medium Frequency</v>
      </c>
      <c r="N980" s="3">
        <f>customer_segmentation_data[[#This Row],[last_purchase_amount]]*customer_segmentation_data[[#This Row],[purchase_frequency]]*customer_segmentation_data[[#This Row],[membership_years]]</f>
        <v>32507.399999999998</v>
      </c>
    </row>
    <row r="981" spans="1:14" x14ac:dyDescent="0.35">
      <c r="A981">
        <v>980</v>
      </c>
      <c r="B981">
        <v>45</v>
      </c>
      <c r="C981" s="1" t="s">
        <v>9</v>
      </c>
      <c r="D981" s="2">
        <v>135047</v>
      </c>
      <c r="E981">
        <v>11</v>
      </c>
      <c r="F981">
        <v>9</v>
      </c>
      <c r="G981">
        <v>42</v>
      </c>
      <c r="H981" s="1" t="s">
        <v>12</v>
      </c>
      <c r="I981" s="3">
        <v>422.93</v>
      </c>
      <c r="J981" s="3" t="str">
        <f>IF(customer_segmentation_data[[#This Row],[age]]&lt;30,"Adolescent",IF(customer_segmentation_data[[#This Row],[age]]&lt;50,"Middle Age",IF(customer_segmentation_data[[#This Row],[age]]&gt;49,"Adult","Invalid")))</f>
        <v>Middle Age</v>
      </c>
      <c r="K981" t="str">
        <f>IF(customer_segmentation_data[[#This Row],[income]]&gt;89000,"High Income",IF(customer_segmentation_data[[#This Row],[income]]&gt;59000,"Middle Income",IF(customer_segmentation_data[[#This Row],[income]]&lt;60000,"Low Income","Invalid")))</f>
        <v>High Income</v>
      </c>
      <c r="L981" t="str">
        <f>IF(customer_segmentation_data[[#This Row],[spending_score]]&gt;69,"High Spending",IF(customer_segmentation_data[[#This Row],[spending_score]]&gt;39,"Medium Spending",IF(customer_segmentation_data[[#This Row],[spending_score]]&lt;40,"Low Spending","Invalid")))</f>
        <v>Low Spending</v>
      </c>
      <c r="M981" t="str">
        <f>IF(customer_segmentation_data[[#This Row],[purchase_frequency]]&lt;16,"Low Frequency",IF(customer_segmentation_data[[#This Row],[purchase_frequency]]&lt;36,"Medium Frequency",IF(customer_segmentation_data[[#This Row],[purchase_frequency]]&lt;51,"High Frequency","Invalid")))</f>
        <v>High Frequency</v>
      </c>
      <c r="N981" s="3">
        <f>customer_segmentation_data[[#This Row],[last_purchase_amount]]*customer_segmentation_data[[#This Row],[purchase_frequency]]*customer_segmentation_data[[#This Row],[membership_years]]</f>
        <v>159867.54</v>
      </c>
    </row>
    <row r="982" spans="1:14" x14ac:dyDescent="0.35">
      <c r="A982">
        <v>981</v>
      </c>
      <c r="B982">
        <v>30</v>
      </c>
      <c r="C982" s="1" t="s">
        <v>16</v>
      </c>
      <c r="D982" s="2">
        <v>117373</v>
      </c>
      <c r="E982">
        <v>32</v>
      </c>
      <c r="F982">
        <v>1</v>
      </c>
      <c r="G982">
        <v>49</v>
      </c>
      <c r="H982" s="1" t="s">
        <v>14</v>
      </c>
      <c r="I982" s="3">
        <v>129.35</v>
      </c>
      <c r="J982" s="3" t="str">
        <f>IF(customer_segmentation_data[[#This Row],[age]]&lt;30,"Adolescent",IF(customer_segmentation_data[[#This Row],[age]]&lt;50,"Middle Age",IF(customer_segmentation_data[[#This Row],[age]]&gt;49,"Adult","Invalid")))</f>
        <v>Middle Age</v>
      </c>
      <c r="K982" t="str">
        <f>IF(customer_segmentation_data[[#This Row],[income]]&gt;89000,"High Income",IF(customer_segmentation_data[[#This Row],[income]]&gt;59000,"Middle Income",IF(customer_segmentation_data[[#This Row],[income]]&lt;60000,"Low Income","Invalid")))</f>
        <v>High Income</v>
      </c>
      <c r="L982" t="str">
        <f>IF(customer_segmentation_data[[#This Row],[spending_score]]&gt;69,"High Spending",IF(customer_segmentation_data[[#This Row],[spending_score]]&gt;39,"Medium Spending",IF(customer_segmentation_data[[#This Row],[spending_score]]&lt;40,"Low Spending","Invalid")))</f>
        <v>Low Spending</v>
      </c>
      <c r="M982" t="str">
        <f>IF(customer_segmentation_data[[#This Row],[purchase_frequency]]&lt;16,"Low Frequency",IF(customer_segmentation_data[[#This Row],[purchase_frequency]]&lt;36,"Medium Frequency",IF(customer_segmentation_data[[#This Row],[purchase_frequency]]&lt;51,"High Frequency","Invalid")))</f>
        <v>High Frequency</v>
      </c>
      <c r="N982" s="3">
        <f>customer_segmentation_data[[#This Row],[last_purchase_amount]]*customer_segmentation_data[[#This Row],[purchase_frequency]]*customer_segmentation_data[[#This Row],[membership_years]]</f>
        <v>6338.15</v>
      </c>
    </row>
    <row r="983" spans="1:14" x14ac:dyDescent="0.35">
      <c r="A983">
        <v>982</v>
      </c>
      <c r="B983">
        <v>59</v>
      </c>
      <c r="C983" s="1" t="s">
        <v>13</v>
      </c>
      <c r="D983" s="2">
        <v>87884</v>
      </c>
      <c r="E983">
        <v>79</v>
      </c>
      <c r="F983">
        <v>9</v>
      </c>
      <c r="G983">
        <v>28</v>
      </c>
      <c r="H983" s="1" t="s">
        <v>10</v>
      </c>
      <c r="I983" s="3">
        <v>491.55</v>
      </c>
      <c r="J983" s="3" t="str">
        <f>IF(customer_segmentation_data[[#This Row],[age]]&lt;30,"Adolescent",IF(customer_segmentation_data[[#This Row],[age]]&lt;50,"Middle Age",IF(customer_segmentation_data[[#This Row],[age]]&gt;49,"Adult","Invalid")))</f>
        <v>Adult</v>
      </c>
      <c r="K983" t="str">
        <f>IF(customer_segmentation_data[[#This Row],[income]]&gt;89000,"High Income",IF(customer_segmentation_data[[#This Row],[income]]&gt;59000,"Middle Income",IF(customer_segmentation_data[[#This Row],[income]]&lt;60000,"Low Income","Invalid")))</f>
        <v>Middle Income</v>
      </c>
      <c r="L983" t="str">
        <f>IF(customer_segmentation_data[[#This Row],[spending_score]]&gt;69,"High Spending",IF(customer_segmentation_data[[#This Row],[spending_score]]&gt;39,"Medium Spending",IF(customer_segmentation_data[[#This Row],[spending_score]]&lt;40,"Low Spending","Invalid")))</f>
        <v>High Spending</v>
      </c>
      <c r="M983" t="str">
        <f>IF(customer_segmentation_data[[#This Row],[purchase_frequency]]&lt;16,"Low Frequency",IF(customer_segmentation_data[[#This Row],[purchase_frequency]]&lt;36,"Medium Frequency",IF(customer_segmentation_data[[#This Row],[purchase_frequency]]&lt;51,"High Frequency","Invalid")))</f>
        <v>Medium Frequency</v>
      </c>
      <c r="N983" s="3">
        <f>customer_segmentation_data[[#This Row],[last_purchase_amount]]*customer_segmentation_data[[#This Row],[purchase_frequency]]*customer_segmentation_data[[#This Row],[membership_years]]</f>
        <v>123870.59999999999</v>
      </c>
    </row>
    <row r="984" spans="1:14" x14ac:dyDescent="0.35">
      <c r="A984">
        <v>983</v>
      </c>
      <c r="B984">
        <v>68</v>
      </c>
      <c r="C984" s="1" t="s">
        <v>9</v>
      </c>
      <c r="D984" s="2">
        <v>117203</v>
      </c>
      <c r="E984">
        <v>76</v>
      </c>
      <c r="F984">
        <v>7</v>
      </c>
      <c r="G984">
        <v>38</v>
      </c>
      <c r="H984" s="1" t="s">
        <v>15</v>
      </c>
      <c r="I984" s="3">
        <v>363.94</v>
      </c>
      <c r="J984" s="3" t="str">
        <f>IF(customer_segmentation_data[[#This Row],[age]]&lt;30,"Adolescent",IF(customer_segmentation_data[[#This Row],[age]]&lt;50,"Middle Age",IF(customer_segmentation_data[[#This Row],[age]]&gt;49,"Adult","Invalid")))</f>
        <v>Adult</v>
      </c>
      <c r="K984" t="str">
        <f>IF(customer_segmentation_data[[#This Row],[income]]&gt;89000,"High Income",IF(customer_segmentation_data[[#This Row],[income]]&gt;59000,"Middle Income",IF(customer_segmentation_data[[#This Row],[income]]&lt;60000,"Low Income","Invalid")))</f>
        <v>High Income</v>
      </c>
      <c r="L984" t="str">
        <f>IF(customer_segmentation_data[[#This Row],[spending_score]]&gt;69,"High Spending",IF(customer_segmentation_data[[#This Row],[spending_score]]&gt;39,"Medium Spending",IF(customer_segmentation_data[[#This Row],[spending_score]]&lt;40,"Low Spending","Invalid")))</f>
        <v>High Spending</v>
      </c>
      <c r="M984" t="str">
        <f>IF(customer_segmentation_data[[#This Row],[purchase_frequency]]&lt;16,"Low Frequency",IF(customer_segmentation_data[[#This Row],[purchase_frequency]]&lt;36,"Medium Frequency",IF(customer_segmentation_data[[#This Row],[purchase_frequency]]&lt;51,"High Frequency","Invalid")))</f>
        <v>High Frequency</v>
      </c>
      <c r="N984" s="3">
        <f>customer_segmentation_data[[#This Row],[last_purchase_amount]]*customer_segmentation_data[[#This Row],[purchase_frequency]]*customer_segmentation_data[[#This Row],[membership_years]]</f>
        <v>96808.04</v>
      </c>
    </row>
    <row r="985" spans="1:14" x14ac:dyDescent="0.35">
      <c r="A985">
        <v>984</v>
      </c>
      <c r="B985">
        <v>51</v>
      </c>
      <c r="C985" s="1" t="s">
        <v>13</v>
      </c>
      <c r="D985" s="2">
        <v>91682</v>
      </c>
      <c r="E985">
        <v>27</v>
      </c>
      <c r="F985">
        <v>9</v>
      </c>
      <c r="G985">
        <v>49</v>
      </c>
      <c r="H985" s="1" t="s">
        <v>15</v>
      </c>
      <c r="I985" s="3">
        <v>990.87</v>
      </c>
      <c r="J985" s="3" t="str">
        <f>IF(customer_segmentation_data[[#This Row],[age]]&lt;30,"Adolescent",IF(customer_segmentation_data[[#This Row],[age]]&lt;50,"Middle Age",IF(customer_segmentation_data[[#This Row],[age]]&gt;49,"Adult","Invalid")))</f>
        <v>Adult</v>
      </c>
      <c r="K985" t="str">
        <f>IF(customer_segmentation_data[[#This Row],[income]]&gt;89000,"High Income",IF(customer_segmentation_data[[#This Row],[income]]&gt;59000,"Middle Income",IF(customer_segmentation_data[[#This Row],[income]]&lt;60000,"Low Income","Invalid")))</f>
        <v>High Income</v>
      </c>
      <c r="L985" t="str">
        <f>IF(customer_segmentation_data[[#This Row],[spending_score]]&gt;69,"High Spending",IF(customer_segmentation_data[[#This Row],[spending_score]]&gt;39,"Medium Spending",IF(customer_segmentation_data[[#This Row],[spending_score]]&lt;40,"Low Spending","Invalid")))</f>
        <v>Low Spending</v>
      </c>
      <c r="M985" t="str">
        <f>IF(customer_segmentation_data[[#This Row],[purchase_frequency]]&lt;16,"Low Frequency",IF(customer_segmentation_data[[#This Row],[purchase_frequency]]&lt;36,"Medium Frequency",IF(customer_segmentation_data[[#This Row],[purchase_frequency]]&lt;51,"High Frequency","Invalid")))</f>
        <v>High Frequency</v>
      </c>
      <c r="N985" s="3">
        <f>customer_segmentation_data[[#This Row],[last_purchase_amount]]*customer_segmentation_data[[#This Row],[purchase_frequency]]*customer_segmentation_data[[#This Row],[membership_years]]</f>
        <v>436973.67</v>
      </c>
    </row>
    <row r="986" spans="1:14" x14ac:dyDescent="0.35">
      <c r="A986">
        <v>985</v>
      </c>
      <c r="B986">
        <v>35</v>
      </c>
      <c r="C986" s="1" t="s">
        <v>13</v>
      </c>
      <c r="D986" s="2">
        <v>82057</v>
      </c>
      <c r="E986">
        <v>66</v>
      </c>
      <c r="F986">
        <v>4</v>
      </c>
      <c r="G986">
        <v>9</v>
      </c>
      <c r="H986" s="1" t="s">
        <v>11</v>
      </c>
      <c r="I986" s="3">
        <v>683.93</v>
      </c>
      <c r="J986" s="3" t="str">
        <f>IF(customer_segmentation_data[[#This Row],[age]]&lt;30,"Adolescent",IF(customer_segmentation_data[[#This Row],[age]]&lt;50,"Middle Age",IF(customer_segmentation_data[[#This Row],[age]]&gt;49,"Adult","Invalid")))</f>
        <v>Middle Age</v>
      </c>
      <c r="K986" t="str">
        <f>IF(customer_segmentation_data[[#This Row],[income]]&gt;89000,"High Income",IF(customer_segmentation_data[[#This Row],[income]]&gt;59000,"Middle Income",IF(customer_segmentation_data[[#This Row],[income]]&lt;60000,"Low Income","Invalid")))</f>
        <v>Middle Income</v>
      </c>
      <c r="L986" t="str">
        <f>IF(customer_segmentation_data[[#This Row],[spending_score]]&gt;69,"High Spending",IF(customer_segmentation_data[[#This Row],[spending_score]]&gt;39,"Medium Spending",IF(customer_segmentation_data[[#This Row],[spending_score]]&lt;40,"Low Spending","Invalid")))</f>
        <v>Medium Spending</v>
      </c>
      <c r="M986" t="str">
        <f>IF(customer_segmentation_data[[#This Row],[purchase_frequency]]&lt;16,"Low Frequency",IF(customer_segmentation_data[[#This Row],[purchase_frequency]]&lt;36,"Medium Frequency",IF(customer_segmentation_data[[#This Row],[purchase_frequency]]&lt;51,"High Frequency","Invalid")))</f>
        <v>Low Frequency</v>
      </c>
      <c r="N986" s="3">
        <f>customer_segmentation_data[[#This Row],[last_purchase_amount]]*customer_segmentation_data[[#This Row],[purchase_frequency]]*customer_segmentation_data[[#This Row],[membership_years]]</f>
        <v>24621.48</v>
      </c>
    </row>
    <row r="987" spans="1:14" x14ac:dyDescent="0.35">
      <c r="A987">
        <v>986</v>
      </c>
      <c r="B987">
        <v>66</v>
      </c>
      <c r="C987" s="1" t="s">
        <v>13</v>
      </c>
      <c r="D987" s="2">
        <v>78149</v>
      </c>
      <c r="E987">
        <v>2</v>
      </c>
      <c r="F987">
        <v>10</v>
      </c>
      <c r="G987">
        <v>9</v>
      </c>
      <c r="H987" s="1" t="s">
        <v>14</v>
      </c>
      <c r="I987" s="3">
        <v>579.27</v>
      </c>
      <c r="J987" s="3" t="str">
        <f>IF(customer_segmentation_data[[#This Row],[age]]&lt;30,"Adolescent",IF(customer_segmentation_data[[#This Row],[age]]&lt;50,"Middle Age",IF(customer_segmentation_data[[#This Row],[age]]&gt;49,"Adult","Invalid")))</f>
        <v>Adult</v>
      </c>
      <c r="K987" t="str">
        <f>IF(customer_segmentation_data[[#This Row],[income]]&gt;89000,"High Income",IF(customer_segmentation_data[[#This Row],[income]]&gt;59000,"Middle Income",IF(customer_segmentation_data[[#This Row],[income]]&lt;60000,"Low Income","Invalid")))</f>
        <v>Middle Income</v>
      </c>
      <c r="L987" t="str">
        <f>IF(customer_segmentation_data[[#This Row],[spending_score]]&gt;69,"High Spending",IF(customer_segmentation_data[[#This Row],[spending_score]]&gt;39,"Medium Spending",IF(customer_segmentation_data[[#This Row],[spending_score]]&lt;40,"Low Spending","Invalid")))</f>
        <v>Low Spending</v>
      </c>
      <c r="M987" t="str">
        <f>IF(customer_segmentation_data[[#This Row],[purchase_frequency]]&lt;16,"Low Frequency",IF(customer_segmentation_data[[#This Row],[purchase_frequency]]&lt;36,"Medium Frequency",IF(customer_segmentation_data[[#This Row],[purchase_frequency]]&lt;51,"High Frequency","Invalid")))</f>
        <v>Low Frequency</v>
      </c>
      <c r="N987" s="3">
        <f>customer_segmentation_data[[#This Row],[last_purchase_amount]]*customer_segmentation_data[[#This Row],[purchase_frequency]]*customer_segmentation_data[[#This Row],[membership_years]]</f>
        <v>52134.3</v>
      </c>
    </row>
    <row r="988" spans="1:14" x14ac:dyDescent="0.35">
      <c r="A988">
        <v>987</v>
      </c>
      <c r="B988">
        <v>22</v>
      </c>
      <c r="C988" s="1" t="s">
        <v>16</v>
      </c>
      <c r="D988" s="2">
        <v>80049</v>
      </c>
      <c r="E988">
        <v>1</v>
      </c>
      <c r="F988">
        <v>10</v>
      </c>
      <c r="G988">
        <v>47</v>
      </c>
      <c r="H988" s="1" t="s">
        <v>11</v>
      </c>
      <c r="I988" s="3">
        <v>16.97</v>
      </c>
      <c r="J988" s="3" t="str">
        <f>IF(customer_segmentation_data[[#This Row],[age]]&lt;30,"Adolescent",IF(customer_segmentation_data[[#This Row],[age]]&lt;50,"Middle Age",IF(customer_segmentation_data[[#This Row],[age]]&gt;49,"Adult","Invalid")))</f>
        <v>Adolescent</v>
      </c>
      <c r="K988" t="str">
        <f>IF(customer_segmentation_data[[#This Row],[income]]&gt;89000,"High Income",IF(customer_segmentation_data[[#This Row],[income]]&gt;59000,"Middle Income",IF(customer_segmentation_data[[#This Row],[income]]&lt;60000,"Low Income","Invalid")))</f>
        <v>Middle Income</v>
      </c>
      <c r="L988" t="str">
        <f>IF(customer_segmentation_data[[#This Row],[spending_score]]&gt;69,"High Spending",IF(customer_segmentation_data[[#This Row],[spending_score]]&gt;39,"Medium Spending",IF(customer_segmentation_data[[#This Row],[spending_score]]&lt;40,"Low Spending","Invalid")))</f>
        <v>Low Spending</v>
      </c>
      <c r="M988" t="str">
        <f>IF(customer_segmentation_data[[#This Row],[purchase_frequency]]&lt;16,"Low Frequency",IF(customer_segmentation_data[[#This Row],[purchase_frequency]]&lt;36,"Medium Frequency",IF(customer_segmentation_data[[#This Row],[purchase_frequency]]&lt;51,"High Frequency","Invalid")))</f>
        <v>High Frequency</v>
      </c>
      <c r="N988" s="3">
        <f>customer_segmentation_data[[#This Row],[last_purchase_amount]]*customer_segmentation_data[[#This Row],[purchase_frequency]]*customer_segmentation_data[[#This Row],[membership_years]]</f>
        <v>7975.9</v>
      </c>
    </row>
    <row r="989" spans="1:14" x14ac:dyDescent="0.35">
      <c r="A989">
        <v>988</v>
      </c>
      <c r="B989">
        <v>26</v>
      </c>
      <c r="C989" s="1" t="s">
        <v>16</v>
      </c>
      <c r="D989" s="2">
        <v>148451</v>
      </c>
      <c r="E989">
        <v>78</v>
      </c>
      <c r="F989">
        <v>5</v>
      </c>
      <c r="G989">
        <v>14</v>
      </c>
      <c r="H989" s="1" t="s">
        <v>10</v>
      </c>
      <c r="I989" s="3">
        <v>99.19</v>
      </c>
      <c r="J989" s="3" t="str">
        <f>IF(customer_segmentation_data[[#This Row],[age]]&lt;30,"Adolescent",IF(customer_segmentation_data[[#This Row],[age]]&lt;50,"Middle Age",IF(customer_segmentation_data[[#This Row],[age]]&gt;49,"Adult","Invalid")))</f>
        <v>Adolescent</v>
      </c>
      <c r="K989" t="str">
        <f>IF(customer_segmentation_data[[#This Row],[income]]&gt;89000,"High Income",IF(customer_segmentation_data[[#This Row],[income]]&gt;59000,"Middle Income",IF(customer_segmentation_data[[#This Row],[income]]&lt;60000,"Low Income","Invalid")))</f>
        <v>High Income</v>
      </c>
      <c r="L989" t="str">
        <f>IF(customer_segmentation_data[[#This Row],[spending_score]]&gt;69,"High Spending",IF(customer_segmentation_data[[#This Row],[spending_score]]&gt;39,"Medium Spending",IF(customer_segmentation_data[[#This Row],[spending_score]]&lt;40,"Low Spending","Invalid")))</f>
        <v>High Spending</v>
      </c>
      <c r="M989" t="str">
        <f>IF(customer_segmentation_data[[#This Row],[purchase_frequency]]&lt;16,"Low Frequency",IF(customer_segmentation_data[[#This Row],[purchase_frequency]]&lt;36,"Medium Frequency",IF(customer_segmentation_data[[#This Row],[purchase_frequency]]&lt;51,"High Frequency","Invalid")))</f>
        <v>Low Frequency</v>
      </c>
      <c r="N989" s="3">
        <f>customer_segmentation_data[[#This Row],[last_purchase_amount]]*customer_segmentation_data[[#This Row],[purchase_frequency]]*customer_segmentation_data[[#This Row],[membership_years]]</f>
        <v>6943.2999999999993</v>
      </c>
    </row>
    <row r="990" spans="1:14" x14ac:dyDescent="0.35">
      <c r="A990">
        <v>989</v>
      </c>
      <c r="B990">
        <v>26</v>
      </c>
      <c r="C990" s="1" t="s">
        <v>16</v>
      </c>
      <c r="D990" s="2">
        <v>45147</v>
      </c>
      <c r="E990">
        <v>93</v>
      </c>
      <c r="F990">
        <v>1</v>
      </c>
      <c r="G990">
        <v>32</v>
      </c>
      <c r="H990" s="1" t="s">
        <v>14</v>
      </c>
      <c r="I990" s="3">
        <v>750.58</v>
      </c>
      <c r="J990" s="3" t="str">
        <f>IF(customer_segmentation_data[[#This Row],[age]]&lt;30,"Adolescent",IF(customer_segmentation_data[[#This Row],[age]]&lt;50,"Middle Age",IF(customer_segmentation_data[[#This Row],[age]]&gt;49,"Adult","Invalid")))</f>
        <v>Adolescent</v>
      </c>
      <c r="K990" t="str">
        <f>IF(customer_segmentation_data[[#This Row],[income]]&gt;89000,"High Income",IF(customer_segmentation_data[[#This Row],[income]]&gt;59000,"Middle Income",IF(customer_segmentation_data[[#This Row],[income]]&lt;60000,"Low Income","Invalid")))</f>
        <v>Low Income</v>
      </c>
      <c r="L990" t="str">
        <f>IF(customer_segmentation_data[[#This Row],[spending_score]]&gt;69,"High Spending",IF(customer_segmentation_data[[#This Row],[spending_score]]&gt;39,"Medium Spending",IF(customer_segmentation_data[[#This Row],[spending_score]]&lt;40,"Low Spending","Invalid")))</f>
        <v>High Spending</v>
      </c>
      <c r="M990" t="str">
        <f>IF(customer_segmentation_data[[#This Row],[purchase_frequency]]&lt;16,"Low Frequency",IF(customer_segmentation_data[[#This Row],[purchase_frequency]]&lt;36,"Medium Frequency",IF(customer_segmentation_data[[#This Row],[purchase_frequency]]&lt;51,"High Frequency","Invalid")))</f>
        <v>Medium Frequency</v>
      </c>
      <c r="N990" s="3">
        <f>customer_segmentation_data[[#This Row],[last_purchase_amount]]*customer_segmentation_data[[#This Row],[purchase_frequency]]*customer_segmentation_data[[#This Row],[membership_years]]</f>
        <v>24018.560000000001</v>
      </c>
    </row>
    <row r="991" spans="1:14" x14ac:dyDescent="0.35">
      <c r="A991">
        <v>990</v>
      </c>
      <c r="B991">
        <v>31</v>
      </c>
      <c r="C991" s="1" t="s">
        <v>13</v>
      </c>
      <c r="D991" s="2">
        <v>45695</v>
      </c>
      <c r="E991">
        <v>36</v>
      </c>
      <c r="F991">
        <v>2</v>
      </c>
      <c r="G991">
        <v>31</v>
      </c>
      <c r="H991" s="1" t="s">
        <v>15</v>
      </c>
      <c r="I991" s="3">
        <v>864.67</v>
      </c>
      <c r="J991" s="3" t="str">
        <f>IF(customer_segmentation_data[[#This Row],[age]]&lt;30,"Adolescent",IF(customer_segmentation_data[[#This Row],[age]]&lt;50,"Middle Age",IF(customer_segmentation_data[[#This Row],[age]]&gt;49,"Adult","Invalid")))</f>
        <v>Middle Age</v>
      </c>
      <c r="K991" t="str">
        <f>IF(customer_segmentation_data[[#This Row],[income]]&gt;89000,"High Income",IF(customer_segmentation_data[[#This Row],[income]]&gt;59000,"Middle Income",IF(customer_segmentation_data[[#This Row],[income]]&lt;60000,"Low Income","Invalid")))</f>
        <v>Low Income</v>
      </c>
      <c r="L991" t="str">
        <f>IF(customer_segmentation_data[[#This Row],[spending_score]]&gt;69,"High Spending",IF(customer_segmentation_data[[#This Row],[spending_score]]&gt;39,"Medium Spending",IF(customer_segmentation_data[[#This Row],[spending_score]]&lt;40,"Low Spending","Invalid")))</f>
        <v>Low Spending</v>
      </c>
      <c r="M991" t="str">
        <f>IF(customer_segmentation_data[[#This Row],[purchase_frequency]]&lt;16,"Low Frequency",IF(customer_segmentation_data[[#This Row],[purchase_frequency]]&lt;36,"Medium Frequency",IF(customer_segmentation_data[[#This Row],[purchase_frequency]]&lt;51,"High Frequency","Invalid")))</f>
        <v>Medium Frequency</v>
      </c>
      <c r="N991" s="3">
        <f>customer_segmentation_data[[#This Row],[last_purchase_amount]]*customer_segmentation_data[[#This Row],[purchase_frequency]]*customer_segmentation_data[[#This Row],[membership_years]]</f>
        <v>53609.54</v>
      </c>
    </row>
    <row r="992" spans="1:14" x14ac:dyDescent="0.35">
      <c r="A992">
        <v>991</v>
      </c>
      <c r="B992">
        <v>21</v>
      </c>
      <c r="C992" s="1" t="s">
        <v>13</v>
      </c>
      <c r="D992" s="2">
        <v>80264</v>
      </c>
      <c r="E992">
        <v>41</v>
      </c>
      <c r="F992">
        <v>4</v>
      </c>
      <c r="G992">
        <v>26</v>
      </c>
      <c r="H992" s="1" t="s">
        <v>11</v>
      </c>
      <c r="I992" s="3">
        <v>458.93</v>
      </c>
      <c r="J992" s="3" t="str">
        <f>IF(customer_segmentation_data[[#This Row],[age]]&lt;30,"Adolescent",IF(customer_segmentation_data[[#This Row],[age]]&lt;50,"Middle Age",IF(customer_segmentation_data[[#This Row],[age]]&gt;49,"Adult","Invalid")))</f>
        <v>Adolescent</v>
      </c>
      <c r="K992" t="str">
        <f>IF(customer_segmentation_data[[#This Row],[income]]&gt;89000,"High Income",IF(customer_segmentation_data[[#This Row],[income]]&gt;59000,"Middle Income",IF(customer_segmentation_data[[#This Row],[income]]&lt;60000,"Low Income","Invalid")))</f>
        <v>Middle Income</v>
      </c>
      <c r="L992" t="str">
        <f>IF(customer_segmentation_data[[#This Row],[spending_score]]&gt;69,"High Spending",IF(customer_segmentation_data[[#This Row],[spending_score]]&gt;39,"Medium Spending",IF(customer_segmentation_data[[#This Row],[spending_score]]&lt;40,"Low Spending","Invalid")))</f>
        <v>Medium Spending</v>
      </c>
      <c r="M992" t="str">
        <f>IF(customer_segmentation_data[[#This Row],[purchase_frequency]]&lt;16,"Low Frequency",IF(customer_segmentation_data[[#This Row],[purchase_frequency]]&lt;36,"Medium Frequency",IF(customer_segmentation_data[[#This Row],[purchase_frequency]]&lt;51,"High Frequency","Invalid")))</f>
        <v>Medium Frequency</v>
      </c>
      <c r="N992" s="3">
        <f>customer_segmentation_data[[#This Row],[last_purchase_amount]]*customer_segmentation_data[[#This Row],[purchase_frequency]]*customer_segmentation_data[[#This Row],[membership_years]]</f>
        <v>47728.72</v>
      </c>
    </row>
    <row r="993" spans="1:14" x14ac:dyDescent="0.35">
      <c r="A993">
        <v>992</v>
      </c>
      <c r="B993">
        <v>53</v>
      </c>
      <c r="C993" s="1" t="s">
        <v>13</v>
      </c>
      <c r="D993" s="2">
        <v>83578</v>
      </c>
      <c r="E993">
        <v>97</v>
      </c>
      <c r="F993">
        <v>5</v>
      </c>
      <c r="G993">
        <v>50</v>
      </c>
      <c r="H993" s="1" t="s">
        <v>11</v>
      </c>
      <c r="I993" s="3">
        <v>917.08</v>
      </c>
      <c r="J993" s="3" t="str">
        <f>IF(customer_segmentation_data[[#This Row],[age]]&lt;30,"Adolescent",IF(customer_segmentation_data[[#This Row],[age]]&lt;50,"Middle Age",IF(customer_segmentation_data[[#This Row],[age]]&gt;49,"Adult","Invalid")))</f>
        <v>Adult</v>
      </c>
      <c r="K993" t="str">
        <f>IF(customer_segmentation_data[[#This Row],[income]]&gt;89000,"High Income",IF(customer_segmentation_data[[#This Row],[income]]&gt;59000,"Middle Income",IF(customer_segmentation_data[[#This Row],[income]]&lt;60000,"Low Income","Invalid")))</f>
        <v>Middle Income</v>
      </c>
      <c r="L993" t="str">
        <f>IF(customer_segmentation_data[[#This Row],[spending_score]]&gt;69,"High Spending",IF(customer_segmentation_data[[#This Row],[spending_score]]&gt;39,"Medium Spending",IF(customer_segmentation_data[[#This Row],[spending_score]]&lt;40,"Low Spending","Invalid")))</f>
        <v>High Spending</v>
      </c>
      <c r="M993" t="str">
        <f>IF(customer_segmentation_data[[#This Row],[purchase_frequency]]&lt;16,"Low Frequency",IF(customer_segmentation_data[[#This Row],[purchase_frequency]]&lt;36,"Medium Frequency",IF(customer_segmentation_data[[#This Row],[purchase_frequency]]&lt;51,"High Frequency","Invalid")))</f>
        <v>High Frequency</v>
      </c>
      <c r="N993" s="3">
        <f>customer_segmentation_data[[#This Row],[last_purchase_amount]]*customer_segmentation_data[[#This Row],[purchase_frequency]]*customer_segmentation_data[[#This Row],[membership_years]]</f>
        <v>229270</v>
      </c>
    </row>
    <row r="994" spans="1:14" x14ac:dyDescent="0.35">
      <c r="A994">
        <v>993</v>
      </c>
      <c r="B994">
        <v>22</v>
      </c>
      <c r="C994" s="1" t="s">
        <v>9</v>
      </c>
      <c r="D994" s="2">
        <v>125479</v>
      </c>
      <c r="E994">
        <v>57</v>
      </c>
      <c r="F994">
        <v>8</v>
      </c>
      <c r="G994">
        <v>27</v>
      </c>
      <c r="H994" s="1" t="s">
        <v>14</v>
      </c>
      <c r="I994" s="3">
        <v>139.75</v>
      </c>
      <c r="J994" s="3" t="str">
        <f>IF(customer_segmentation_data[[#This Row],[age]]&lt;30,"Adolescent",IF(customer_segmentation_data[[#This Row],[age]]&lt;50,"Middle Age",IF(customer_segmentation_data[[#This Row],[age]]&gt;49,"Adult","Invalid")))</f>
        <v>Adolescent</v>
      </c>
      <c r="K994" t="str">
        <f>IF(customer_segmentation_data[[#This Row],[income]]&gt;89000,"High Income",IF(customer_segmentation_data[[#This Row],[income]]&gt;59000,"Middle Income",IF(customer_segmentation_data[[#This Row],[income]]&lt;60000,"Low Income","Invalid")))</f>
        <v>High Income</v>
      </c>
      <c r="L994" t="str">
        <f>IF(customer_segmentation_data[[#This Row],[spending_score]]&gt;69,"High Spending",IF(customer_segmentation_data[[#This Row],[spending_score]]&gt;39,"Medium Spending",IF(customer_segmentation_data[[#This Row],[spending_score]]&lt;40,"Low Spending","Invalid")))</f>
        <v>Medium Spending</v>
      </c>
      <c r="M994" t="str">
        <f>IF(customer_segmentation_data[[#This Row],[purchase_frequency]]&lt;16,"Low Frequency",IF(customer_segmentation_data[[#This Row],[purchase_frequency]]&lt;36,"Medium Frequency",IF(customer_segmentation_data[[#This Row],[purchase_frequency]]&lt;51,"High Frequency","Invalid")))</f>
        <v>Medium Frequency</v>
      </c>
      <c r="N994" s="3">
        <f>customer_segmentation_data[[#This Row],[last_purchase_amount]]*customer_segmentation_data[[#This Row],[purchase_frequency]]*customer_segmentation_data[[#This Row],[membership_years]]</f>
        <v>30186</v>
      </c>
    </row>
    <row r="995" spans="1:14" x14ac:dyDescent="0.35">
      <c r="A995">
        <v>994</v>
      </c>
      <c r="B995">
        <v>29</v>
      </c>
      <c r="C995" s="1" t="s">
        <v>9</v>
      </c>
      <c r="D995" s="2">
        <v>64799</v>
      </c>
      <c r="E995">
        <v>42</v>
      </c>
      <c r="F995">
        <v>5</v>
      </c>
      <c r="G995">
        <v>19</v>
      </c>
      <c r="H995" s="1" t="s">
        <v>15</v>
      </c>
      <c r="I995" s="3">
        <v>967.26</v>
      </c>
      <c r="J995" s="3" t="str">
        <f>IF(customer_segmentation_data[[#This Row],[age]]&lt;30,"Adolescent",IF(customer_segmentation_data[[#This Row],[age]]&lt;50,"Middle Age",IF(customer_segmentation_data[[#This Row],[age]]&gt;49,"Adult","Invalid")))</f>
        <v>Adolescent</v>
      </c>
      <c r="K995" t="str">
        <f>IF(customer_segmentation_data[[#This Row],[income]]&gt;89000,"High Income",IF(customer_segmentation_data[[#This Row],[income]]&gt;59000,"Middle Income",IF(customer_segmentation_data[[#This Row],[income]]&lt;60000,"Low Income","Invalid")))</f>
        <v>Middle Income</v>
      </c>
      <c r="L995" t="str">
        <f>IF(customer_segmentation_data[[#This Row],[spending_score]]&gt;69,"High Spending",IF(customer_segmentation_data[[#This Row],[spending_score]]&gt;39,"Medium Spending",IF(customer_segmentation_data[[#This Row],[spending_score]]&lt;40,"Low Spending","Invalid")))</f>
        <v>Medium Spending</v>
      </c>
      <c r="M995" t="str">
        <f>IF(customer_segmentation_data[[#This Row],[purchase_frequency]]&lt;16,"Low Frequency",IF(customer_segmentation_data[[#This Row],[purchase_frequency]]&lt;36,"Medium Frequency",IF(customer_segmentation_data[[#This Row],[purchase_frequency]]&lt;51,"High Frequency","Invalid")))</f>
        <v>Medium Frequency</v>
      </c>
      <c r="N995" s="3">
        <f>customer_segmentation_data[[#This Row],[last_purchase_amount]]*customer_segmentation_data[[#This Row],[purchase_frequency]]*customer_segmentation_data[[#This Row],[membership_years]]</f>
        <v>91889.7</v>
      </c>
    </row>
    <row r="996" spans="1:14" x14ac:dyDescent="0.35">
      <c r="A996">
        <v>995</v>
      </c>
      <c r="B996">
        <v>60</v>
      </c>
      <c r="C996" s="1" t="s">
        <v>16</v>
      </c>
      <c r="D996" s="2">
        <v>71923</v>
      </c>
      <c r="E996">
        <v>25</v>
      </c>
      <c r="F996">
        <v>2</v>
      </c>
      <c r="G996">
        <v>40</v>
      </c>
      <c r="H996" s="1" t="s">
        <v>12</v>
      </c>
      <c r="I996" s="3">
        <v>986.97</v>
      </c>
      <c r="J996" s="3" t="str">
        <f>IF(customer_segmentation_data[[#This Row],[age]]&lt;30,"Adolescent",IF(customer_segmentation_data[[#This Row],[age]]&lt;50,"Middle Age",IF(customer_segmentation_data[[#This Row],[age]]&gt;49,"Adult","Invalid")))</f>
        <v>Adult</v>
      </c>
      <c r="K996" t="str">
        <f>IF(customer_segmentation_data[[#This Row],[income]]&gt;89000,"High Income",IF(customer_segmentation_data[[#This Row],[income]]&gt;59000,"Middle Income",IF(customer_segmentation_data[[#This Row],[income]]&lt;60000,"Low Income","Invalid")))</f>
        <v>Middle Income</v>
      </c>
      <c r="L996" t="str">
        <f>IF(customer_segmentation_data[[#This Row],[spending_score]]&gt;69,"High Spending",IF(customer_segmentation_data[[#This Row],[spending_score]]&gt;39,"Medium Spending",IF(customer_segmentation_data[[#This Row],[spending_score]]&lt;40,"Low Spending","Invalid")))</f>
        <v>Low Spending</v>
      </c>
      <c r="M996" t="str">
        <f>IF(customer_segmentation_data[[#This Row],[purchase_frequency]]&lt;16,"Low Frequency",IF(customer_segmentation_data[[#This Row],[purchase_frequency]]&lt;36,"Medium Frequency",IF(customer_segmentation_data[[#This Row],[purchase_frequency]]&lt;51,"High Frequency","Invalid")))</f>
        <v>High Frequency</v>
      </c>
      <c r="N996" s="3">
        <f>customer_segmentation_data[[#This Row],[last_purchase_amount]]*customer_segmentation_data[[#This Row],[purchase_frequency]]*customer_segmentation_data[[#This Row],[membership_years]]</f>
        <v>78957.600000000006</v>
      </c>
    </row>
    <row r="997" spans="1:14" x14ac:dyDescent="0.35">
      <c r="A997">
        <v>996</v>
      </c>
      <c r="B997">
        <v>57</v>
      </c>
      <c r="C997" s="1" t="s">
        <v>16</v>
      </c>
      <c r="D997" s="2">
        <v>112170</v>
      </c>
      <c r="E997">
        <v>57</v>
      </c>
      <c r="F997">
        <v>6</v>
      </c>
      <c r="G997">
        <v>1</v>
      </c>
      <c r="H997" s="1" t="s">
        <v>12</v>
      </c>
      <c r="I997" s="3">
        <v>313.64</v>
      </c>
      <c r="J997" s="3" t="str">
        <f>IF(customer_segmentation_data[[#This Row],[age]]&lt;30,"Adolescent",IF(customer_segmentation_data[[#This Row],[age]]&lt;50,"Middle Age",IF(customer_segmentation_data[[#This Row],[age]]&gt;49,"Adult","Invalid")))</f>
        <v>Adult</v>
      </c>
      <c r="K997" t="str">
        <f>IF(customer_segmentation_data[[#This Row],[income]]&gt;89000,"High Income",IF(customer_segmentation_data[[#This Row],[income]]&gt;59000,"Middle Income",IF(customer_segmentation_data[[#This Row],[income]]&lt;60000,"Low Income","Invalid")))</f>
        <v>High Income</v>
      </c>
      <c r="L997" t="str">
        <f>IF(customer_segmentation_data[[#This Row],[spending_score]]&gt;69,"High Spending",IF(customer_segmentation_data[[#This Row],[spending_score]]&gt;39,"Medium Spending",IF(customer_segmentation_data[[#This Row],[spending_score]]&lt;40,"Low Spending","Invalid")))</f>
        <v>Medium Spending</v>
      </c>
      <c r="M997" t="str">
        <f>IF(customer_segmentation_data[[#This Row],[purchase_frequency]]&lt;16,"Low Frequency",IF(customer_segmentation_data[[#This Row],[purchase_frequency]]&lt;36,"Medium Frequency",IF(customer_segmentation_data[[#This Row],[purchase_frequency]]&lt;51,"High Frequency","Invalid")))</f>
        <v>Low Frequency</v>
      </c>
      <c r="N997" s="3">
        <f>customer_segmentation_data[[#This Row],[last_purchase_amount]]*customer_segmentation_data[[#This Row],[purchase_frequency]]*customer_segmentation_data[[#This Row],[membership_years]]</f>
        <v>1881.84</v>
      </c>
    </row>
    <row r="998" spans="1:14" x14ac:dyDescent="0.35">
      <c r="A998">
        <v>997</v>
      </c>
      <c r="B998">
        <v>23</v>
      </c>
      <c r="C998" s="1" t="s">
        <v>13</v>
      </c>
      <c r="D998" s="2">
        <v>65337</v>
      </c>
      <c r="E998">
        <v>76</v>
      </c>
      <c r="F998">
        <v>10</v>
      </c>
      <c r="G998">
        <v>23</v>
      </c>
      <c r="H998" s="1" t="s">
        <v>10</v>
      </c>
      <c r="I998" s="3">
        <v>632.83000000000004</v>
      </c>
      <c r="J998" s="3" t="str">
        <f>IF(customer_segmentation_data[[#This Row],[age]]&lt;30,"Adolescent",IF(customer_segmentation_data[[#This Row],[age]]&lt;50,"Middle Age",IF(customer_segmentation_data[[#This Row],[age]]&gt;49,"Adult","Invalid")))</f>
        <v>Adolescent</v>
      </c>
      <c r="K998" t="str">
        <f>IF(customer_segmentation_data[[#This Row],[income]]&gt;89000,"High Income",IF(customer_segmentation_data[[#This Row],[income]]&gt;59000,"Middle Income",IF(customer_segmentation_data[[#This Row],[income]]&lt;60000,"Low Income","Invalid")))</f>
        <v>Middle Income</v>
      </c>
      <c r="L998" t="str">
        <f>IF(customer_segmentation_data[[#This Row],[spending_score]]&gt;69,"High Spending",IF(customer_segmentation_data[[#This Row],[spending_score]]&gt;39,"Medium Spending",IF(customer_segmentation_data[[#This Row],[spending_score]]&lt;40,"Low Spending","Invalid")))</f>
        <v>High Spending</v>
      </c>
      <c r="M998" t="str">
        <f>IF(customer_segmentation_data[[#This Row],[purchase_frequency]]&lt;16,"Low Frequency",IF(customer_segmentation_data[[#This Row],[purchase_frequency]]&lt;36,"Medium Frequency",IF(customer_segmentation_data[[#This Row],[purchase_frequency]]&lt;51,"High Frequency","Invalid")))</f>
        <v>Medium Frequency</v>
      </c>
      <c r="N998" s="3">
        <f>customer_segmentation_data[[#This Row],[last_purchase_amount]]*customer_segmentation_data[[#This Row],[purchase_frequency]]*customer_segmentation_data[[#This Row],[membership_years]]</f>
        <v>145550.9</v>
      </c>
    </row>
    <row r="999" spans="1:14" x14ac:dyDescent="0.35">
      <c r="A999">
        <v>998</v>
      </c>
      <c r="B999">
        <v>23</v>
      </c>
      <c r="C999" s="1" t="s">
        <v>16</v>
      </c>
      <c r="D999" s="2">
        <v>113097</v>
      </c>
      <c r="E999">
        <v>40</v>
      </c>
      <c r="F999">
        <v>5</v>
      </c>
      <c r="G999">
        <v>42</v>
      </c>
      <c r="H999" s="1" t="s">
        <v>11</v>
      </c>
      <c r="I999" s="3">
        <v>75.09</v>
      </c>
      <c r="J999" s="3" t="str">
        <f>IF(customer_segmentation_data[[#This Row],[age]]&lt;30,"Adolescent",IF(customer_segmentation_data[[#This Row],[age]]&lt;50,"Middle Age",IF(customer_segmentation_data[[#This Row],[age]]&gt;49,"Adult","Invalid")))</f>
        <v>Adolescent</v>
      </c>
      <c r="K999" t="str">
        <f>IF(customer_segmentation_data[[#This Row],[income]]&gt;89000,"High Income",IF(customer_segmentation_data[[#This Row],[income]]&gt;59000,"Middle Income",IF(customer_segmentation_data[[#This Row],[income]]&lt;60000,"Low Income","Invalid")))</f>
        <v>High Income</v>
      </c>
      <c r="L999" t="str">
        <f>IF(customer_segmentation_data[[#This Row],[spending_score]]&gt;69,"High Spending",IF(customer_segmentation_data[[#This Row],[spending_score]]&gt;39,"Medium Spending",IF(customer_segmentation_data[[#This Row],[spending_score]]&lt;40,"Low Spending","Invalid")))</f>
        <v>Medium Spending</v>
      </c>
      <c r="M999" t="str">
        <f>IF(customer_segmentation_data[[#This Row],[purchase_frequency]]&lt;16,"Low Frequency",IF(customer_segmentation_data[[#This Row],[purchase_frequency]]&lt;36,"Medium Frequency",IF(customer_segmentation_data[[#This Row],[purchase_frequency]]&lt;51,"High Frequency","Invalid")))</f>
        <v>High Frequency</v>
      </c>
      <c r="N999" s="3">
        <f>customer_segmentation_data[[#This Row],[last_purchase_amount]]*customer_segmentation_data[[#This Row],[purchase_frequency]]*customer_segmentation_data[[#This Row],[membership_years]]</f>
        <v>15768.900000000001</v>
      </c>
    </row>
    <row r="1000" spans="1:14" x14ac:dyDescent="0.35">
      <c r="A1000">
        <v>999</v>
      </c>
      <c r="B1000">
        <v>22</v>
      </c>
      <c r="C1000" s="1" t="s">
        <v>9</v>
      </c>
      <c r="D1000" s="2">
        <v>113695</v>
      </c>
      <c r="E1000">
        <v>63</v>
      </c>
      <c r="F1000">
        <v>7</v>
      </c>
      <c r="G1000">
        <v>44</v>
      </c>
      <c r="H1000" s="1" t="s">
        <v>15</v>
      </c>
      <c r="I1000" s="3">
        <v>505.16</v>
      </c>
      <c r="J1000" s="3" t="str">
        <f>IF(customer_segmentation_data[[#This Row],[age]]&lt;30,"Adolescent",IF(customer_segmentation_data[[#This Row],[age]]&lt;50,"Middle Age",IF(customer_segmentation_data[[#This Row],[age]]&gt;49,"Adult","Invalid")))</f>
        <v>Adolescent</v>
      </c>
      <c r="K1000" t="str">
        <f>IF(customer_segmentation_data[[#This Row],[income]]&gt;89000,"High Income",IF(customer_segmentation_data[[#This Row],[income]]&gt;59000,"Middle Income",IF(customer_segmentation_data[[#This Row],[income]]&lt;60000,"Low Income","Invalid")))</f>
        <v>High Income</v>
      </c>
      <c r="L1000" t="str">
        <f>IF(customer_segmentation_data[[#This Row],[spending_score]]&gt;69,"High Spending",IF(customer_segmentation_data[[#This Row],[spending_score]]&gt;39,"Medium Spending",IF(customer_segmentation_data[[#This Row],[spending_score]]&lt;40,"Low Spending","Invalid")))</f>
        <v>Medium Spending</v>
      </c>
      <c r="M1000" t="str">
        <f>IF(customer_segmentation_data[[#This Row],[purchase_frequency]]&lt;16,"Low Frequency",IF(customer_segmentation_data[[#This Row],[purchase_frequency]]&lt;36,"Medium Frequency",IF(customer_segmentation_data[[#This Row],[purchase_frequency]]&lt;51,"High Frequency","Invalid")))</f>
        <v>High Frequency</v>
      </c>
      <c r="N1000" s="3">
        <f>customer_segmentation_data[[#This Row],[last_purchase_amount]]*customer_segmentation_data[[#This Row],[purchase_frequency]]*customer_segmentation_data[[#This Row],[membership_years]]</f>
        <v>155589.28</v>
      </c>
    </row>
    <row r="1001" spans="1:14" x14ac:dyDescent="0.35">
      <c r="A1001">
        <v>1000</v>
      </c>
      <c r="B1001">
        <v>36</v>
      </c>
      <c r="C1001" s="1" t="s">
        <v>9</v>
      </c>
      <c r="D1001" s="2">
        <v>90420</v>
      </c>
      <c r="E1001">
        <v>7</v>
      </c>
      <c r="F1001">
        <v>2</v>
      </c>
      <c r="G1001">
        <v>31</v>
      </c>
      <c r="H1001" s="1" t="s">
        <v>10</v>
      </c>
      <c r="I1001" s="3">
        <v>669.26</v>
      </c>
      <c r="J1001" s="3" t="str">
        <f>IF(customer_segmentation_data[[#This Row],[age]]&lt;30,"Adolescent",IF(customer_segmentation_data[[#This Row],[age]]&lt;50,"Middle Age",IF(customer_segmentation_data[[#This Row],[age]]&gt;49,"Adult","Invalid")))</f>
        <v>Middle Age</v>
      </c>
      <c r="K1001" t="str">
        <f>IF(customer_segmentation_data[[#This Row],[income]]&gt;89000,"High Income",IF(customer_segmentation_data[[#This Row],[income]]&gt;59000,"Middle Income",IF(customer_segmentation_data[[#This Row],[income]]&lt;60000,"Low Income","Invalid")))</f>
        <v>High Income</v>
      </c>
      <c r="L1001" t="str">
        <f>IF(customer_segmentation_data[[#This Row],[spending_score]]&gt;69,"High Spending",IF(customer_segmentation_data[[#This Row],[spending_score]]&gt;39,"Medium Spending",IF(customer_segmentation_data[[#This Row],[spending_score]]&lt;40,"Low Spending","Invalid")))</f>
        <v>Low Spending</v>
      </c>
      <c r="M1001" t="str">
        <f>IF(customer_segmentation_data[[#This Row],[purchase_frequency]]&lt;16,"Low Frequency",IF(customer_segmentation_data[[#This Row],[purchase_frequency]]&lt;36,"Medium Frequency",IF(customer_segmentation_data[[#This Row],[purchase_frequency]]&lt;51,"High Frequency","Invalid")))</f>
        <v>Medium Frequency</v>
      </c>
      <c r="N1001" s="3">
        <f>customer_segmentation_data[[#This Row],[last_purchase_amount]]*customer_segmentation_data[[#This Row],[purchase_frequency]]*customer_segmentation_data[[#This Row],[membership_years]]</f>
        <v>41494.120000000003</v>
      </c>
    </row>
  </sheetData>
  <conditionalFormatting sqref="D1:D1048576">
    <cfRule type="colorScale" priority="6">
      <colorScale>
        <cfvo type="min"/>
        <cfvo type="percentile" val="50"/>
        <cfvo type="max"/>
        <color rgb="FFF8696B"/>
        <color rgb="FFFCFCFF"/>
        <color rgb="FF5A8AC6"/>
      </colorScale>
    </cfRule>
  </conditionalFormatting>
  <conditionalFormatting sqref="E2:E1001">
    <cfRule type="colorScale" priority="5">
      <colorScale>
        <cfvo type="min"/>
        <cfvo type="percentile" val="50"/>
        <cfvo type="max"/>
        <color rgb="FFF8696B"/>
        <color rgb="FFFCFCFF"/>
        <color rgb="FF5A8AC6"/>
      </colorScale>
    </cfRule>
  </conditionalFormatting>
  <conditionalFormatting sqref="N1:N1048576">
    <cfRule type="top10" dxfId="18" priority="1" rank="10"/>
    <cfRule type="top10" priority="2" rank="10"/>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5F311-563A-48C1-92D2-A1611F4534DF}">
  <dimension ref="A2:H13"/>
  <sheetViews>
    <sheetView workbookViewId="0">
      <selection activeCell="B14" sqref="B14"/>
    </sheetView>
  </sheetViews>
  <sheetFormatPr defaultRowHeight="14.5" x14ac:dyDescent="0.35"/>
  <cols>
    <col min="1" max="1" width="18.1796875" bestFit="1" customWidth="1"/>
    <col min="3" max="3" width="11.81640625" bestFit="1" customWidth="1"/>
    <col min="4" max="4" width="14.7265625" bestFit="1" customWidth="1"/>
  </cols>
  <sheetData>
    <row r="2" spans="1:8" x14ac:dyDescent="0.35">
      <c r="B2" t="s">
        <v>18</v>
      </c>
      <c r="C2" t="s">
        <v>19</v>
      </c>
      <c r="D2" t="s">
        <v>20</v>
      </c>
    </row>
    <row r="3" spans="1:8" x14ac:dyDescent="0.35">
      <c r="A3" t="s">
        <v>17</v>
      </c>
      <c r="B3">
        <f>AVERAGE('customer_segmentation_data'!B:B)</f>
        <v>43.783000000000001</v>
      </c>
      <c r="C3" s="4">
        <f>AVERAGE('customer_segmentation_data'!D:D)</f>
        <v>88500.800000000003</v>
      </c>
      <c r="D3">
        <f>AVERAGE('customer_segmentation_data'!E:E)</f>
        <v>50.685000000000002</v>
      </c>
    </row>
    <row r="4" spans="1:8" x14ac:dyDescent="0.35">
      <c r="A4" t="s">
        <v>21</v>
      </c>
      <c r="B4">
        <f>MEDIAN('customer_segmentation_data'!B:B)</f>
        <v>45</v>
      </c>
      <c r="C4" s="4">
        <f>MEDIAN('customer_segmentation_data'!D:D)</f>
        <v>87845.5</v>
      </c>
      <c r="D4">
        <f>MEDIAN('customer_segmentation_data'!E:E)</f>
        <v>50</v>
      </c>
    </row>
    <row r="5" spans="1:8" x14ac:dyDescent="0.35">
      <c r="A5" t="s">
        <v>22</v>
      </c>
      <c r="B5">
        <f>MIN('customer_segmentation_data'!B:B)</f>
        <v>18</v>
      </c>
      <c r="C5" s="4">
        <f>MIN('customer_segmentation_data'!D:D)</f>
        <v>30004</v>
      </c>
      <c r="D5">
        <f>MIN('customer_segmentation_data'!E:E)</f>
        <v>1</v>
      </c>
    </row>
    <row r="6" spans="1:8" x14ac:dyDescent="0.35">
      <c r="A6" t="s">
        <v>23</v>
      </c>
      <c r="B6">
        <f>MAX('customer_segmentation_data'!B:B)</f>
        <v>69</v>
      </c>
      <c r="C6" s="4">
        <f>MAX('customer_segmentation_data'!D:D)</f>
        <v>149973</v>
      </c>
      <c r="D6">
        <f>MAX('customer_segmentation_data'!E:E)</f>
        <v>100</v>
      </c>
    </row>
    <row r="7" spans="1:8" x14ac:dyDescent="0.35">
      <c r="A7" t="s">
        <v>24</v>
      </c>
      <c r="B7">
        <f>STDEV('customer_segmentation_data'!B:B)</f>
        <v>15.042213240716251</v>
      </c>
      <c r="C7" s="4">
        <f>STDEV('customer_segmentation_data'!D:D)</f>
        <v>34230.771122480422</v>
      </c>
      <c r="D7">
        <f>STDEV('customer_segmentation_data'!E:E)</f>
        <v>28.955175309038921</v>
      </c>
    </row>
    <row r="9" spans="1:8" x14ac:dyDescent="0.35">
      <c r="H9" s="5"/>
    </row>
    <row r="10" spans="1:8" x14ac:dyDescent="0.35">
      <c r="A10" t="s">
        <v>26</v>
      </c>
      <c r="B10" t="s">
        <v>35</v>
      </c>
    </row>
    <row r="11" spans="1:8" x14ac:dyDescent="0.35">
      <c r="A11" t="s">
        <v>29</v>
      </c>
      <c r="B11">
        <f>COUNTIF('customer_segmentation_data'!K:K,"High Income")</f>
        <v>492</v>
      </c>
    </row>
    <row r="12" spans="1:8" x14ac:dyDescent="0.35">
      <c r="A12" t="s">
        <v>28</v>
      </c>
      <c r="B12">
        <f>COUNTIF('customer_segmentation_data'!K:K,"Middle Income")</f>
        <v>247</v>
      </c>
    </row>
    <row r="13" spans="1:8" x14ac:dyDescent="0.35">
      <c r="A13" t="s">
        <v>27</v>
      </c>
      <c r="B13">
        <f>COUNTIF('customer_segmentation_data'!K:K,"Low Income")</f>
        <v>261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6437D-108A-4DB8-BE3B-60D84B4291B1}">
  <dimension ref="A1:G65"/>
  <sheetViews>
    <sheetView topLeftCell="A10" workbookViewId="0">
      <selection activeCell="E25" sqref="E25"/>
    </sheetView>
  </sheetViews>
  <sheetFormatPr defaultRowHeight="14.5" x14ac:dyDescent="0.35"/>
  <cols>
    <col min="1" max="1" width="16" bestFit="1" customWidth="1"/>
    <col min="2" max="2" width="10.08984375" bestFit="1" customWidth="1"/>
    <col min="3" max="3" width="9.81640625" bestFit="1" customWidth="1"/>
    <col min="4" max="4" width="8.7265625" bestFit="1" customWidth="1"/>
    <col min="5" max="5" width="14.453125" bestFit="1" customWidth="1"/>
    <col min="6" max="6" width="6.1796875" bestFit="1" customWidth="1"/>
    <col min="7" max="7" width="10.7265625" bestFit="1" customWidth="1"/>
    <col min="8" max="8" width="30.453125" bestFit="1" customWidth="1"/>
    <col min="9" max="9" width="13.36328125" bestFit="1" customWidth="1"/>
    <col min="10" max="10" width="29.36328125" bestFit="1" customWidth="1"/>
    <col min="11" max="11" width="12.26953125" bestFit="1" customWidth="1"/>
    <col min="12" max="12" width="16" bestFit="1" customWidth="1"/>
    <col min="13" max="13" width="10.7265625" bestFit="1" customWidth="1"/>
  </cols>
  <sheetData>
    <row r="1" spans="1:7" x14ac:dyDescent="0.35">
      <c r="A1" t="s">
        <v>49</v>
      </c>
    </row>
    <row r="3" spans="1:7" x14ac:dyDescent="0.35">
      <c r="A3" s="6" t="s">
        <v>33</v>
      </c>
      <c r="B3" s="6" t="s">
        <v>36</v>
      </c>
    </row>
    <row r="4" spans="1:7" x14ac:dyDescent="0.35">
      <c r="A4" s="6" t="s">
        <v>31</v>
      </c>
      <c r="B4" t="s">
        <v>12</v>
      </c>
      <c r="C4" t="s">
        <v>15</v>
      </c>
      <c r="D4" t="s">
        <v>10</v>
      </c>
      <c r="E4" t="s">
        <v>14</v>
      </c>
      <c r="F4" t="s">
        <v>11</v>
      </c>
      <c r="G4" t="s">
        <v>32</v>
      </c>
    </row>
    <row r="5" spans="1:7" x14ac:dyDescent="0.35">
      <c r="A5" s="7" t="s">
        <v>44</v>
      </c>
      <c r="B5" s="8">
        <v>51.216666666666669</v>
      </c>
      <c r="C5" s="8">
        <v>50.407407407407405</v>
      </c>
      <c r="D5" s="8">
        <v>54.481012658227847</v>
      </c>
      <c r="E5" s="8">
        <v>51.61904761904762</v>
      </c>
      <c r="F5" s="8">
        <v>52.768292682926827</v>
      </c>
      <c r="G5" s="8">
        <v>52.132124352331608</v>
      </c>
    </row>
    <row r="6" spans="1:7" x14ac:dyDescent="0.35">
      <c r="A6" s="7" t="s">
        <v>43</v>
      </c>
      <c r="B6" s="8">
        <v>51.555555555555557</v>
      </c>
      <c r="C6" s="8">
        <v>51.634146341463413</v>
      </c>
      <c r="D6" s="8">
        <v>50.306666666666665</v>
      </c>
      <c r="E6" s="8">
        <v>47.026315789473685</v>
      </c>
      <c r="F6" s="8">
        <v>52.082352941176474</v>
      </c>
      <c r="G6" s="8">
        <v>50.564102564102562</v>
      </c>
    </row>
    <row r="7" spans="1:7" x14ac:dyDescent="0.35">
      <c r="A7" s="7" t="s">
        <v>42</v>
      </c>
      <c r="B7" s="8">
        <v>53.973684210526315</v>
      </c>
      <c r="C7" s="8">
        <v>48.019230769230766</v>
      </c>
      <c r="D7" s="8">
        <v>47.177777777777777</v>
      </c>
      <c r="E7" s="8">
        <v>48.086956521739133</v>
      </c>
      <c r="F7" s="8">
        <v>45.558139534883722</v>
      </c>
      <c r="G7" s="8">
        <v>48.401785714285715</v>
      </c>
    </row>
    <row r="8" spans="1:7" x14ac:dyDescent="0.35">
      <c r="A8" s="7" t="s">
        <v>32</v>
      </c>
      <c r="B8" s="8">
        <v>51.976470588235294</v>
      </c>
      <c r="C8" s="8">
        <v>50.29767441860465</v>
      </c>
      <c r="D8" s="8">
        <v>51.256281407035175</v>
      </c>
      <c r="E8" s="8">
        <v>49.135922330097088</v>
      </c>
      <c r="F8" s="8">
        <v>51.014285714285712</v>
      </c>
      <c r="G8" s="8">
        <v>50.685000000000002</v>
      </c>
    </row>
    <row r="20" spans="1:2" x14ac:dyDescent="0.35">
      <c r="A20" s="7" t="s">
        <v>50</v>
      </c>
    </row>
    <row r="22" spans="1:2" x14ac:dyDescent="0.35">
      <c r="A22" s="6" t="s">
        <v>31</v>
      </c>
      <c r="B22" t="s">
        <v>45</v>
      </c>
    </row>
    <row r="23" spans="1:2" x14ac:dyDescent="0.35">
      <c r="A23" s="7" t="s">
        <v>27</v>
      </c>
      <c r="B23" s="1">
        <v>261</v>
      </c>
    </row>
    <row r="24" spans="1:2" x14ac:dyDescent="0.35">
      <c r="A24" s="7" t="s">
        <v>28</v>
      </c>
      <c r="B24" s="1">
        <v>247</v>
      </c>
    </row>
    <row r="25" spans="1:2" x14ac:dyDescent="0.35">
      <c r="A25" s="7" t="s">
        <v>29</v>
      </c>
      <c r="B25" s="1">
        <v>492</v>
      </c>
    </row>
    <row r="26" spans="1:2" x14ac:dyDescent="0.35">
      <c r="A26" s="7" t="s">
        <v>32</v>
      </c>
      <c r="B26" s="1">
        <v>1000</v>
      </c>
    </row>
    <row r="32" spans="1:2" x14ac:dyDescent="0.35">
      <c r="A32" s="6" t="s">
        <v>31</v>
      </c>
      <c r="B32" t="s">
        <v>45</v>
      </c>
    </row>
    <row r="33" spans="1:2" x14ac:dyDescent="0.35">
      <c r="A33" s="7" t="s">
        <v>38</v>
      </c>
      <c r="B33" s="1">
        <v>392</v>
      </c>
    </row>
    <row r="34" spans="1:2" x14ac:dyDescent="0.35">
      <c r="A34" s="7" t="s">
        <v>37</v>
      </c>
      <c r="B34" s="1">
        <v>328</v>
      </c>
    </row>
    <row r="35" spans="1:2" x14ac:dyDescent="0.35">
      <c r="A35" s="7" t="s">
        <v>39</v>
      </c>
      <c r="B35" s="1">
        <v>280</v>
      </c>
    </row>
    <row r="36" spans="1:2" x14ac:dyDescent="0.35">
      <c r="A36" s="7" t="s">
        <v>32</v>
      </c>
      <c r="B36" s="1">
        <v>1000</v>
      </c>
    </row>
    <row r="46" spans="1:2" x14ac:dyDescent="0.35">
      <c r="A46" t="s">
        <v>51</v>
      </c>
      <c r="B46" t="s">
        <v>52</v>
      </c>
    </row>
    <row r="48" spans="1:2" x14ac:dyDescent="0.35">
      <c r="A48" s="6" t="s">
        <v>31</v>
      </c>
      <c r="B48" t="s">
        <v>34</v>
      </c>
    </row>
    <row r="49" spans="1:2" x14ac:dyDescent="0.35">
      <c r="A49" s="7" t="s">
        <v>15</v>
      </c>
      <c r="B49" s="9">
        <v>106775.94</v>
      </c>
    </row>
    <row r="50" spans="1:2" x14ac:dyDescent="0.35">
      <c r="A50" s="7" t="s">
        <v>14</v>
      </c>
      <c r="B50" s="9">
        <v>104153.73</v>
      </c>
    </row>
    <row r="51" spans="1:2" x14ac:dyDescent="0.35">
      <c r="A51" s="7" t="s">
        <v>11</v>
      </c>
      <c r="B51" s="9">
        <v>101210.17</v>
      </c>
    </row>
    <row r="52" spans="1:2" x14ac:dyDescent="0.35">
      <c r="A52" s="7" t="s">
        <v>10</v>
      </c>
      <c r="B52" s="9">
        <v>96968.6</v>
      </c>
    </row>
    <row r="53" spans="1:2" x14ac:dyDescent="0.35">
      <c r="A53" s="7" t="s">
        <v>12</v>
      </c>
      <c r="B53" s="9">
        <v>83240.23</v>
      </c>
    </row>
    <row r="54" spans="1:2" x14ac:dyDescent="0.35">
      <c r="A54" s="7" t="s">
        <v>32</v>
      </c>
      <c r="B54" s="9">
        <v>492348.67</v>
      </c>
    </row>
    <row r="61" spans="1:2" x14ac:dyDescent="0.35">
      <c r="A61" s="6" t="s">
        <v>31</v>
      </c>
      <c r="B61" t="s">
        <v>34</v>
      </c>
    </row>
    <row r="62" spans="1:2" x14ac:dyDescent="0.35">
      <c r="A62" s="7" t="s">
        <v>48</v>
      </c>
      <c r="B62" s="9">
        <v>211385.69</v>
      </c>
    </row>
    <row r="63" spans="1:2" x14ac:dyDescent="0.35">
      <c r="A63" s="7" t="s">
        <v>46</v>
      </c>
      <c r="B63" s="9">
        <v>155290.28</v>
      </c>
    </row>
    <row r="64" spans="1:2" x14ac:dyDescent="0.35">
      <c r="A64" s="7" t="s">
        <v>47</v>
      </c>
      <c r="B64" s="9">
        <v>125672.7</v>
      </c>
    </row>
    <row r="65" spans="1:2" x14ac:dyDescent="0.35">
      <c r="A65" s="7" t="s">
        <v>32</v>
      </c>
      <c r="B65" s="9">
        <v>492348.67</v>
      </c>
    </row>
  </sheetData>
  <pageMargins left="0.7" right="0.7" top="0.75" bottom="0.75" header="0.3" footer="0.3"/>
  <pageSetup orientation="portrait" r:id="rId6"/>
  <drawing r:id="rId7"/>
  <extLst>
    <ext xmlns:x14="http://schemas.microsoft.com/office/spreadsheetml/2009/9/main" uri="{A8765BA9-456A-4dab-B4F3-ACF838C121DE}">
      <x14:slicerList>
        <x14:slicer r:id="rId8"/>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208BC-E5C6-4A84-888E-4B1DB669D832}">
  <dimension ref="A1:E14"/>
  <sheetViews>
    <sheetView workbookViewId="0">
      <selection activeCell="B18" sqref="B18"/>
    </sheetView>
  </sheetViews>
  <sheetFormatPr defaultRowHeight="14.5" x14ac:dyDescent="0.35"/>
  <cols>
    <col min="1" max="1" width="20.1796875" customWidth="1"/>
    <col min="2" max="2" width="23.1796875" customWidth="1"/>
    <col min="3" max="3" width="32" customWidth="1"/>
    <col min="4" max="4" width="46.7265625" customWidth="1"/>
    <col min="5" max="5" width="46.81640625" customWidth="1"/>
  </cols>
  <sheetData>
    <row r="1" spans="1:5" x14ac:dyDescent="0.35">
      <c r="A1" t="s">
        <v>5</v>
      </c>
      <c r="B1" t="s">
        <v>8</v>
      </c>
      <c r="C1" t="s">
        <v>53</v>
      </c>
      <c r="D1" t="s">
        <v>54</v>
      </c>
      <c r="E1" t="s">
        <v>55</v>
      </c>
    </row>
    <row r="2" spans="1:5" x14ac:dyDescent="0.35">
      <c r="A2">
        <v>1</v>
      </c>
      <c r="B2" s="3">
        <v>488.33673684210538</v>
      </c>
    </row>
    <row r="3" spans="1:5" x14ac:dyDescent="0.35">
      <c r="A3">
        <v>2</v>
      </c>
      <c r="B3" s="3">
        <v>536.66669724770645</v>
      </c>
    </row>
    <row r="4" spans="1:5" x14ac:dyDescent="0.35">
      <c r="A4">
        <v>3</v>
      </c>
      <c r="B4" s="3">
        <v>491.46305263157899</v>
      </c>
    </row>
    <row r="5" spans="1:5" x14ac:dyDescent="0.35">
      <c r="A5">
        <v>4</v>
      </c>
      <c r="B5" s="3">
        <v>482.14170212765947</v>
      </c>
    </row>
    <row r="6" spans="1:5" x14ac:dyDescent="0.35">
      <c r="A6">
        <v>5</v>
      </c>
      <c r="B6" s="3">
        <v>490.25976000000014</v>
      </c>
    </row>
    <row r="7" spans="1:5" x14ac:dyDescent="0.35">
      <c r="A7">
        <v>6</v>
      </c>
      <c r="B7" s="3">
        <v>462.09375000000006</v>
      </c>
    </row>
    <row r="8" spans="1:5" x14ac:dyDescent="0.35">
      <c r="A8">
        <v>7</v>
      </c>
      <c r="B8" s="3">
        <v>483.97957446808527</v>
      </c>
    </row>
    <row r="9" spans="1:5" x14ac:dyDescent="0.35">
      <c r="A9">
        <v>8</v>
      </c>
      <c r="B9" s="3">
        <v>474.51647727272706</v>
      </c>
    </row>
    <row r="10" spans="1:5" x14ac:dyDescent="0.35">
      <c r="A10">
        <v>9</v>
      </c>
      <c r="B10" s="3">
        <v>506.0387962962966</v>
      </c>
    </row>
    <row r="11" spans="1:5" x14ac:dyDescent="0.35">
      <c r="A11">
        <v>10</v>
      </c>
      <c r="B11" s="3">
        <v>498.98447916666674</v>
      </c>
      <c r="C11" s="3">
        <v>498.98447916666674</v>
      </c>
      <c r="D11" s="3">
        <v>498.98447916666674</v>
      </c>
      <c r="E11" s="3">
        <v>498.98447916666674</v>
      </c>
    </row>
    <row r="12" spans="1:5" x14ac:dyDescent="0.35">
      <c r="A12">
        <v>11</v>
      </c>
      <c r="C12" s="3">
        <f>_xlfn.FORECAST.ETS(A12,$B$2:$B$11,$A$2:$A$11,1,1)</f>
        <v>481.17262538225503</v>
      </c>
      <c r="D12" s="3">
        <f>C12-_xlfn.FORECAST.ETS.CONFINT(A12,$B$2:$B$11,$A$2:$A$11,0.95,1,1)</f>
        <v>440.92081404808079</v>
      </c>
      <c r="E12" s="3">
        <f>C12+_xlfn.FORECAST.ETS.CONFINT(A12,$B$2:$B$11,$A$2:$A$11,0.95,1,1)</f>
        <v>521.42443671642923</v>
      </c>
    </row>
    <row r="13" spans="1:5" x14ac:dyDescent="0.35">
      <c r="A13">
        <v>12</v>
      </c>
      <c r="C13" s="3">
        <f>_xlfn.FORECAST.ETS(A13,$B$2:$B$11,$A$2:$A$11,1,1)</f>
        <v>479.86495449306028</v>
      </c>
      <c r="D13" s="3">
        <f>C13-_xlfn.FORECAST.ETS.CONFINT(A13,$B$2:$B$11,$A$2:$A$11,0.95,1,1)</f>
        <v>439.40835971902834</v>
      </c>
      <c r="E13" s="3">
        <f>C13+_xlfn.FORECAST.ETS.CONFINT(A13,$B$2:$B$11,$A$2:$A$11,0.95,1,1)</f>
        <v>520.32154926709222</v>
      </c>
    </row>
    <row r="14" spans="1:5" x14ac:dyDescent="0.35">
      <c r="A14">
        <v>13</v>
      </c>
      <c r="C14" s="3">
        <f>_xlfn.FORECAST.ETS(A14,$B$2:$B$11,$A$2:$A$11,1,1)</f>
        <v>478.55728360386553</v>
      </c>
      <c r="D14" s="3">
        <f>C14-_xlfn.FORECAST.ETS.CONFINT(A14,$B$2:$B$11,$A$2:$A$11,0.95,1,1)</f>
        <v>437.89289244862277</v>
      </c>
      <c r="E14" s="3">
        <f>C14+_xlfn.FORECAST.ETS.CONFINT(A14,$B$2:$B$11,$A$2:$A$11,0.95,1,1)</f>
        <v>519.22167475910828</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5CFB73-13D1-4B5B-A4DD-17596A1C05BB}">
  <dimension ref="A1:H14"/>
  <sheetViews>
    <sheetView workbookViewId="0">
      <selection activeCell="D1" sqref="D1"/>
    </sheetView>
  </sheetViews>
  <sheetFormatPr defaultRowHeight="14.5" x14ac:dyDescent="0.35"/>
  <cols>
    <col min="1" max="1" width="20.1796875" customWidth="1"/>
    <col min="2" max="2" width="17" customWidth="1"/>
    <col min="3" max="3" width="25.81640625" customWidth="1"/>
    <col min="4" max="4" width="40.54296875" customWidth="1"/>
    <col min="5" max="5" width="40.7265625" customWidth="1"/>
    <col min="7" max="7" width="10.1796875" customWidth="1"/>
    <col min="8" max="8" width="8.26953125" customWidth="1"/>
  </cols>
  <sheetData>
    <row r="1" spans="1:8" x14ac:dyDescent="0.35">
      <c r="A1" t="s">
        <v>5</v>
      </c>
      <c r="B1" t="s">
        <v>4</v>
      </c>
      <c r="C1" t="s">
        <v>65</v>
      </c>
      <c r="D1" t="s">
        <v>66</v>
      </c>
      <c r="E1" t="s">
        <v>67</v>
      </c>
      <c r="G1" t="s">
        <v>56</v>
      </c>
      <c r="H1" t="s">
        <v>57</v>
      </c>
    </row>
    <row r="2" spans="1:8" x14ac:dyDescent="0.35">
      <c r="A2">
        <v>1</v>
      </c>
      <c r="B2">
        <v>49.926315789473684</v>
      </c>
      <c r="G2" t="s">
        <v>58</v>
      </c>
      <c r="H2" s="10">
        <f>_xlfn.FORECAST.ETS.STAT($B$2:$B$11,$A$2:$A$11,1,1,1)</f>
        <v>2E-3</v>
      </c>
    </row>
    <row r="3" spans="1:8" x14ac:dyDescent="0.35">
      <c r="A3">
        <v>2</v>
      </c>
      <c r="B3">
        <v>49.669724770642205</v>
      </c>
      <c r="G3" t="s">
        <v>59</v>
      </c>
      <c r="H3" s="10">
        <f>_xlfn.FORECAST.ETS.STAT($B$2:$B$11,$A$2:$A$11,2,1,1)</f>
        <v>1E-3</v>
      </c>
    </row>
    <row r="4" spans="1:8" x14ac:dyDescent="0.35">
      <c r="A4">
        <v>3</v>
      </c>
      <c r="B4">
        <v>51.431578947368422</v>
      </c>
      <c r="G4" t="s">
        <v>60</v>
      </c>
      <c r="H4" s="10">
        <f>_xlfn.FORECAST.ETS.STAT($B$2:$B$11,$A$2:$A$11,3,1,1)</f>
        <v>2.2204460492503131E-16</v>
      </c>
    </row>
    <row r="5" spans="1:8" x14ac:dyDescent="0.35">
      <c r="A5">
        <v>4</v>
      </c>
      <c r="B5">
        <v>50.095744680851062</v>
      </c>
      <c r="G5" t="s">
        <v>61</v>
      </c>
      <c r="H5" s="10">
        <f>_xlfn.FORECAST.ETS.STAT($B$2:$B$11,$A$2:$A$11,4,1,1)</f>
        <v>0.74978030848993837</v>
      </c>
    </row>
    <row r="6" spans="1:8" x14ac:dyDescent="0.35">
      <c r="A6">
        <v>5</v>
      </c>
      <c r="B6">
        <v>50.167999999999999</v>
      </c>
      <c r="G6" t="s">
        <v>62</v>
      </c>
      <c r="H6" s="10">
        <f>_xlfn.FORECAST.ETS.STAT($B$2:$B$11,$A$2:$A$11,5,1,1)</f>
        <v>3.3984246155064478E-2</v>
      </c>
    </row>
    <row r="7" spans="1:8" x14ac:dyDescent="0.35">
      <c r="A7">
        <v>6</v>
      </c>
      <c r="B7">
        <v>47.260416666666664</v>
      </c>
      <c r="G7" t="s">
        <v>63</v>
      </c>
      <c r="H7" s="10">
        <f>_xlfn.FORECAST.ETS.STAT($B$2:$B$11,$A$2:$A$11,6,1,1)</f>
        <v>1.7410325349769196</v>
      </c>
    </row>
    <row r="8" spans="1:8" x14ac:dyDescent="0.35">
      <c r="A8">
        <v>7</v>
      </c>
      <c r="B8">
        <v>49.148936170212764</v>
      </c>
      <c r="G8" t="s">
        <v>64</v>
      </c>
      <c r="H8" s="10">
        <f>_xlfn.FORECAST.ETS.STAT($B$2:$B$11,$A$2:$A$11,7,1,1)</f>
        <v>2.2139942428100836</v>
      </c>
    </row>
    <row r="9" spans="1:8" x14ac:dyDescent="0.35">
      <c r="A9">
        <v>8</v>
      </c>
      <c r="B9">
        <v>55.886363636363633</v>
      </c>
    </row>
    <row r="10" spans="1:8" x14ac:dyDescent="0.35">
      <c r="A10">
        <v>9</v>
      </c>
      <c r="B10">
        <v>53.629629629629626</v>
      </c>
    </row>
    <row r="11" spans="1:8" x14ac:dyDescent="0.35">
      <c r="A11">
        <v>10</v>
      </c>
      <c r="B11">
        <v>49.947916666666664</v>
      </c>
      <c r="C11">
        <v>49.947916666666664</v>
      </c>
      <c r="D11" s="11">
        <v>49.947916666666664</v>
      </c>
      <c r="E11" s="11">
        <v>49.947916666666664</v>
      </c>
    </row>
    <row r="12" spans="1:8" x14ac:dyDescent="0.35">
      <c r="A12">
        <v>11</v>
      </c>
      <c r="C12">
        <f>_xlfn.FORECAST.ETS(A12,$B$2:$B$11,$A$2:$A$11,1,1)</f>
        <v>52.588431107370631</v>
      </c>
      <c r="D12" s="11">
        <f>C12-_xlfn.FORECAST.ETS.CONFINT(A12,$B$2:$B$11,$A$2:$A$11,0.95,1,1)</f>
        <v>48.249082129483838</v>
      </c>
      <c r="E12" s="11">
        <f>C12+_xlfn.FORECAST.ETS.CONFINT(A12,$B$2:$B$11,$A$2:$A$11,0.95,1,1)</f>
        <v>56.927780085257425</v>
      </c>
    </row>
    <row r="13" spans="1:8" x14ac:dyDescent="0.35">
      <c r="A13">
        <v>12</v>
      </c>
      <c r="C13">
        <f>_xlfn.FORECAST.ETS(A13,$B$2:$B$11,$A$2:$A$11,1,1)</f>
        <v>52.853639827106235</v>
      </c>
      <c r="D13" s="11">
        <f>C13-_xlfn.FORECAST.ETS.CONFINT(A13,$B$2:$B$11,$A$2:$A$11,0.95,1,1)</f>
        <v>48.514271322192982</v>
      </c>
      <c r="E13" s="11">
        <f>C13+_xlfn.FORECAST.ETS.CONFINT(A13,$B$2:$B$11,$A$2:$A$11,0.95,1,1)</f>
        <v>57.193008332019488</v>
      </c>
    </row>
    <row r="14" spans="1:8" x14ac:dyDescent="0.35">
      <c r="A14">
        <v>13</v>
      </c>
      <c r="C14">
        <f>_xlfn.FORECAST.ETS(A14,$B$2:$B$11,$A$2:$A$11,1,1)</f>
        <v>53.118848546841839</v>
      </c>
      <c r="D14" s="11">
        <f>C14-_xlfn.FORECAST.ETS.CONFINT(A14,$B$2:$B$11,$A$2:$A$11,0.95,1,1)</f>
        <v>48.77944532743183</v>
      </c>
      <c r="E14" s="11">
        <f>C14+_xlfn.FORECAST.ETS.CONFINT(A14,$B$2:$B$11,$A$2:$A$11,0.95,1,1)</f>
        <v>57.458251766251848</v>
      </c>
    </row>
  </sheetData>
  <pageMargins left="0.7" right="0.7" top="0.75" bottom="0.75" header="0.3" footer="0.3"/>
  <drawing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B25E4B-CC49-4382-AB75-16E09B0AE15E}">
  <dimension ref="C1:AA2"/>
  <sheetViews>
    <sheetView showGridLines="0" tabSelected="1" zoomScale="75" zoomScaleNormal="75" workbookViewId="0">
      <selection activeCell="AE19" sqref="AE19"/>
    </sheetView>
  </sheetViews>
  <sheetFormatPr defaultRowHeight="14.5" x14ac:dyDescent="0.35"/>
  <cols>
    <col min="1" max="2" width="1.81640625" customWidth="1"/>
    <col min="15" max="15" width="8.453125" customWidth="1"/>
  </cols>
  <sheetData>
    <row r="1" spans="3:27" x14ac:dyDescent="0.35">
      <c r="C1" s="12" t="s">
        <v>68</v>
      </c>
      <c r="D1" s="12"/>
      <c r="E1" s="12"/>
      <c r="F1" s="12"/>
      <c r="G1" s="12"/>
      <c r="H1" s="12"/>
      <c r="I1" s="12"/>
      <c r="J1" s="12"/>
      <c r="K1" s="12"/>
      <c r="L1" s="12"/>
      <c r="M1" s="12"/>
      <c r="N1" s="12"/>
      <c r="O1" s="12"/>
      <c r="P1" s="12"/>
      <c r="Q1" s="12"/>
      <c r="R1" s="12"/>
      <c r="S1" s="12"/>
      <c r="T1" s="12"/>
      <c r="U1" s="12"/>
      <c r="V1" s="12"/>
      <c r="W1" s="12"/>
      <c r="X1" s="12"/>
      <c r="Y1" s="12"/>
      <c r="Z1" s="12"/>
      <c r="AA1" s="12"/>
    </row>
    <row r="2" spans="3:27" x14ac:dyDescent="0.35">
      <c r="C2" s="12"/>
      <c r="D2" s="12"/>
      <c r="E2" s="12"/>
      <c r="F2" s="12"/>
      <c r="G2" s="12"/>
      <c r="H2" s="12"/>
      <c r="I2" s="12"/>
      <c r="J2" s="12"/>
      <c r="K2" s="12"/>
      <c r="L2" s="12"/>
      <c r="M2" s="12"/>
      <c r="N2" s="12"/>
      <c r="O2" s="12"/>
      <c r="P2" s="12"/>
      <c r="Q2" s="12"/>
      <c r="R2" s="12"/>
      <c r="S2" s="12"/>
      <c r="T2" s="12"/>
      <c r="U2" s="12"/>
      <c r="V2" s="12"/>
      <c r="W2" s="12"/>
      <c r="X2" s="12"/>
      <c r="Y2" s="12"/>
      <c r="Z2" s="12"/>
      <c r="AA2" s="12"/>
    </row>
  </sheetData>
  <mergeCells count="1">
    <mergeCell ref="C1:AA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c 9 5 8 c 7 4 - 6 a 0 e - 4 1 3 8 - 8 2 6 2 - c e 8 6 b a 4 2 b e 0 4 "   x m l n s = " h t t p : / / s c h e m a s . m i c r o s o f t . c o m / D a t a M a s h u p " > A A A A A E w E A A B Q S w M E F A A C A A g A g m M 4 W S 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g m M 4 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J j O F l D X 4 h S R g E A A M U C A A A T A B w A R m 9 y b X V s Y X M v U 2 V j d G l v b j E u b S C i G A A o o B Q A A A A A A A A A A A A A A A A A A A A A A A A A A A C F U j 1 r w z A U 3 A 3 + D 0 J d E j C B Q O k S M j k d u n R o A h 1 C E I r 8 Y o t Y k v s k l R j j / 1 4 5 J h + t H a p F c H e c 7 t 2 T B e G k 0 W T d 3 / N F H M W R L T h C R o S 3 z i h A Z i F X o B 3 v F C z j j p M l K c H F E Q l n b T w K C M j r S U A 5 S z 1 i 0 H 4 a P O 6 N O U 6 m z f a d K 1 j S x 2 5 0 1 2 5 T o 1 0 A d 0 l v + k T T g u s 8 h N j U F d D g v u H 7 E m Y b 5 N o e D K r U l F 7 p j r S T P k H S N F R m N C F v 2 r 0 8 z z q q T U h D e Q 5 D M A e d A Q b c B Y Q 4 O L k z L L U I E Y d y W w W 9 1 D m z w u A I r 0 D t A W 0 h K 1 Y D R z t U V C F i w S 2 w A 8 K X B y 3 q E Q 3 C A U J 7 G R P c Q W 6 w H g Q s u X X s 6 s W V 8 d p d R N p 3 I d p 2 e u 3 w A 5 T 5 D h 2 u f F X K z t P e m l x J 6 8 K 4 b v K n 6 n M N G b 1 z u a f n / 6 x i 9 M 3 z Z i 7 N 9 v 9 D 1 L e x H 8 z 0 W 9 h O 4 0 j q 8 U i L H 1 B L A Q I t A B Q A A g A I A I J j O F k g O B 9 n p A A A A P U A A A A S A A A A A A A A A A A A A A A A A A A A A A B D b 2 5 m a W c v U G F j a 2 F n Z S 5 4 b W x Q S w E C L Q A U A A I A C A C C Y z h Z D 8 r p q 6 Q A A A D p A A A A E w A A A A A A A A A A A A A A A A D w A A A A W 0 N v b n R l b n R f V H l w Z X N d L n h t b F B L A Q I t A B Q A A g A I A I J j O F l D X 4 h S R g E A A M U C A A A T A A A A A A A A A A A A A A A A A O E B A A B G b 3 J t d W x h c y 9 T Z W N 0 a W 9 u M S 5 t U E s F B g A A A A A D A A M A w g A A A H Q 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M P A A A A A A A A k Q 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N 1 c 3 R v b W V y X 3 N l Z 2 1 l b n R h d G l v b l 9 k Y X R h 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Q t M D k t M j R U M T I 6 M j c 6 M z U u O D U 4 M T U 3 N V o i I C 8 + P E V u d H J 5 I F R 5 c G U 9 I k Z p b G x D b 2 x 1 b W 5 U e X B l c y I g V m F s d W U 9 I n N B d 0 1 H R V F N R E F 3 W V I i I C 8 + P E V u d H J 5 I F R 5 c G U 9 I k Z p b G x D b 2 x 1 b W 5 O Y W 1 l c y I g V m F s d W U 9 I n N b J n F 1 b 3 Q 7 a W Q m c X V v d D s s J n F 1 b 3 Q 7 Y W d l J n F 1 b 3 Q 7 L C Z x d W 9 0 O 2 d l b m R l c i Z x d W 9 0 O y w m c X V v d D t p b m N v b W U m c X V v d D s s J n F 1 b 3 Q 7 c 3 B l b m R p b m d f c 2 N v c m U m c X V v d D s s J n F 1 b 3 Q 7 b W V t Y m V y c 2 h p c F 9 5 Z W F y c y Z x d W 9 0 O y w m c X V v d D t w d X J j a G F z Z V 9 m c m V x d W V u Y 3 k m c X V v d D s s J n F 1 b 3 Q 7 c H J l Z m V y c m V k X 2 N h d G V n b 3 J 5 J n F 1 b 3 Q 7 L C Z x d W 9 0 O 2 x h c 3 R f c H V y Y 2 h h c 2 V f Y W 1 v d W 5 0 J n F 1 b 3 Q 7 X S I g L z 4 8 R W 5 0 c n k g V H l w Z T 0 i R m l s b F N 0 Y X R 1 c y I g V m F s d W U 9 I n N D b 2 1 w b G V 0 Z S I g L z 4 8 R W 5 0 c n k g V H l w Z T 0 i U m V s Y X R p b 2 5 z a G l w S W 5 m b 0 N v b n R h a W 5 l c i I g V m F s d W U 9 I n N 7 J n F 1 b 3 Q 7 Y 2 9 s d W 1 u Q 2 9 1 b n Q m c X V v d D s 6 O S w m c X V v d D t r Z X l D b 2 x 1 b W 5 O Y W 1 l c y Z x d W 9 0 O z p b J n F 1 b 3 Q 7 a W Q m c X V v d D t d L C Z x d W 9 0 O 3 F 1 Z X J 5 U m V s Y X R p b 2 5 z a G l w c y Z x d W 9 0 O z p b X S w m c X V v d D t j b 2 x 1 b W 5 J Z G V u d G l 0 a W V z J n F 1 b 3 Q 7 O l s m c X V v d D t T Z W N 0 a W 9 u M S 9 j d X N 0 b 2 1 l c l 9 z Z W d t Z W 5 0 Y X R p b 2 5 f Z G F 0 Y S 9 D a G F u Z 2 V k I F R 5 c G U u e 2 l k L D B 9 J n F 1 b 3 Q 7 L C Z x d W 9 0 O 1 N l Y 3 R p b 2 4 x L 2 N 1 c 3 R v b W V y X 3 N l Z 2 1 l b n R h d G l v b l 9 k Y X R h L 0 N o Y W 5 n Z W Q g V H l w Z S 5 7 Y W d l L D F 9 J n F 1 b 3 Q 7 L C Z x d W 9 0 O 1 N l Y 3 R p b 2 4 x L 2 N 1 c 3 R v b W V y X 3 N l Z 2 1 l b n R h d G l v b l 9 k Y X R h L 0 N o Y W 5 n Z W Q g V H l w Z S 5 7 Z 2 V u Z G V y L D J 9 J n F 1 b 3 Q 7 L C Z x d W 9 0 O 1 N l Y 3 R p b 2 4 x L 2 N 1 c 3 R v b W V y X 3 N l Z 2 1 l b n R h d G l v b l 9 k Y X R h L 0 N o Y W 5 n Z W Q g V H l w Z T E u e 2 l u Y 2 9 t Z S w z f S Z x d W 9 0 O y w m c X V v d D t T Z W N 0 a W 9 u M S 9 j d X N 0 b 2 1 l c l 9 z Z W d t Z W 5 0 Y X R p b 2 5 f Z G F 0 Y S 9 D a G F u Z 2 V k I F R 5 c G U u e 3 N w Z W 5 k a W 5 n X 3 N j b 3 J l L D R 9 J n F 1 b 3 Q 7 L C Z x d W 9 0 O 1 N l Y 3 R p b 2 4 x L 2 N 1 c 3 R v b W V y X 3 N l Z 2 1 l b n R h d G l v b l 9 k Y X R h L 0 N o Y W 5 n Z W Q g V H l w Z S 5 7 b W V t Y m V y c 2 h p c F 9 5 Z W F y c y w 1 f S Z x d W 9 0 O y w m c X V v d D t T Z W N 0 a W 9 u M S 9 j d X N 0 b 2 1 l c l 9 z Z W d t Z W 5 0 Y X R p b 2 5 f Z G F 0 Y S 9 D a G F u Z 2 V k I F R 5 c G U u e 3 B 1 c m N o Y X N l X 2 Z y Z X F 1 Z W 5 j e S w 2 f S Z x d W 9 0 O y w m c X V v d D t T Z W N 0 a W 9 u M S 9 j d X N 0 b 2 1 l c l 9 z Z W d t Z W 5 0 Y X R p b 2 5 f Z G F 0 Y S 9 D a G F u Z 2 V k I F R 5 c G U u e 3 B y Z W Z l c n J l Z F 9 j Y X R l Z 2 9 y e S w 3 f S Z x d W 9 0 O y w m c X V v d D t T Z W N 0 a W 9 u M S 9 j d X N 0 b 2 1 l c l 9 z Z W d t Z W 5 0 Y X R p b 2 5 f Z G F 0 Y S 9 D a G F u Z 2 V k I F R 5 c G U x L n t s Y X N 0 X 3 B 1 c m N o Y X N l X 2 F t b 3 V u d C w 4 f S Z x d W 9 0 O 1 0 s J n F 1 b 3 Q 7 Q 2 9 s d W 1 u Q 2 9 1 b n Q m c X V v d D s 6 O S w m c X V v d D t L Z X l D b 2 x 1 b W 5 O Y W 1 l c y Z x d W 9 0 O z p b J n F 1 b 3 Q 7 a W Q m c X V v d D t d L C Z x d W 9 0 O 0 N v b H V t b k l k Z W 5 0 a X R p Z X M m c X V v d D s 6 W y Z x d W 9 0 O 1 N l Y 3 R p b 2 4 x L 2 N 1 c 3 R v b W V y X 3 N l Z 2 1 l b n R h d G l v b l 9 k Y X R h L 0 N o Y W 5 n Z W Q g V H l w Z S 5 7 a W Q s M H 0 m c X V v d D s s J n F 1 b 3 Q 7 U 2 V j d G l v b j E v Y 3 V z d G 9 t Z X J f c 2 V n b W V u d G F 0 a W 9 u X 2 R h d G E v Q 2 h h b m d l Z C B U e X B l L n t h Z 2 U s M X 0 m c X V v d D s s J n F 1 b 3 Q 7 U 2 V j d G l v b j E v Y 3 V z d G 9 t Z X J f c 2 V n b W V u d G F 0 a W 9 u X 2 R h d G E v Q 2 h h b m d l Z C B U e X B l L n t n Z W 5 k Z X I s M n 0 m c X V v d D s s J n F 1 b 3 Q 7 U 2 V j d G l v b j E v Y 3 V z d G 9 t Z X J f c 2 V n b W V u d G F 0 a W 9 u X 2 R h d G E v Q 2 h h b m d l Z C B U e X B l M S 5 7 a W 5 j b 2 1 l L D N 9 J n F 1 b 3 Q 7 L C Z x d W 9 0 O 1 N l Y 3 R p b 2 4 x L 2 N 1 c 3 R v b W V y X 3 N l Z 2 1 l b n R h d G l v b l 9 k Y X R h L 0 N o Y W 5 n Z W Q g V H l w Z S 5 7 c 3 B l b m R p b m d f c 2 N v c m U s N H 0 m c X V v d D s s J n F 1 b 3 Q 7 U 2 V j d G l v b j E v Y 3 V z d G 9 t Z X J f c 2 V n b W V u d G F 0 a W 9 u X 2 R h d G E v Q 2 h h b m d l Z C B U e X B l L n t t Z W 1 i Z X J z a G l w X 3 l l Y X J z L D V 9 J n F 1 b 3 Q 7 L C Z x d W 9 0 O 1 N l Y 3 R p b 2 4 x L 2 N 1 c 3 R v b W V y X 3 N l Z 2 1 l b n R h d G l v b l 9 k Y X R h L 0 N o Y W 5 n Z W Q g V H l w Z S 5 7 c H V y Y 2 h h c 2 V f Z n J l c X V l b m N 5 L D Z 9 J n F 1 b 3 Q 7 L C Z x d W 9 0 O 1 N l Y 3 R p b 2 4 x L 2 N 1 c 3 R v b W V y X 3 N l Z 2 1 l b n R h d G l v b l 9 k Y X R h L 0 N o Y W 5 n Z W Q g V H l w Z S 5 7 c H J l Z m V y c m V k X 2 N h d G V n b 3 J 5 L D d 9 J n F 1 b 3 Q 7 L C Z x d W 9 0 O 1 N l Y 3 R p b 2 4 x L 2 N 1 c 3 R v b W V y X 3 N l Z 2 1 l b n R h d G l v b l 9 k Y X R h L 0 N o Y W 5 n Z W Q g V H l w Z T E u e 2 x h c 3 R f c H V y Y 2 h h c 2 V f Y W 1 v d W 5 0 L D h 9 J n F 1 b 3 Q 7 X S w m c X V v d D t S Z W x h d G l v b n N o a X B J b m Z v J n F 1 b 3 Q 7 O l t d f S I g L z 4 8 R W 5 0 c n k g V H l w Z T 0 i U X V l c n l J R C I g V m F s d W U 9 I n N h N G V k Z j Z m Y y 0 4 O W M 0 L T R k O T k t Y T E x M i 0 z M 2 E w Z j Y 2 M z k z N 2 Y i I C 8 + P C 9 T d G F i b G V F b n R y a W V z P j w v S X R l b T 4 8 S X R l b T 4 8 S X R l b U x v Y 2 F 0 a W 9 u P j x J d G V t V H l w Z T 5 G b 3 J t d W x h P C 9 J d G V t V H l w Z T 4 8 S X R l b V B h d G g + U 2 V j d G l v b j E v Y 3 V z d G 9 t Z X J f c 2 V n b W V u d G F 0 a W 9 u X 2 R h d G E v U 2 9 1 c m N l P C 9 J d G V t U G F 0 a D 4 8 L 0 l 0 Z W 1 M b 2 N h d G l v b j 4 8 U 3 R h Y m x l R W 5 0 c m l l c y A v P j w v S X R l b T 4 8 S X R l b T 4 8 S X R l b U x v Y 2 F 0 a W 9 u P j x J d G V t V H l w Z T 5 G b 3 J t d W x h P C 9 J d G V t V H l w Z T 4 8 S X R l b V B h d G g + U 2 V j d G l v b j E v Y 3 V z d G 9 t Z X J f c 2 V n b W V u d G F 0 a W 9 u X 2 R h d G E v Q 2 h h b m d l Z C U y M F R 5 c G U 8 L 0 l 0 Z W 1 Q Y X R o P j w v S X R l b U x v Y 2 F 0 a W 9 u P j x T d G F i b G V F b n R y a W V z I C 8 + P C 9 J d G V t P j x J d G V t P j x J d G V t T G 9 j Y X R p b 2 4 + P E l 0 Z W 1 U e X B l P k Z v c m 1 1 b G E 8 L 0 l 0 Z W 1 U e X B l P j x J d G V t U G F 0 a D 5 T Z W N 0 a W 9 u M S 9 j d X N 0 b 2 1 l c l 9 z Z W d t Z W 5 0 Y X R p b 2 5 f Z G F 0 Y S 9 S Z W 1 v d m V k J T I w R H V w b G l j Y X R l c z w v S X R l b V B h d G g + P C 9 J d G V t T G 9 j Y X R p b 2 4 + P F N 0 Y W J s Z U V u d H J p Z X M g L z 4 8 L 0 l 0 Z W 0 + P E l 0 Z W 0 + P E l 0 Z W 1 M b 2 N h d G l v b j 4 8 S X R l b V R 5 c G U + R m 9 y b X V s Y T w v S X R l b V R 5 c G U + P E l 0 Z W 1 Q Y X R o P l N l Y 3 R p b 2 4 x L 2 N 1 c 3 R v b W V y X 3 N l Z 2 1 l b n R h d G l v b l 9 k Y X R h L 0 N o Y W 5 n Z W Q l M j B U e X B l M T w v S X R l b V B h d G g + P C 9 J d G V t T G 9 j Y X R p b 2 4 + P F N 0 Y W J s Z U V u d H J p Z X M g L z 4 8 L 0 l 0 Z W 0 + P C 9 J d G V t c z 4 8 L 0 x v Y 2 F s U G F j a 2 F n Z U 1 l d G F k Y X R h R m l s Z T 4 W A A A A U E s F B g A A A A A A A A A A A A A A A A A A A A A A A C Y B A A A B A A A A 0 I y d 3 w E V 0 R G M e g D A T 8 K X 6 w E A A A D j A C c C E O W 0 T b m 3 d I D Q / r M y A A A A A A I A A A A A A B B m A A A A A Q A A I A A A A B 3 S V e 5 0 9 v F 7 W U l s z d v v u e B Y 2 u 7 9 d / r H b Z o R 8 u x B v Y R m A A A A A A 6 A A A A A A g A A I A A A A I D v o u g 0 G b u i 2 Z A Z K V Y k q l 3 2 1 w X B x y x Y + a F S 8 i d b X j Y A U A A A A E S y B y p m k j O g v R Y G J e h J J R L k J T N w T 1 I J d 6 n t 8 H 8 + d f s b m U r / T a 8 g u X w 4 f P c D A B B D t l k H a y T 3 e 2 U m u 8 U t X W O t 7 I Z N F 3 X l R 7 s R z s B w 6 9 D W y 2 0 2 Q A A A A P z W R t y X O I Y D x P 6 R R W o V Y G J D S 5 n q k 4 a t Q 7 k d / q / D y a 3 m K O 4 R n e m X F y f 3 t w 5 s K R U k 1 x l Z i s M R 8 o p M t T D x B 1 Z O G S E = < / D a t a M a s h u p > 
</file>

<file path=customXml/itemProps1.xml><?xml version="1.0" encoding="utf-8"?>
<ds:datastoreItem xmlns:ds="http://schemas.openxmlformats.org/officeDocument/2006/customXml" ds:itemID="{8BEE1130-F1AA-45A4-B01B-D07F9A46056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customer_segmentation_data</vt:lpstr>
      <vt:lpstr>EDA</vt:lpstr>
      <vt:lpstr>Pivot Tables for Analysis</vt:lpstr>
      <vt:lpstr>Forecast Last Purchase</vt:lpstr>
      <vt:lpstr>Forecast Spending Behavior</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Manoel</dc:creator>
  <cp:lastModifiedBy>Emmanuel Vuu</cp:lastModifiedBy>
  <cp:lastPrinted>2025-05-14T14:37:02Z</cp:lastPrinted>
  <dcterms:created xsi:type="dcterms:W3CDTF">2024-09-24T09:21:43Z</dcterms:created>
  <dcterms:modified xsi:type="dcterms:W3CDTF">2025-05-14T17:19:16Z</dcterms:modified>
</cp:coreProperties>
</file>