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https://d.docs.live.net/7bf74b0d87b87293/Documents/Excel/4-hour-course-xl-files/"/>
    </mc:Choice>
  </mc:AlternateContent>
  <xr:revisionPtr revIDLastSave="1710" documentId="13_ncr:1_{EA26473C-7E30-4127-9551-2149B51926C9}" xr6:coauthVersionLast="47" xr6:coauthVersionMax="47" xr10:uidLastSave="{9B89A94D-DE0C-4C58-AB2A-0EFE718F47F1}"/>
  <bookViews>
    <workbookView xWindow="-108" yWindow="-108" windowWidth="23256" windowHeight="12456" activeTab="3" xr2:uid="{26D4546B-D2A1-4444-8EAF-A6228F96F0C1}"/>
  </bookViews>
  <sheets>
    <sheet name="pivots" sheetId="6" r:id="rId1"/>
    <sheet name="Data" sheetId="2" r:id="rId2"/>
    <sheet name="Assets" sheetId="4" r:id="rId3"/>
    <sheet name="Sheet1" sheetId="5" r:id="rId4"/>
  </sheets>
  <definedNames>
    <definedName name="_xlnm._FilterDatabase" localSheetId="1" hidden="1">Data!$B$3:$H$1003</definedName>
    <definedName name="_xlcn.WorksheetConnection_07.sampledataexcelportfolioproject.xlsxcalls1" hidden="1">calls[]</definedName>
    <definedName name="_xlcn.WorksheetConnection_07.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07.sample-data-excel-portfolio-project.xlsx!calls"/>
          <x15:modelTable id="customers" name="customers" connection="WorksheetConnection_07.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9" i="6" l="1" a="1"/>
  <c r="K49" i="6" s="1"/>
  <c r="I49" i="6"/>
  <c r="I53" i="6" s="1"/>
  <c r="I58" i="6" s="1"/>
  <c r="I48" i="6"/>
  <c r="I52" i="6" s="1"/>
  <c r="I57" i="6" s="1"/>
  <c r="I47" i="6"/>
  <c r="I56" i="6" s="1"/>
  <c r="E34" i="6"/>
  <c r="E38"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D41" i="6" l="1"/>
  <c r="D39" i="6"/>
  <c r="D37" i="6"/>
  <c r="E37" i="6"/>
  <c r="E41" i="6"/>
  <c r="E40" i="6"/>
  <c r="D40" i="6"/>
  <c r="D38" i="6"/>
  <c r="E3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6F6473-3A77-4CA2-9B6D-1B27C3115F1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2516598-C6EF-4D88-BE13-487FE23FB99B}"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783F7427-F5A9-4178-929A-3105C470E695}"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<sst xmlns="http://schemas.openxmlformats.org/spreadsheetml/2006/main" count="3197" uniqueCount="1083">
  <si>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</si>
  <si>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</si>
  <si>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</si>
  <si>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</si>
  <si>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</si>
  <si>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</si>
  <si>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</si>
  <si>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</si>
  <si>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</si>
  <si>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</si>
  <si>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</si>
  <si>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</si>
  <si>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</si>
  <si>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</si>
  <si>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</si>
  <si>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</si>
  <si>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</si>
  <si>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</si>
  <si>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</si>
  <si>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</si>
  <si>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</si>
  <si>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</si>
  <si>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</si>
  <si>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</si>
  <si>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</si>
  <si>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</si>
  <si>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</si>
  <si>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</si>
  <si>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</si>
  <si>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</si>
  <si>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</si>
  <si>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</si>
  <si>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</si>
  <si>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</si>
  <si>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</si>
  <si>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</si>
  <si>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</si>
  <si>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</si>
  <si>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</si>
  <si>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</si>
  <si>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</si>
  <si>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</si>
  <si>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</si>
  <si>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</si>
  <si>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</si>
  <si>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</si>
  <si>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</si>
  <si>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</si>
  <si>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</si>
  <si>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</si>
  <si>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</si>
  <si>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</si>
  <si>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</si>
  <si>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</si>
  <si>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</si>
  <si>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</si>
  <si>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</si>
  <si>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</si>
  <si>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</si>
  <si>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</si>
  <si>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</si>
  <si>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</si>
  <si>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</si>
  <si>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</si>
  <si>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</si>
  <si>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</si>
  <si>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</si>
  <si>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</si>
  <si>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</si>
  <si>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</si>
  <si>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</si>
  <si>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</si>
  <si>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</si>
  <si>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</si>
  <si>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</si>
  <si>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</si>
  <si>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</si>
  <si>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</si>
  <si>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</si>
  <si>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</si>
  <si>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</si>
  <si>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</si>
  <si>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</si>
  <si>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</si>
  <si>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</si>
  <si>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</si>
  <si>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</si>
  <si>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</si>
  <si>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</si>
  <si>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</si>
  <si>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</si>
  <si>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</si>
  <si>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</si>
  <si>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</si>
  <si>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</si>
  <si>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</si>
  <si>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</si>
  <si>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</si>
  <si>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</si>
  <si>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</si>
  <si>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</si>
  <si>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</si>
  <si>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</si>
  <si>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</si>
  <si>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</si>
  <si>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</si>
  <si>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</si>
  <si>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</si>
  <si>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</si>
  <si>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</si>
  <si>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</si>
  <si>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</si>
  <si>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</si>
  <si>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</si>
  <si>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</si>
  <si>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</si>
  <si>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</si>
  <si>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</si>
  <si>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</si>
  <si>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</si>
  <si>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</si>
  <si>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</si>
  <si>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</si>
  <si>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</si>
  <si>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</si>
  <si>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</si>
  <si>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</si>
  <si>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</si>
  <si>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</si>
  <si>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</si>
  <si>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</si>
  <si>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</si>
  <si>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</si>
  <si>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</si>
  <si>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</si>
  <si>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</si>
  <si>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</si>
  <si>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</si>
  <si>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</si>
  <si>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</si>
  <si>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</si>
  <si>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</si>
  <si>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</si>
  <si>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</si>
  <si>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</si>
  <si>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</si>
  <si>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</si>
  <si>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</si>
  <si>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</si>
  <si>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</si>
  <si>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</si>
  <si>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</si>
  <si>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</si>
  <si>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</si>
  <si>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</si>
  <si>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</si>
  <si>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</si>
  <si>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</si>
  <si>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</si>
  <si>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</si>
  <si>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</si>
  <si>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</si>
  <si>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</si>
  <si>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</si>
  <si>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</si>
  <si>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</si>
  <si>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</si>
  <si>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</si>
  <si>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</si>
  <si>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</si>
  <si>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</si>
  <si>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</si>
  <si>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</si>
  <si>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</si>
  <si>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</si>
  <si>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</si>
  <si>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</si>
  <si>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</si>
  <si>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</si>
  <si>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</si>
  <si>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</si>
  <si>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</si>
  <si>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</si>
  <si>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</si>
  <si>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</si>
  <si>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</si>
  <si>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</si>
  <si>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</si>
  <si>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</si>
  <si>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</si>
  <si>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</si>
  <si>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</si>
  <si>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</si>
  <si>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</si>
  <si>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</si>
  <si>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</si>
  <si>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</si>
  <si>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</si>
  <si>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</si>
  <si>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</si>
  <si>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</si>
  <si>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</si>
  <si>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</si>
  <si>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</si>
  <si>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</si>
  <si>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</si>
  <si>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</si>
  <si>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</si>
  <si>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</si>
  <si>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</si>
  <si>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</si>
  <si>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</si>
  <si>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</si>
  <si>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</si>
  <si>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</si>
  <si>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</si>
  <si>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</si>
  <si>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</si>
  <si>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</si>
  <si>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</si>
  <si>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</si>
  <si>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</si>
  <si>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</si>
  <si>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</si>
  <si>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</si>
  <si>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</si>
  <si>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</si>
  <si>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</si>
  <si>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</si>
  <si>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</si>
  <si>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</si>
  <si>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</si>
  <si>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</si>
  <si>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</si>
  <si>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</si>
  <si>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</si>
  <si>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</si>
  <si>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</si>
  <si>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</si>
  <si>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</si>
  <si>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</si>
  <si>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</si>
  <si>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</si>
  <si>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</si>
  <si>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</si>
  <si>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</si>
  <si>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</si>
  <si>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</si>
  <si>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</si>
  <si>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</si>
  <si>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</si>
  <si>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</si>
  <si>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</si>
  <si>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</si>
  <si>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</si>
  <si>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</si>
  <si>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</si>
  <si>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</si>
  <si>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</si>
  <si>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</si>
  <si>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</si>
  <si>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</si>
  <si>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</si>
  <si>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</si>
  <si>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</si>
  <si>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</si>
  <si>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</si>
  <si>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</si>
  <si>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</si>
  <si>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</si>
  <si>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</si>
  <si>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</si>
  <si>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</si>
  <si>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</si>
  <si>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</si>
  <si>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</si>
  <si>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</si>
  <si>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</si>
  <si>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</si>
  <si>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</si>
  <si>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</si>
  <si>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</si>
  <si>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</si>
  <si>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</si>
  <si>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</si>
  <si>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</si>
  <si>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</si>
  <si>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</si>
  <si>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</si>
  <si>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</si>
  <si>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</si>
  <si>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</si>
  <si>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</si>
  <si>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</si>
  <si>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</si>
  <si>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</si>
  <si>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</si>
  <si>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</si>
  <si>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</si>
  <si>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</si>
  <si>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</si>
  <si>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</si>
  <si>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</si>
  <si>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</si>
  <si>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</si>
  <si>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</si>
  <si>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</si>
  <si>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</si>
  <si>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</si>
  <si>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</si>
  <si>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</si>
  <si>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</si>
  <si>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</si>
  <si>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</si>
  <si>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</si>
  <si>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</si>
  <si>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</si>
  <si>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</si>
  <si>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</si>
  <si>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</si>
  <si>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</si>
  <si>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</si>
  <si>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</si>
  <si>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</si>
  <si>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</si>
  <si>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</si>
  <si>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</si>
  <si>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</si>
  <si>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</si>
  <si>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</si>
  <si>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</si>
  <si>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</si>
  <si>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</si>
  <si>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</si>
  <si>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</si>
  <si>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</si>
  <si>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</si>
  <si>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</si>
  <si>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</si>
  <si>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</si>
  <si>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</si>
  <si>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</si>
  <si>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</si>
  <si>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</si>
  <si>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</si>
  <si>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</si>
  <si>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</si>
  <si>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</si>
  <si>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</si>
  <si>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</si>
  <si>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</si>
  <si>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</si>
  <si>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</si>
  <si>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</si>
  <si>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</si>
  <si>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</si>
  <si>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</si>
  <si>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</si>
  <si>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</si>
  <si>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</si>
  <si>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</si>
  <si>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</si>
  <si>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</si>
  <si>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</si>
  <si>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</si>
  <si>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</si>
  <si>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</si>
  <si>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</si>
  <si>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</si>
  <si>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</si>
  <si>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</si>
  <si>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</si>
  <si>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</si>
  <si>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</si>
  <si>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</si>
  <si>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</si>
  <si>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</si>
  <si>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</si>
  <si>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</si>
  <si>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</si>
  <si>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</si>
  <si>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</si>
  <si>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</si>
  <si>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</si>
  <si>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</si>
  <si>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</si>
  <si>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</si>
  <si>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</si>
  <si>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</si>
  <si>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</si>
  <si>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</si>
  <si>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</si>
  <si>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</si>
  <si>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</si>
  <si>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</si>
  <si>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</si>
  <si>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</si>
  <si>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</si>
  <si>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</si>
  <si>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</si>
  <si>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</si>
  <si>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</si>
  <si>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</si>
  <si>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</si>
  <si>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</si>
  <si>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</si>
  <si>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</si>
  <si>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</si>
  <si>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</si>
  <si>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</si>
  <si>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</si>
  <si>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</si>
  <si>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</si>
  <si>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</si>
  <si>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</si>
  <si>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</si>
  <si>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</si>
  <si>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</si>
  <si>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</si>
  <si>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</si>
  <si>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</si>
  <si>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</si>
  <si>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</si>
  <si>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</si>
  <si>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</si>
  <si>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</si>
  <si>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</si>
  <si>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</si>
  <si>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</si>
  <si>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</si>
  <si>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</si>
  <si>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</si>
  <si>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</si>
  <si>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</si>
  <si>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</si>
  <si>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</si>
  <si>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</si>
  <si>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</si>
  <si>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</si>
  <si>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</si>
  <si>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</si>
  <si>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</si>
  <si>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</si>
  <si>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</si>
  <si>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</si>
  <si>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</si>
  <si>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</si>
  <si>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</si>
  <si>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</si>
  <si>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</si>
  <si>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</si>
  <si>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</si>
  <si>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</si>
  <si>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</si>
  <si>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</si>
  <si>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</si>
  <si>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</si>
  <si>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</si>
  <si>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</si>
  <si>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</si>
  <si>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</si>
  <si>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</si>
  <si>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</si>
  <si>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</si>
  <si>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</si>
  <si>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</si>
  <si>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</si>
  <si>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</si>
  <si>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</si>
  <si>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</si>
  <si>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</si>
  <si>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</si>
  <si>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</si>
  <si>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</si>
  <si>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</si>
  <si>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</si>
  <si>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</si>
  <si>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</si>
  <si>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</si>
  <si>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</si>
  <si>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</si>
  <si>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</si>
  <si>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</si>
  <si>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</si>
  <si>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</si>
  <si>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</si>
  <si>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</si>
  <si>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</si>
  <si>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</si>
  <si>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</si>
  <si>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</si>
  <si>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</si>
  <si>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</si>
  <si>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</si>
  <si>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</si>
  <si>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</si>
  <si>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</si>
  <si>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</si>
  <si>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</si>
  <si>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</si>
  <si>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</si>
  <si>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</si>
  <si>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</si>
  <si>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</si>
  <si>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</si>
  <si>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</si>
  <si>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</si>
  <si>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</si>
  <si>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</si>
  <si>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</si>
  <si>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</si>
  <si>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</si>
  <si>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</si>
  <si>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</si>
  <si>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</si>
  <si>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</si>
  <si>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</si>
  <si>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</si>
  <si>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</si>
  <si>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</si>
  <si>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</si>
  <si>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</si>
  <si>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</si>
  <si>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</si>
  <si>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</si>
  <si>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</si>
  <si>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</si>
  <si>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</si>
  <si>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</si>
  <si>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</si>
  <si>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</si>
  <si>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</si>
  <si>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</si>
  <si>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</si>
  <si>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</si>
  <si>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</si>
  <si>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</si>
  <si>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</si>
  <si>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</si>
  <si>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</si>
  <si>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</si>
  <si>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</si>
  <si>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</si>
  <si>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</si>
  <si>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</si>
  <si>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</si>
  <si>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</si>
  <si>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</si>
  <si>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</si>
  <si>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</si>
  <si>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</si>
  <si>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</si>
  <si>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</si>
  <si>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</si>
  <si>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</si>
  <si>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</si>
  <si>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</si>
  <si>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</si>
  <si>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</si>
  <si>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</si>
  <si>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</si>
  <si>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</si>
  <si>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</si>
  <si>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</si>
  <si>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</si>
  <si>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</si>
  <si>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</si>
  <si>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</si>
  <si>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</si>
  <si>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</si>
  <si>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</si>
  <si>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</si>
  <si>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</si>
  <si>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</si>
  <si>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</si>
  <si>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</si>
  <si>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</si>
  <si>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</si>
  <si>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</si>
  <si>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</si>
  <si>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</si>
  <si>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</si>
  <si>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</si>
  <si>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</si>
  <si>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</si>
  <si>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</si>
  <si>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</si>
  <si>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</si>
  <si>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</si>
  <si>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</si>
  <si>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</si>
  <si>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</si>
  <si>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</si>
  <si>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</si>
  <si>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</si>
  <si>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</si>
  <si>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</si>
  <si>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</si>
  <si>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</si>
  <si>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</si>
  <si>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</si>
  <si>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</si>
  <si>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</si>
  <si>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</si>
  <si>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</si>
  <si>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</si>
  <si>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</si>
  <si>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</si>
  <si>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</si>
  <si>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</si>
  <si>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</si>
  <si>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</si>
  <si>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</si>
  <si>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</si>
  <si>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</si>
  <si>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</si>
  <si>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</si>
  <si>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</si>
  <si>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</si>
  <si>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</si>
  <si>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</si>
  <si>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</si>
  <si>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</si>
  <si>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</si>
  <si>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</si>
  <si>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</si>
  <si>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</si>
  <si>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</si>
  <si>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</si>
  <si>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</si>
  <si>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</si>
  <si>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</si>
  <si>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</si>
  <si>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</si>
  <si>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</si>
  <si>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</si>
  <si>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</si>
  <si>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</si>
  <si>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</si>
  <si>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</si>
  <si>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</si>
  <si>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</si>
  <si>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</si>
  <si>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</si>
  <si>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</si>
  <si>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</si>
  <si>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</si>
  <si>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</si>
  <si>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</si>
  <si>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</si>
  <si>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</si>
  <si>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</si>
  <si>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</si>
  <si>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</si>
  <si>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</si>
  <si>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</si>
  <si>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</si>
  <si>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</si>
  <si>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</si>
  <si>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</si>
  <si>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</si>
  <si>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</si>
  <si>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</si>
  <si>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</si>
  <si>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</si>
  <si>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</si>
  <si>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</si>
  <si>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</si>
  <si>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</si>
  <si>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</si>
  <si>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</si>
  <si>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</si>
  <si>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</si>
  <si>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</si>
  <si>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</si>
  <si>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</si>
  <si>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</si>
  <si>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</si>
  <si>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</si>
  <si>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</si>
  <si>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</si>
  <si>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</si>
  <si>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</si>
  <si>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</si>
  <si>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</si>
  <si>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</si>
  <si>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</si>
  <si>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</si>
  <si>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</si>
  <si>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</si>
  <si>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</si>
  <si>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</si>
  <si>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</si>
  <si>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</si>
  <si>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</si>
  <si>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</si>
  <si>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</si>
  <si>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</si>
  <si>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</si>
  <si>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</si>
  <si>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</si>
  <si>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</si>
  <si>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</si>
  <si>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</si>
  <si>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</si>
  <si>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</si>
  <si>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</si>
  <si>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</si>
  <si>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</si>
  <si>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</si>
  <si>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</si>
  <si>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</si>
  <si>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</si>
  <si>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</si>
  <si>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</si>
  <si>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</si>
  <si>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</si>
  <si>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</si>
  <si>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</si>
  <si>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</si>
  <si>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</si>
  <si>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</si>
  <si>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</si>
  <si>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</si>
  <si>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</si>
  <si>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</si>
  <si>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</si>
  <si>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</si>
  <si>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</si>
  <si>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</si>
  <si>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</si>
  <si>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</si>
  <si>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</si>
  <si>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</si>
  <si>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</si>
  <si>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</si>
  <si>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</si>
  <si>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</si>
  <si>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</si>
  <si>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</si>
  <si>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</si>
  <si>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</si>
  <si>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</si>
  <si>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</si>
  <si>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</si>
  <si>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</si>
  <si>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</si>
  <si>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</si>
  <si>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</si>
  <si>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</si>
  <si>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</si>
  <si>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</si>
  <si>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</si>
  <si>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</si>
  <si>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</si>
  <si>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</si>
  <si>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</si>
  <si>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</si>
  <si>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</si>
  <si>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</si>
  <si>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</si>
  <si>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</si>
  <si>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</si>
  <si>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</si>
  <si>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</si>
  <si>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</si>
  <si>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</si>
  <si>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</si>
  <si>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</si>
  <si>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</si>
  <si>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</si>
  <si>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</si>
  <si>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</si>
  <si>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</si>
  <si>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</si>
  <si>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</si>
  <si>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</si>
  <si>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</si>
  <si>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</si>
  <si>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</si>
  <si>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</si>
  <si>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</si>
  <si>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</si>
  <si>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</si>
  <si>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</si>
  <si>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</si>
  <si>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</si>
  <si>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</si>
  <si>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</si>
  <si>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</si>
  <si>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</si>
  <si>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</si>
  <si>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</si>
  <si>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</si>
  <si>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</si>
  <si>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</si>
  <si>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</si>
  <si>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</si>
  <si>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</si>
  <si>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</si>
  <si>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</si>
  <si>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</si>
  <si>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</si>
  <si>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</si>
  <si>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</si>
  <si>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</si>
  <si>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</si>
  <si>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</si>
  <si>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</si>
  <si>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</si>
  <si>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</si>
  <si>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</si>
  <si>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</si>
  <si>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</si>
  <si>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</si>
  <si>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</si>
  <si>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</si>
  <si>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</si>
  <si>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</si>
  <si>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</si>
  <si>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</si>
  <si>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</si>
  <si>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</si>
  <si>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</si>
  <si>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</si>
  <si>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</si>
  <si>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</si>
  <si>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</si>
  <si>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</si>
  <si>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</si>
  <si>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</si>
  <si>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</si>
  <si>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</si>
  <si>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</si>
  <si>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</si>
  <si>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</si>
  <si>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</si>
  <si>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</si>
  <si>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</si>
  <si>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</si>
  <si>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</si>
  <si>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</si>
  <si>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</si>
  <si>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</si>
  <si>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</si>
  <si>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</si>
  <si>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</si>
  <si>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</si>
  <si>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</si>
  <si>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</si>
  <si>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</si>
  <si>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</si>
  <si>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</si>
  <si>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</si>
  <si>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</si>
  <si>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</si>
  <si>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</si>
  <si>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</si>
  <si>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</si>
  <si>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</si>
  <si>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</si>
  <si>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</si>
  <si>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</si>
  <si>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</si>
  <si>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</si>
  <si>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</si>
  <si>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</si>
  <si>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</si>
  <si>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</si>
  <si>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</si>
  <si>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</si>
  <si>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</si>
  <si>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</si>
  <si>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</si>
  <si>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</si>
  <si>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</si>
  <si>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</si>
  <si>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</si>
  <si>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</si>
  <si>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</si>
  <si>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</si>
  <si>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</si>
  <si>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</si>
  <si>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</si>
  <si>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</si>
  <si>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</si>
  <si>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</si>
  <si>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</si>
  <si>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</si>
  <si>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</si>
  <si>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</si>
  <si>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</si>
  <si>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</si>
  <si>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</si>
  <si>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</si>
  <si>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</si>
  <si>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</si>
  <si>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</si>
  <si>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</si>
  <si>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</si>
  <si>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</si>
  <si>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</si>
  <si>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</si>
  <si>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</si>
  <si>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</si>
  <si>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</si>
  <si>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</si>
  <si>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</si>
  <si>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</si>
  <si>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</si>
  <si>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</si>
  <si>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</si>
  <si>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</si>
  <si>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</si>
  <si>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</si>
  <si>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</si>
  <si>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</si>
  <si>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</si>
  <si>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</si>
  <si>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</si>
  <si>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</si>
  <si>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</si>
  <si>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</si>
  <si>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</si>
  <si>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</si>
  <si>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</si>
  <si>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</si>
  <si>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</si>
  <si>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</si>
  <si>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</si>
  <si>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</si>
  <si>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</si>
  <si>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</si>
  <si>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</si>
  <si>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</si>
  <si>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</si>
  <si>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</si>
  <si>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</si>
  <si>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</si>
  <si>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</si>
  <si>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</si>
  <si>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</si>
  <si>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</si>
  <si>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</si>
  <si>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</si>
  <si>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</si>
  <si>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</si>
  <si>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</si>
  <si>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</si>
  <si>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</si>
  <si>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</si>
  <si>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</si>
  <si>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</si>
  <si>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</si>
  <si>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</si>
  <si>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</si>
  <si>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</si>
  <si>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</si>
  <si>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</si>
  <si>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</si>
  <si>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</si>
  <si>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</si>
  <si>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</si>
  <si>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</si>
  <si>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</si>
  <si>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</si>
  <si>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</si>
  <si>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</si>
  <si>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</si>
  <si>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</si>
  <si>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</si>
  <si>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</si>
  <si>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</si>
  <si>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</si>
  <si>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</si>
  <si>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</si>
  <si>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</si>
  <si>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</si>
  <si>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</si>
  <si>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</si>
  <si>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</si>
  <si>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</si>
  <si>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</si>
  <si>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</si>
  <si>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</si>
  <si>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</si>
  <si>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</si>
  <si>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</si>
  <si>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</si>
  <si>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</si>
  <si>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</si>
  <si>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</si>
  <si>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</si>
  <si>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</si>
  <si>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</si>
  <si>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</si>
  <si>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</si>
  <si>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</si>
  <si>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</si>
  <si>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</si>
  <si>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</si>
  <si>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</si>
  <si>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</si>
  <si>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</si>
  <si>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</si>
  <si>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</si>
  <si>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</si>
  <si>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</si>
  <si>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</si>
  <si>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</si>
  <si>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</si>
  <si>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</si>
  <si>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</si>
  <si>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</si>
  <si>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</si>
  <si>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</si>
  <si>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</si>
  <si>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</si>
  <si>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</si>
  <si>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</si>
  <si>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</si>
  <si>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</si>
  <si>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</si>
  <si>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</si>
  <si>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</si>
  <si>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</si>
  <si>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</si>
  <si>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</si>
  <si>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</si>
  <si>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</si>
  <si>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</si>
  <si>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</si>
  <si>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</si>
  <si>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</si>
  <si>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</si>
  <si>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</si>
  <si>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</si>
  <si>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</si>
  <si>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</si>
  <si>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</si>
  <si>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</si>
  <si>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</si>
  <si>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</si>
  <si>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</si>
  <si>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</si>
  <si>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</si>
  <si>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</si>
  <si>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</si>
  <si>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</si>
  <si>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</si>
  <si>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</si>
  <si>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</si>
  <si>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</si>
  <si>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</si>
  <si>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</si>
  <si>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</si>
  <si>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</si>
  <si>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</si>
  <si>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</si>
  <si>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</si>
  <si>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</si>
  <si>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</si>
  <si>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</si>
  <si>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</si>
  <si>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</si>
  <si>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</si>
  <si>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</si>
  <si>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</si>
  <si>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Graphs</t>
  </si>
  <si>
    <t>sell calls</t>
  </si>
  <si>
    <t>sell amount</t>
  </si>
  <si>
    <t>selected cell</t>
  </si>
  <si>
    <t>Column Labels</t>
  </si>
  <si>
    <t>Total</t>
  </si>
  <si>
    <t>Images</t>
  </si>
  <si>
    <t>% of calls</t>
  </si>
  <si>
    <t>calls</t>
  </si>
  <si>
    <t>Amounts</t>
  </si>
  <si>
    <t>call rank</t>
  </si>
  <si>
    <t>Amount Rank</t>
  </si>
  <si>
    <t>Labels :</t>
  </si>
  <si>
    <t>image</t>
  </si>
  <si>
    <t>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</si>
</sst>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0;\(\$#,##0\);\$#,##0"/>
    <numFmt numFmtId="166" formatCode="0.0"/>
  </numFmts>
  <fonts count="6"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
      <color theme="1"/>
      <name val="Calibri"/>
      <family val="2"/>
      <scheme val="minor"/>
    </font>
    <font>
      <b/>
      <sz val="24"/>
      <color theme="0"/>
      <name val="Calibri"/>
      <family val="2"/>
      <scheme val="minor"/>
    </font>
  </fonts>
  <fills count="7">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bgColor theme="4" tint="0.79998168889431442"/>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37">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 fontId="0" fillId="0" borderId="0" xfId="0" applyNumberFormat="1"/>
    <xf numFmtId="166" fontId="0" fillId="0" borderId="0" xfId="0" applyNumberFormat="1"/>
    <xf numFmtId="0" fontId="0" fillId="0" borderId="0" xfId="0" pivotButton="1"/>
    <xf numFmtId="0" fontId="0" fillId="0" borderId="0" xfId="0" applyAlignment="1">
      <alignment horizontal="left"/>
    </xf>
    <xf numFmtId="0" fontId="0" fillId="4" borderId="0" xfId="0" applyFill="1" applyAlignment="1">
      <alignment horizontal="left"/>
    </xf>
    <xf numFmtId="0" fontId="0" fillId="0" borderId="0" xfId="0" applyAlignment="1">
      <alignment horizontal="left" indent="1"/>
    </xf>
    <xf numFmtId="0" fontId="1" fillId="5" borderId="0" xfId="0" applyFont="1" applyFill="1" applyAlignment="1">
      <alignment horizontal="center" vertical="center"/>
    </xf>
    <xf numFmtId="0" fontId="1" fillId="5" borderId="0" xfId="0" applyFont="1" applyFill="1"/>
    <xf numFmtId="0" fontId="1" fillId="6" borderId="0" xfId="0" applyFont="1" applyFill="1" applyAlignment="1">
      <alignment horizontal="center" vertical="center"/>
    </xf>
    <xf numFmtId="0" fontId="1" fillId="6" borderId="0" xfId="0" applyFont="1" applyFill="1"/>
    <xf numFmtId="0" fontId="0" fillId="6" borderId="0" xfId="0" applyFill="1" applyAlignment="1">
      <alignment horizontal="center" vertical="center"/>
    </xf>
    <xf numFmtId="165" fontId="0" fillId="6" borderId="0" xfId="0" applyNumberFormat="1" applyFill="1"/>
    <xf numFmtId="9" fontId="0" fillId="0" borderId="0" xfId="1" applyFont="1"/>
    <xf numFmtId="0" fontId="5" fillId="4" borderId="0" xfId="0" applyFont="1" applyFill="1" applyAlignment="1">
      <alignment horizontal="left" vertical="center"/>
    </xf>
  </cellXfs>
  <cellStyles count="2">
    <cellStyle name="Normal" xfId="0" builtinId="0"/>
    <cellStyle name="Percent" xfId="1" builtinId="5"/>
  </cellStyles>
  <dxfs count="19">
    <dxf>
      <fill>
        <patternFill patternType="solid">
          <bgColor theme="8"/>
        </patternFill>
      </fill>
    </dxf>
    <dxf>
      <fill>
        <patternFill>
          <bgColor theme="8" tint="0.39994506668294322"/>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6D4BFEFB-4A0C-43E6-9CE7-CC509A6C1D4B}"/>
    <tableStyle name="Slicer Style 1" pivot="0" table="0" count="1" xr9:uid="{25BABDA2-DB3D-41F6-98D0-3EE7CBB0176F}">
      <tableStyleElement type="wholeTable" dxfId="18"/>
    </tableStyle>
    <tableStyle name="SlicerStyleDark5 2" pivot="0" table="0" count="10" xr9:uid="{63AD55FF-6CCC-4DC5-88FB-57538E0ECC82}">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name val="Calibri"/>
            <family val="2"/>
            <scheme val="major"/>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5"/>
  </c:pivotSource>
  <c:chart>
    <c:title>
      <c:layout>
        <c:manualLayout>
          <c:xMode val="edge"/>
          <c:yMode val="edge"/>
          <c:x val="3.6646625099892853E-2"/>
          <c:y val="3.6190468727124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pivots!$C$12</c:f>
              <c:strCache>
                <c:ptCount val="1"/>
                <c:pt idx="0">
                  <c:v>call Count2</c:v>
                </c:pt>
              </c:strCache>
            </c:strRef>
          </c:tx>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2-02D4-4A03-9A3E-D9544A4ECB7E}"/>
            </c:ext>
          </c:extLst>
        </c:ser>
        <c:dLbls>
          <c:showLegendKey val="0"/>
          <c:showVal val="0"/>
          <c:showCatName val="0"/>
          <c:showSerName val="0"/>
          <c:showPercent val="0"/>
          <c:showBubbleSize val="0"/>
        </c:dLbls>
        <c:axId val="74781584"/>
        <c:axId val="183478752"/>
      </c:areaChart>
      <c:lineChart>
        <c:grouping val="standard"/>
        <c:varyColors val="0"/>
        <c:ser>
          <c:idx val="0"/>
          <c:order val="0"/>
          <c:tx>
            <c:strRef>
              <c:f>pivots!$B$12</c:f>
              <c:strCache>
                <c:ptCount val="1"/>
                <c:pt idx="0">
                  <c:v>call Count</c:v>
                </c:pt>
              </c:strCache>
            </c:strRef>
          </c:tx>
          <c:spPr>
            <a:ln w="28575" cap="rnd">
              <a:solidFill>
                <a:schemeClr val="accent5"/>
              </a:solidFill>
              <a:round/>
            </a:ln>
            <a:effectLst>
              <a:outerShdw blurRad="50800" dist="50800" dir="5400000" algn="ctr" rotWithShape="0">
                <a:schemeClr val="accent6"/>
              </a:outerShdw>
            </a:effectLst>
          </c:spPr>
          <c:marker>
            <c:symbol val="none"/>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02D4-4A03-9A3E-D9544A4ECB7E}"/>
            </c:ext>
          </c:extLst>
        </c:ser>
        <c:dLbls>
          <c:showLegendKey val="0"/>
          <c:showVal val="0"/>
          <c:showCatName val="0"/>
          <c:showSerName val="0"/>
          <c:showPercent val="0"/>
          <c:showBubbleSize val="0"/>
        </c:dLbls>
        <c:marker val="1"/>
        <c:smooth val="0"/>
        <c:axId val="74781584"/>
        <c:axId val="183478752"/>
      </c:lineChart>
      <c:catAx>
        <c:axId val="7478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78752"/>
        <c:crosses val="autoZero"/>
        <c:auto val="1"/>
        <c:lblAlgn val="ctr"/>
        <c:lblOffset val="100"/>
        <c:noMultiLvlLbl val="0"/>
      </c:catAx>
      <c:valAx>
        <c:axId val="183478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8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[07.sample-data-excel-portfolio-project.xlsx]pivots!WEEKLY TREND</c:name>
    <c:fmtId val="3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pivots!$H$12</c:f>
              <c:strCache>
                <c:ptCount val="1"/>
                <c:pt idx="0">
                  <c:v>Total</c:v>
                </c:pt>
              </c:strCache>
            </c:strRef>
          </c:tx>
          <c:spPr>
            <a:solidFill>
              <a:schemeClr val="accent1"/>
            </a:solidFill>
            <a:ln>
              <a:noFill/>
            </a:ln>
            <a:effectLst/>
          </c:spPr>
          <c:invertIfNegative val="0"/>
          <c:cat>
            <c:strRef>
              <c:f>pivots!$G$13:$G$20</c:f>
              <c:strCache>
                <c:ptCount val="7"/>
                <c:pt idx="0">
                  <c:v>Sunday</c:v>
                </c:pt>
                <c:pt idx="1">
                  <c:v>Monday</c:v>
                </c:pt>
                <c:pt idx="2">
                  <c:v>Tuesday</c:v>
                </c:pt>
                <c:pt idx="3">
                  <c:v>Wednesday</c:v>
                </c:pt>
                <c:pt idx="4">
                  <c:v>Thursday</c:v>
                </c:pt>
                <c:pt idx="5">
                  <c:v>Friday</c:v>
                </c:pt>
                <c:pt idx="6">
                  <c:v>Saturday</c:v>
                </c:pt>
              </c:strCache>
            </c:strRef>
          </c:cat>
          <c:val>
            <c:numRef>
              <c:f>pivots!$H$13:$H$20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7107-45E7-97CF-087275F2482E}"/>
            </c:ext>
          </c:extLst>
        </c:ser>
        <c:dLbls>
          <c:showLegendKey val="0"/>
          <c:showVal val="0"/>
          <c:showCatName val="0"/>
          <c:showSerName val="0"/>
          <c:showPercent val="0"/>
          <c:showBubbleSize val="0"/>
        </c:dLbls>
        <c:gapWidth val="182"/>
        <c:axId val="543352800"/>
        <c:axId val="543351360"/>
      </c:barChart>
      <c:catAx>
        <c:axId val="543352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1360"/>
        <c:crosses val="autoZero"/>
        <c:auto val="1"/>
        <c:lblAlgn val="ctr"/>
        <c:lblOffset val="100"/>
        <c:noMultiLvlLbl val="0"/>
      </c:catAx>
      <c:valAx>
        <c:axId val="54335136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pivots!$B$37:$B$41</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25-4542-81BA-7060276E1AA8}"/>
            </c:ext>
          </c:extLst>
        </c:ser>
        <c:ser>
          <c:idx val="1"/>
          <c:order val="1"/>
          <c:tx>
            <c:strRef>
              <c:f>pivots!$D$36</c:f>
              <c:strCache>
                <c:ptCount val="1"/>
                <c:pt idx="0">
                  <c:v>sell calls</c:v>
                </c:pt>
              </c:strCache>
            </c:strRef>
          </c:tx>
          <c:spPr>
            <a:solidFill>
              <a:schemeClr val="accent5"/>
            </a:solidFill>
            <a:ln w="0" cmpd="sng">
              <a:noFill/>
            </a:ln>
            <a:effectLst/>
          </c:spPr>
          <c:invertIfNegative val="0"/>
          <c:val>
            <c:numRef>
              <c:f>pivots!$D$37:$D$41</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9-F325-4542-81BA-7060276E1AA8}"/>
            </c:ext>
          </c:extLst>
        </c:ser>
        <c:dLbls>
          <c:showLegendKey val="0"/>
          <c:showVal val="0"/>
          <c:showCatName val="0"/>
          <c:showSerName val="0"/>
          <c:showPercent val="0"/>
          <c:showBubbleSize val="0"/>
        </c:dLbls>
        <c:gapWidth val="25"/>
        <c:overlap val="100"/>
        <c:axId val="634219664"/>
        <c:axId val="634220144"/>
      </c:barChart>
      <c:catAx>
        <c:axId val="6342196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0144"/>
        <c:crosses val="autoZero"/>
        <c:auto val="1"/>
        <c:lblAlgn val="ctr"/>
        <c:lblOffset val="100"/>
        <c:noMultiLvlLbl val="0"/>
      </c:catAx>
      <c:valAx>
        <c:axId val="634220144"/>
        <c:scaling>
          <c:orientation val="minMax"/>
          <c:min val="0"/>
        </c:scaling>
        <c:delete val="1"/>
        <c:axPos val="t"/>
        <c:numFmt formatCode="#,##0" sourceLinked="1"/>
        <c:majorTickMark val="none"/>
        <c:minorTickMark val="none"/>
        <c:tickLblPos val="nextTo"/>
        <c:crossAx val="63421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39751297213003"/>
                      <c:h val="0.13700804624498067"/>
                    </c:manualLayout>
                  </c15:layout>
                </c:ext>
                <c:ext xmlns:c16="http://schemas.microsoft.com/office/drawing/2014/chart" uri="{C3380CC4-5D6E-409C-BE32-E72D297353CC}">
                  <c16:uniqueId val="{00000005-9015-4F6E-9EFF-F36BCFDC758B}"/>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3327984001383"/>
                      <c:h val="0.1255764195244983"/>
                    </c:manualLayout>
                  </c15:layout>
                </c:ext>
                <c:ext xmlns:c16="http://schemas.microsoft.com/office/drawing/2014/chart" uri="{C3380CC4-5D6E-409C-BE32-E72D297353CC}">
                  <c16:uniqueId val="{00000004-9015-4F6E-9EFF-F36BCFDC758B}"/>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46222754412174"/>
                      <c:h val="0.13700804624498067"/>
                    </c:manualLayout>
                  </c15:layout>
                </c:ext>
                <c:ext xmlns:c16="http://schemas.microsoft.com/office/drawing/2014/chart" uri="{C3380CC4-5D6E-409C-BE32-E72D297353CC}">
                  <c16:uniqueId val="{00000003-9015-4F6E-9EFF-F36BCFDC758B}"/>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92987025812586"/>
                      <c:h val="0.1255764195244983"/>
                    </c:manualLayout>
                  </c15:layout>
                </c:ext>
                <c:ext xmlns:c16="http://schemas.microsoft.com/office/drawing/2014/chart" uri="{C3380CC4-5D6E-409C-BE32-E72D297353CC}">
                  <c16:uniqueId val="{00000002-9015-4F6E-9EFF-F36BCFDC758B}"/>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5269421161134"/>
                      <c:h val="0.13129223288473948"/>
                    </c:manualLayout>
                  </c15:layout>
                </c:ext>
                <c:ext xmlns:c16="http://schemas.microsoft.com/office/drawing/2014/chart" uri="{C3380CC4-5D6E-409C-BE32-E72D297353CC}">
                  <c16:uniqueId val="{00000001-9015-4F6E-9EFF-F36BCFDC75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pivots!$C$37:$C$41</c:f>
              <c:numCache>
                <c:formatCode>\$#,##0;\(\$#,##0\);\$#,##0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015-4F6E-9EFF-F36BCFDC758B}"/>
            </c:ext>
          </c:extLst>
        </c:ser>
        <c:ser>
          <c:idx val="1"/>
          <c:order val="1"/>
          <c:tx>
            <c:strRef>
              <c:f>pivots!$E$36</c:f>
              <c:strCache>
                <c:ptCount val="1"/>
                <c:pt idx="0">
                  <c:v>sell amount</c:v>
                </c:pt>
              </c:strCache>
            </c:strRef>
          </c:tx>
          <c:spPr>
            <a:solidFill>
              <a:schemeClr val="accent5"/>
            </a:solidFill>
            <a:ln>
              <a:noFill/>
            </a:ln>
            <a:effectLst/>
          </c:spPr>
          <c:invertIfNegative val="0"/>
          <c:val>
            <c:numRef>
              <c:f>pivots!$E$37:$E$41</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6-9015-4F6E-9EFF-F36BCFDC758B}"/>
            </c:ext>
          </c:extLst>
        </c:ser>
        <c:dLbls>
          <c:showLegendKey val="0"/>
          <c:showVal val="0"/>
          <c:showCatName val="0"/>
          <c:showSerName val="0"/>
          <c:showPercent val="0"/>
          <c:showBubbleSize val="0"/>
        </c:dLbls>
        <c:gapWidth val="25"/>
        <c:overlap val="100"/>
        <c:axId val="314243952"/>
        <c:axId val="539211968"/>
      </c:barChart>
      <c:catAx>
        <c:axId val="3142439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211968"/>
        <c:crosses val="autoZero"/>
        <c:auto val="1"/>
        <c:lblAlgn val="ctr"/>
        <c:lblOffset val="100"/>
        <c:noMultiLvlLbl val="0"/>
      </c:catAx>
      <c:valAx>
        <c:axId val="539211968"/>
        <c:scaling>
          <c:orientation val="minMax"/>
        </c:scaling>
        <c:delete val="1"/>
        <c:axPos val="b"/>
        <c:numFmt formatCode="\$#,##0;\(\$#,##0\);\$#,##0" sourceLinked="1"/>
        <c:majorTickMark val="out"/>
        <c:minorTickMark val="none"/>
        <c:tickLblPos val="nextTo"/>
        <c:crossAx val="3142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[07.sample-data-excel-portfolio-project.xlsx]pivots!PivotTable10</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pivots!$B$65:$B$66</c:f>
              <c:strCache>
                <c:ptCount val="1"/>
                <c:pt idx="0">
                  <c:v>Female</c:v>
                </c:pt>
              </c:strCache>
            </c:strRef>
          </c:tx>
          <c:spPr>
            <a:solidFill>
              <a:schemeClr val="accent1"/>
            </a:solidFill>
            <a:ln>
              <a:noFill/>
            </a:ln>
            <a:effectLst/>
          </c:spPr>
          <c:invertIfNegative val="0"/>
          <c:cat>
            <c:strRef>
              <c:f>pivots!$A$67:$A$70</c:f>
              <c:strCache>
                <c:ptCount val="3"/>
                <c:pt idx="0">
                  <c:v>Cincinnati</c:v>
                </c:pt>
                <c:pt idx="1">
                  <c:v>Cleveland</c:v>
                </c:pt>
                <c:pt idx="2">
                  <c:v>Columbus</c:v>
                </c:pt>
              </c:strCache>
            </c:strRef>
          </c:cat>
          <c:val>
            <c:numRef>
              <c:f>pivots!$B$67:$B$70</c:f>
              <c:numCache>
                <c:formatCode>#,##0</c:formatCode>
                <c:ptCount val="3"/>
                <c:pt idx="0">
                  <c:v>144</c:v>
                </c:pt>
                <c:pt idx="1">
                  <c:v>326</c:v>
                </c:pt>
                <c:pt idx="2">
                  <c:v>129</c:v>
                </c:pt>
              </c:numCache>
            </c:numRef>
          </c:val>
          <c:extLst>
            <c:ext xmlns:c16="http://schemas.microsoft.com/office/drawing/2014/chart" uri="{C3380CC4-5D6E-409C-BE32-E72D297353CC}">
              <c16:uniqueId val="{00000000-6176-4B0D-A5FB-E09ABB279A5C}"/>
            </c:ext>
          </c:extLst>
        </c:ser>
        <c:ser>
          <c:idx val="1"/>
          <c:order val="1"/>
          <c:tx>
            <c:strRef>
              <c:f>pivots!$C$65:$C$66</c:f>
              <c:strCache>
                <c:ptCount val="1"/>
                <c:pt idx="0">
                  <c:v>Male</c:v>
                </c:pt>
              </c:strCache>
            </c:strRef>
          </c:tx>
          <c:spPr>
            <a:solidFill>
              <a:schemeClr val="accent2"/>
            </a:solidFill>
            <a:ln>
              <a:noFill/>
            </a:ln>
            <a:effectLst/>
          </c:spPr>
          <c:invertIfNegative val="0"/>
          <c:cat>
            <c:strRef>
              <c:f>pivots!$A$67:$A$70</c:f>
              <c:strCache>
                <c:ptCount val="3"/>
                <c:pt idx="0">
                  <c:v>Cincinnati</c:v>
                </c:pt>
                <c:pt idx="1">
                  <c:v>Cleveland</c:v>
                </c:pt>
                <c:pt idx="2">
                  <c:v>Columbus</c:v>
                </c:pt>
              </c:strCache>
            </c:strRef>
          </c:cat>
          <c:val>
            <c:numRef>
              <c:f>pivots!$C$67:$C$70</c:f>
              <c:numCache>
                <c:formatCode>#,##0</c:formatCode>
                <c:ptCount val="3"/>
                <c:pt idx="0">
                  <c:v>132</c:v>
                </c:pt>
                <c:pt idx="1">
                  <c:v>63</c:v>
                </c:pt>
                <c:pt idx="2">
                  <c:v>206</c:v>
                </c:pt>
              </c:numCache>
            </c:numRef>
          </c:val>
          <c:extLst>
            <c:ext xmlns:c16="http://schemas.microsoft.com/office/drawing/2014/chart" uri="{C3380CC4-5D6E-409C-BE32-E72D297353CC}">
              <c16:uniqueId val="{00000001-6176-4B0D-A5FB-E09ABB279A5C}"/>
            </c:ext>
          </c:extLst>
        </c:ser>
        <c:dLbls>
          <c:showLegendKey val="0"/>
          <c:showVal val="0"/>
          <c:showCatName val="0"/>
          <c:showSerName val="0"/>
          <c:showPercent val="0"/>
          <c:showBubbleSize val="0"/>
        </c:dLbls>
        <c:gapWidth val="150"/>
        <c:overlap val="100"/>
        <c:axId val="2128626720"/>
        <c:axId val="2128630560"/>
      </c:barChart>
      <c:catAx>
        <c:axId val="212862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30560"/>
        <c:crosses val="autoZero"/>
        <c:auto val="1"/>
        <c:lblAlgn val="ctr"/>
        <c:lblOffset val="100"/>
        <c:noMultiLvlLbl val="0"/>
      </c:catAx>
      <c:valAx>
        <c:axId val="2128630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[07.sample-data-excel-portfolio-project.xlsx]pivots!RATING PIVOT</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1"/>
            </a:solidFill>
            <a:ln>
              <a:noFill/>
            </a:ln>
            <a:effectLst/>
          </c:spPr>
          <c:invertIfNegative val="0"/>
          <c:cat>
            <c:strRef>
              <c:f>pivots!$A$76:$A$80</c:f>
              <c:strCache>
                <c:ptCount val="4"/>
                <c:pt idx="0">
                  <c:v>2</c:v>
                </c:pt>
                <c:pt idx="1">
                  <c:v>3</c:v>
                </c:pt>
                <c:pt idx="2">
                  <c:v>4</c:v>
                </c:pt>
                <c:pt idx="3">
                  <c:v>5</c:v>
                </c:pt>
              </c:strCache>
            </c:strRef>
          </c:cat>
          <c:val>
            <c:numRef>
              <c:f>pivots!$B$76:$B$80</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C8BC-4759-A0AE-71D19A7E34A4}"/>
            </c:ext>
          </c:extLst>
        </c:ser>
        <c:dLbls>
          <c:showLegendKey val="0"/>
          <c:showVal val="0"/>
          <c:showCatName val="0"/>
          <c:showSerName val="0"/>
          <c:showPercent val="0"/>
          <c:showBubbleSize val="0"/>
        </c:dLbls>
        <c:gapWidth val="219"/>
        <c:overlap val="-27"/>
        <c:axId val="634226384"/>
        <c:axId val="634226864"/>
      </c:barChart>
      <c:catAx>
        <c:axId val="63422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864"/>
        <c:crosses val="autoZero"/>
        <c:auto val="1"/>
        <c:lblAlgn val="ctr"/>
        <c:lblOffset val="100"/>
        <c:noMultiLvlLbl val="0"/>
      </c:catAx>
      <c:valAx>
        <c:axId val="634226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[07.sample-data-excel-portfolio-project.xlsx]pivots!MONTHLY TREND</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CALL</a:t>
            </a:r>
            <a:r>
              <a:rPr lang="en-IN" b="1" baseline="0">
                <a:solidFill>
                  <a:schemeClr val="accent5"/>
                </a:solidFill>
              </a:rPr>
              <a:t> TRENDS</a:t>
            </a:r>
            <a:endParaRPr lang="en-IN" b="1">
              <a:solidFill>
                <a:schemeClr val="accent5"/>
              </a:solidFill>
            </a:endParaRPr>
          </a:p>
        </c:rich>
      </c:tx>
      <c:layout>
        <c:manualLayout>
          <c:xMode val="edge"/>
          <c:yMode val="edge"/>
          <c:x val="3.6646625099892853E-2"/>
          <c:y val="3.6190468727124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solidFill>
            <a:round/>
          </a:ln>
          <a:effectLst>
            <a:outerShdw blurRad="50800" dist="50800" dir="5400000" algn="ctr" rotWithShape="0">
              <a:schemeClr val="accent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pivots!$C$12</c:f>
              <c:strCache>
                <c:ptCount val="1"/>
                <c:pt idx="0">
                  <c:v>call Count2</c:v>
                </c:pt>
              </c:strCache>
            </c:strRef>
          </c:tx>
          <c:spPr>
            <a:gradFill>
              <a:gsLst>
                <a:gs pos="5000">
                  <a:schemeClr val="accent1">
                    <a:lumMod val="5000"/>
                    <a:lumOff val="95000"/>
                  </a:schemeClr>
                </a:gs>
                <a:gs pos="84000">
                  <a:schemeClr val="accent6">
                    <a:lumMod val="60000"/>
                    <a:lumOff val="40000"/>
                  </a:schemeClr>
                </a:gs>
                <a:gs pos="2000">
                  <a:schemeClr val="accent6"/>
                </a:gs>
                <a:gs pos="100000">
                  <a:schemeClr val="accent1">
                    <a:lumMod val="30000"/>
                    <a:lumOff val="70000"/>
                  </a:schemeClr>
                </a:gs>
              </a:gsLst>
              <a:lin ang="5400000" scaled="1"/>
            </a:gradFill>
            <a:ln>
              <a:solidFill>
                <a:schemeClr val="accent6"/>
              </a:solidFill>
            </a:ln>
            <a:effectLst>
              <a:outerShdw blurRad="50800" dist="38100" dir="18900000" algn="bl" rotWithShape="0">
                <a:prstClr val="black">
                  <a:alpha val="50000"/>
                </a:prstClr>
              </a:outerShdw>
            </a:effectLst>
          </c:spP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pivots!$C$13:$C$25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9617-431F-9C41-13DC48757CE1}"/>
            </c:ext>
          </c:extLst>
        </c:ser>
        <c:dLbls>
          <c:showLegendKey val="0"/>
          <c:showVal val="0"/>
          <c:showCatName val="0"/>
          <c:showSerName val="0"/>
          <c:showPercent val="0"/>
          <c:showBubbleSize val="0"/>
        </c:dLbls>
        <c:axId val="74781584"/>
        <c:axId val="183478752"/>
      </c:areaChart>
      <c:lineChart>
        <c:grouping val="standard"/>
        <c:varyColors val="0"/>
        <c:ser>
          <c:idx val="0"/>
          <c:order val="0"/>
          <c:tx>
            <c:strRef>
              <c:f>pivots!$B$12</c:f>
              <c:strCache>
                <c:ptCount val="1"/>
                <c:pt idx="0">
                  <c:v>call Count</c:v>
                </c:pt>
              </c:strCache>
            </c:strRef>
          </c:tx>
          <c:spPr>
            <a:ln w="28575" cap="rnd">
              <a:solidFill>
                <a:schemeClr val="accent5"/>
              </a:solidFill>
              <a:round/>
            </a:ln>
            <a:effectLst>
              <a:outerShdw blurRad="50800" dist="50800" dir="5400000" algn="ctr" rotWithShape="0">
                <a:schemeClr val="accent6"/>
              </a:outerShdw>
            </a:effectLst>
          </c:spPr>
          <c:marker>
            <c:symbol val="none"/>
          </c:marker>
          <c:cat>
            <c:strRef>
              <c:f>pivots!$A$13:$A$25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pivots!$B$13:$B$25</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9617-431F-9C41-13DC48757CE1}"/>
            </c:ext>
          </c:extLst>
        </c:ser>
        <c:dLbls>
          <c:showLegendKey val="0"/>
          <c:showVal val="0"/>
          <c:showCatName val="0"/>
          <c:showSerName val="0"/>
          <c:showPercent val="0"/>
          <c:showBubbleSize val="0"/>
        </c:dLbls>
        <c:marker val="1"/>
        <c:smooth val="0"/>
        <c:axId val="74781584"/>
        <c:axId val="183478752"/>
      </c:lineChart>
      <c:catAx>
        <c:axId val="7478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78752"/>
        <c:crosses val="autoZero"/>
        <c:auto val="1"/>
        <c:lblAlgn val="ctr"/>
        <c:lblOffset val="100"/>
        <c:noMultiLvlLbl val="0"/>
      </c:catAx>
      <c:valAx>
        <c:axId val="183478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8158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[07.sample-data-excel-portfolio-project.xlsx]pivots!WEEKLY TREND</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alpha val="50000"/>
            </a:schemeClr>
          </a:solidFill>
          <a:ln>
            <a:noFill/>
          </a:ln>
          <a:effectLst>
            <a:outerShdw blurRad="50800" dir="180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34499478563592"/>
          <c:y val="0.17333486927245303"/>
          <c:w val="0.74668543587726177"/>
          <c:h val="0.68215379276218557"/>
        </c:manualLayout>
      </c:layout>
      <c:barChart>
        <c:barDir val="bar"/>
        <c:grouping val="clustered"/>
        <c:varyColors val="0"/>
        <c:ser>
          <c:idx val="0"/>
          <c:order val="0"/>
          <c:tx>
            <c:strRef>
              <c:f>pivots!$H$12</c:f>
              <c:strCache>
                <c:ptCount val="1"/>
                <c:pt idx="0">
                  <c:v>Total</c:v>
                </c:pt>
              </c:strCache>
            </c:strRef>
          </c:tx>
          <c:spPr>
            <a:solidFill>
              <a:schemeClr val="accent6">
                <a:alpha val="50000"/>
              </a:schemeClr>
            </a:solidFill>
            <a:ln>
              <a:noFill/>
            </a:ln>
            <a:effectLst>
              <a:outerShdw blurRad="50800" dir="180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pivots!$G$13:$G$20</c:f>
              <c:strCache>
                <c:ptCount val="7"/>
                <c:pt idx="0">
                  <c:v>Sunday</c:v>
                </c:pt>
                <c:pt idx="1">
                  <c:v>Monday</c:v>
                </c:pt>
                <c:pt idx="2">
                  <c:v>Tuesday</c:v>
                </c:pt>
                <c:pt idx="3">
                  <c:v>Wednesday</c:v>
                </c:pt>
                <c:pt idx="4">
                  <c:v>Thursday</c:v>
                </c:pt>
                <c:pt idx="5">
                  <c:v>Friday</c:v>
                </c:pt>
                <c:pt idx="6">
                  <c:v>Saturday</c:v>
                </c:pt>
              </c:strCache>
            </c:strRef>
          </c:cat>
          <c:val>
            <c:numRef>
              <c:f>pivots!$H$13:$H$20</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C858-4D1F-96AE-BF95C0785F31}"/>
            </c:ext>
          </c:extLst>
        </c:ser>
        <c:dLbls>
          <c:dLblPos val="outEnd"/>
          <c:showLegendKey val="0"/>
          <c:showVal val="1"/>
          <c:showCatName val="0"/>
          <c:showSerName val="0"/>
          <c:showPercent val="0"/>
          <c:showBubbleSize val="0"/>
        </c:dLbls>
        <c:gapWidth val="25"/>
        <c:axId val="543352800"/>
        <c:axId val="543351360"/>
      </c:barChart>
      <c:catAx>
        <c:axId val="5433528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1360"/>
        <c:crosses val="autoZero"/>
        <c:auto val="1"/>
        <c:lblAlgn val="ctr"/>
        <c:lblOffset val="100"/>
        <c:noMultiLvlLbl val="0"/>
      </c:catAx>
      <c:valAx>
        <c:axId val="543351360"/>
        <c:scaling>
          <c:orientation val="minMax"/>
        </c:scaling>
        <c:delete val="0"/>
        <c:axPos val="t"/>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35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pivots!$B$37:$B$41</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1E91-4C31-9A13-84AC1F36C9A5}"/>
            </c:ext>
          </c:extLst>
        </c:ser>
        <c:ser>
          <c:idx val="1"/>
          <c:order val="1"/>
          <c:tx>
            <c:strRef>
              <c:f>pivots!$D$36</c:f>
              <c:strCache>
                <c:ptCount val="1"/>
                <c:pt idx="0">
                  <c:v>sell calls</c:v>
                </c:pt>
              </c:strCache>
            </c:strRef>
          </c:tx>
          <c:spPr>
            <a:solidFill>
              <a:schemeClr val="accent5"/>
            </a:solidFill>
            <a:ln w="0" cmpd="sng">
              <a:noFill/>
            </a:ln>
            <a:effectLst/>
          </c:spPr>
          <c:invertIfNegative val="0"/>
          <c:val>
            <c:numRef>
              <c:f>pivots!$D$37:$D$41</c:f>
              <c:numCache>
                <c:formatCode>General</c:formatCode>
                <c:ptCount val="5"/>
                <c:pt idx="0">
                  <c:v>#N/A</c:v>
                </c:pt>
                <c:pt idx="1">
                  <c:v>#N/A</c:v>
                </c:pt>
                <c:pt idx="2">
                  <c:v>#N/A</c:v>
                </c:pt>
                <c:pt idx="3">
                  <c:v>#N/A</c:v>
                </c:pt>
                <c:pt idx="4">
                  <c:v>200</c:v>
                </c:pt>
              </c:numCache>
            </c:numRef>
          </c:val>
          <c:extLst>
            <c:ext xmlns:c16="http://schemas.microsoft.com/office/drawing/2014/chart" uri="{C3380CC4-5D6E-409C-BE32-E72D297353CC}">
              <c16:uniqueId val="{00000001-1E91-4C31-9A13-84AC1F36C9A5}"/>
            </c:ext>
          </c:extLst>
        </c:ser>
        <c:dLbls>
          <c:showLegendKey val="0"/>
          <c:showVal val="0"/>
          <c:showCatName val="0"/>
          <c:showSerName val="0"/>
          <c:showPercent val="0"/>
          <c:showBubbleSize val="0"/>
        </c:dLbls>
        <c:gapWidth val="25"/>
        <c:overlap val="100"/>
        <c:axId val="634219664"/>
        <c:axId val="634220144"/>
      </c:barChart>
      <c:catAx>
        <c:axId val="6342196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0144"/>
        <c:crosses val="autoZero"/>
        <c:auto val="1"/>
        <c:lblAlgn val="ctr"/>
        <c:lblOffset val="100"/>
        <c:noMultiLvlLbl val="0"/>
      </c:catAx>
      <c:valAx>
        <c:axId val="634220144"/>
        <c:scaling>
          <c:orientation val="minMax"/>
          <c:min val="0"/>
        </c:scaling>
        <c:delete val="1"/>
        <c:axPos val="t"/>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solidFill>
                      <a:schemeClr val="accent5"/>
                    </a:solidFill>
                  </a:rPr>
                  <a:t>CALLS</a:t>
                </a:r>
              </a:p>
            </c:rich>
          </c:tx>
          <c:layout>
            <c:manualLayout>
              <c:xMode val="edge"/>
              <c:yMode val="edge"/>
              <c:x val="9.9552582708269402E-2"/>
              <c:y val="3.4832534135426335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63421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1">
                <a:lumMod val="95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39751297213003"/>
                      <c:h val="0.13700804624498067"/>
                    </c:manualLayout>
                  </c15:layout>
                </c:ext>
                <c:ext xmlns:c16="http://schemas.microsoft.com/office/drawing/2014/chart" uri="{C3380CC4-5D6E-409C-BE32-E72D297353CC}">
                  <c16:uniqueId val="{00000000-5BE6-40CB-B929-82F84064A2F8}"/>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3327984001383"/>
                      <c:h val="0.1255764195244983"/>
                    </c:manualLayout>
                  </c15:layout>
                </c:ext>
                <c:ext xmlns:c16="http://schemas.microsoft.com/office/drawing/2014/chart" uri="{C3380CC4-5D6E-409C-BE32-E72D297353CC}">
                  <c16:uniqueId val="{00000001-5BE6-40CB-B929-82F84064A2F8}"/>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46222754412174"/>
                      <c:h val="0.13700804624498067"/>
                    </c:manualLayout>
                  </c15:layout>
                </c:ext>
                <c:ext xmlns:c16="http://schemas.microsoft.com/office/drawing/2014/chart" uri="{C3380CC4-5D6E-409C-BE32-E72D297353CC}">
                  <c16:uniqueId val="{00000002-5BE6-40CB-B929-82F84064A2F8}"/>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92987025812586"/>
                      <c:h val="0.1255764195244983"/>
                    </c:manualLayout>
                  </c15:layout>
                </c:ext>
                <c:ext xmlns:c16="http://schemas.microsoft.com/office/drawing/2014/chart" uri="{C3380CC4-5D6E-409C-BE32-E72D297353CC}">
                  <c16:uniqueId val="{00000003-5BE6-40CB-B929-82F84064A2F8}"/>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5269421161134"/>
                      <c:h val="0.13129223288473948"/>
                    </c:manualLayout>
                  </c15:layout>
                </c:ext>
                <c:ext xmlns:c16="http://schemas.microsoft.com/office/drawing/2014/chart" uri="{C3380CC4-5D6E-409C-BE32-E72D297353CC}">
                  <c16:uniqueId val="{00000004-5BE6-40CB-B929-82F84064A2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pivots!$A$37:$A$41</c:f>
              <c:strCache>
                <c:ptCount val="5"/>
                <c:pt idx="0">
                  <c:v>R01</c:v>
                </c:pt>
                <c:pt idx="1">
                  <c:v>R02</c:v>
                </c:pt>
                <c:pt idx="2">
                  <c:v>R03</c:v>
                </c:pt>
                <c:pt idx="3">
                  <c:v>R04</c:v>
                </c:pt>
                <c:pt idx="4">
                  <c:v>R05</c:v>
                </c:pt>
              </c:strCache>
            </c:strRef>
          </c:cat>
          <c:val>
            <c:numRef>
              <c:f>pivots!$C$37:$C$41</c:f>
              <c:numCache>
                <c:formatCode>\$#,##0;\(\$#,##0\);\$#,##0</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5-5BE6-40CB-B929-82F84064A2F8}"/>
            </c:ext>
          </c:extLst>
        </c:ser>
        <c:ser>
          <c:idx val="1"/>
          <c:order val="1"/>
          <c:tx>
            <c:strRef>
              <c:f>pivots!$E$36</c:f>
              <c:strCache>
                <c:ptCount val="1"/>
                <c:pt idx="0">
                  <c:v>sell amount</c:v>
                </c:pt>
              </c:strCache>
            </c:strRef>
          </c:tx>
          <c:spPr>
            <a:solidFill>
              <a:schemeClr val="accent5"/>
            </a:solidFill>
            <a:ln>
              <a:noFill/>
            </a:ln>
            <a:effectLst/>
          </c:spPr>
          <c:invertIfNegative val="0"/>
          <c:val>
            <c:numRef>
              <c:f>pivots!$E$37:$E$41</c:f>
              <c:numCache>
                <c:formatCode>General</c:formatCode>
                <c:ptCount val="5"/>
                <c:pt idx="0">
                  <c:v>#N/A</c:v>
                </c:pt>
                <c:pt idx="1">
                  <c:v>#N/A</c:v>
                </c:pt>
                <c:pt idx="2">
                  <c:v>#N/A</c:v>
                </c:pt>
                <c:pt idx="3">
                  <c:v>#N/A</c:v>
                </c:pt>
                <c:pt idx="4">
                  <c:v>20104</c:v>
                </c:pt>
              </c:numCache>
            </c:numRef>
          </c:val>
          <c:extLst>
            <c:ext xmlns:c16="http://schemas.microsoft.com/office/drawing/2014/chart" uri="{C3380CC4-5D6E-409C-BE32-E72D297353CC}">
              <c16:uniqueId val="{00000006-5BE6-40CB-B929-82F84064A2F8}"/>
            </c:ext>
          </c:extLst>
        </c:ser>
        <c:dLbls>
          <c:showLegendKey val="0"/>
          <c:showVal val="0"/>
          <c:showCatName val="0"/>
          <c:showSerName val="0"/>
          <c:showPercent val="0"/>
          <c:showBubbleSize val="0"/>
        </c:dLbls>
        <c:gapWidth val="25"/>
        <c:overlap val="100"/>
        <c:axId val="314243952"/>
        <c:axId val="539211968"/>
      </c:barChart>
      <c:catAx>
        <c:axId val="314243952"/>
        <c:scaling>
          <c:orientation val="maxMin"/>
        </c:scaling>
        <c:delete val="1"/>
        <c:axPos val="l"/>
        <c:numFmt formatCode="General" sourceLinked="1"/>
        <c:majorTickMark val="out"/>
        <c:minorTickMark val="none"/>
        <c:tickLblPos val="nextTo"/>
        <c:crossAx val="539211968"/>
        <c:crosses val="autoZero"/>
        <c:auto val="1"/>
        <c:lblAlgn val="ctr"/>
        <c:lblOffset val="100"/>
        <c:noMultiLvlLbl val="0"/>
      </c:catAx>
      <c:valAx>
        <c:axId val="539211968"/>
        <c:scaling>
          <c:orientation val="minMax"/>
        </c:scaling>
        <c:delete val="1"/>
        <c:axPos val="t"/>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IN" sz="1400" b="1">
                    <a:solidFill>
                      <a:schemeClr val="accent5"/>
                    </a:solidFill>
                  </a:rPr>
                  <a:t>AMOUNTS</a:t>
                </a:r>
              </a:p>
            </c:rich>
          </c:tx>
          <c:layout>
            <c:manualLayout>
              <c:xMode val="edge"/>
              <c:yMode val="edge"/>
              <c:x val="5.8620174857473444E-2"/>
              <c:y val="4.6198848757428308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crossAx val="31424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B050"/>
                </a:solidFill>
              </a:rPr>
              <a:t>FEMALE</a:t>
            </a:r>
            <a:r>
              <a:rPr lang="en-IN" b="1" baseline="0"/>
              <a:t> VS </a:t>
            </a:r>
            <a:r>
              <a:rPr lang="en-IN" b="1" baseline="0">
                <a:solidFill>
                  <a:schemeClr val="accent5"/>
                </a:solidFill>
              </a:rPr>
              <a:t>MALE</a:t>
            </a:r>
            <a:r>
              <a:rPr lang="en-IN" b="1" baseline="0"/>
              <a:t> TRENDS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effectLst>
                    <a:outerShdw blurRad="50800" dist="50800" dir="5400000" sx="21000" sy="2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solidFill>
              <a:srgbClr val="00B05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pivotFmt>
    </c:pivotFmts>
    <c:plotArea>
      <c:layout/>
      <c:barChart>
        <c:barDir val="col"/>
        <c:grouping val="percentStacked"/>
        <c:varyColors val="0"/>
        <c:ser>
          <c:idx val="0"/>
          <c:order val="0"/>
          <c:tx>
            <c:strRef>
              <c:f>pivots!$B$65:$B$66</c:f>
              <c:strCache>
                <c:ptCount val="1"/>
                <c:pt idx="0">
                  <c:v>Female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effectLst>
                      <a:outerShdw blurRad="50800" dist="50800" dir="5400000" sx="21000" sy="2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pivots!$A$67:$A$70</c:f>
              <c:strCache>
                <c:ptCount val="3"/>
                <c:pt idx="0">
                  <c:v>Cincinnati</c:v>
                </c:pt>
                <c:pt idx="1">
                  <c:v>Cleveland</c:v>
                </c:pt>
                <c:pt idx="2">
                  <c:v>Columbus</c:v>
                </c:pt>
              </c:strCache>
            </c:strRef>
          </c:cat>
          <c:val>
            <c:numRef>
              <c:f>pivots!$B$67:$B$70</c:f>
              <c:numCache>
                <c:formatCode>#,##0</c:formatCode>
                <c:ptCount val="3"/>
                <c:pt idx="0">
                  <c:v>144</c:v>
                </c:pt>
                <c:pt idx="1">
                  <c:v>326</c:v>
                </c:pt>
                <c:pt idx="2">
                  <c:v>129</c:v>
                </c:pt>
              </c:numCache>
            </c:numRef>
          </c:val>
          <c:extLst>
            <c:ext xmlns:c16="http://schemas.microsoft.com/office/drawing/2014/chart" uri="{C3380CC4-5D6E-409C-BE32-E72D297353CC}">
              <c16:uniqueId val="{00000000-53AD-449A-808F-8D99A629561A}"/>
            </c:ext>
          </c:extLst>
        </c:ser>
        <c:ser>
          <c:idx val="1"/>
          <c:order val="1"/>
          <c:tx>
            <c:strRef>
              <c:f>pivots!$C$65:$C$66</c:f>
              <c:strCache>
                <c:ptCount val="1"/>
                <c:pt idx="0">
                  <c:v>Male</c:v>
                </c:pt>
              </c:strCache>
            </c:strRef>
          </c:tx>
          <c:spPr>
            <a:solidFill>
              <a:srgbClr val="00B050"/>
            </a:solidFill>
            <a:ln>
              <a:noFill/>
            </a:ln>
            <a:effectLst/>
          </c:spPr>
          <c:invertIfNegative val="0"/>
          <c:dLbls>
            <c:spPr>
              <a:solidFill>
                <a:srgbClr val="00B050"/>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pivots!$A$67:$A$70</c:f>
              <c:strCache>
                <c:ptCount val="3"/>
                <c:pt idx="0">
                  <c:v>Cincinnati</c:v>
                </c:pt>
                <c:pt idx="1">
                  <c:v>Cleveland</c:v>
                </c:pt>
                <c:pt idx="2">
                  <c:v>Columbus</c:v>
                </c:pt>
              </c:strCache>
            </c:strRef>
          </c:cat>
          <c:val>
            <c:numRef>
              <c:f>pivots!$C$67:$C$70</c:f>
              <c:numCache>
                <c:formatCode>#,##0</c:formatCode>
                <c:ptCount val="3"/>
                <c:pt idx="0">
                  <c:v>132</c:v>
                </c:pt>
                <c:pt idx="1">
                  <c:v>63</c:v>
                </c:pt>
                <c:pt idx="2">
                  <c:v>206</c:v>
                </c:pt>
              </c:numCache>
            </c:numRef>
          </c:val>
          <c:extLst>
            <c:ext xmlns:c16="http://schemas.microsoft.com/office/drawing/2014/chart" uri="{C3380CC4-5D6E-409C-BE32-E72D297353CC}">
              <c16:uniqueId val="{00000001-53AD-449A-808F-8D99A629561A}"/>
            </c:ext>
          </c:extLst>
        </c:ser>
        <c:dLbls>
          <c:showLegendKey val="0"/>
          <c:showVal val="0"/>
          <c:showCatName val="0"/>
          <c:showSerName val="0"/>
          <c:showPercent val="0"/>
          <c:showBubbleSize val="0"/>
        </c:dLbls>
        <c:gapWidth val="25"/>
        <c:overlap val="100"/>
        <c:axId val="2128626720"/>
        <c:axId val="2128630560"/>
      </c:barChart>
      <c:catAx>
        <c:axId val="2128626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30560"/>
        <c:crosses val="autoZero"/>
        <c:auto val="1"/>
        <c:lblAlgn val="ctr"/>
        <c:lblOffset val="100"/>
        <c:noMultiLvlLbl val="0"/>
      </c:catAx>
      <c:valAx>
        <c:axId val="2128630560"/>
        <c:scaling>
          <c:orientation val="minMax"/>
        </c:scaling>
        <c:delete val="1"/>
        <c:axPos val="l"/>
        <c:numFmt formatCode="0%" sourceLinked="1"/>
        <c:majorTickMark val="out"/>
        <c:minorTickMark val="none"/>
        <c:tickLblPos val="nextTo"/>
        <c:crossAx val="212862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[07.sample-data-excel-portfolio-project.xlsx]pivots!RATING PIVOT</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rgbClr val="0070C0"/>
                </a:solidFill>
              </a:rPr>
              <a:t>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1"/>
            </a:solidFill>
            <a:ln>
              <a:noFill/>
            </a:ln>
            <a:effectLst/>
          </c:spPr>
          <c:invertIfNegative val="0"/>
          <c:cat>
            <c:strRef>
              <c:f>pivots!$A$76:$A$80</c:f>
              <c:strCache>
                <c:ptCount val="4"/>
                <c:pt idx="0">
                  <c:v>2</c:v>
                </c:pt>
                <c:pt idx="1">
                  <c:v>3</c:v>
                </c:pt>
                <c:pt idx="2">
                  <c:v>4</c:v>
                </c:pt>
                <c:pt idx="3">
                  <c:v>5</c:v>
                </c:pt>
              </c:strCache>
            </c:strRef>
          </c:cat>
          <c:val>
            <c:numRef>
              <c:f>pivots!$B$76:$B$80</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A6BE-4347-8CAE-101AE8E9A336}"/>
            </c:ext>
          </c:extLst>
        </c:ser>
        <c:dLbls>
          <c:showLegendKey val="0"/>
          <c:showVal val="0"/>
          <c:showCatName val="0"/>
          <c:showSerName val="0"/>
          <c:showPercent val="0"/>
          <c:showBubbleSize val="0"/>
        </c:dLbls>
        <c:gapWidth val="25"/>
        <c:axId val="634226384"/>
        <c:axId val="634226864"/>
      </c:barChart>
      <c:catAx>
        <c:axId val="63422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864"/>
        <c:crosses val="autoZero"/>
        <c:auto val="1"/>
        <c:lblAlgn val="ctr"/>
        <c:lblOffset val="100"/>
        <c:noMultiLvlLbl val="0"/>
      </c:catAx>
      <c:valAx>
        <c:axId val="634226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2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9.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8.xml"/><Relationship Id="rId2" Type="http://schemas.openxmlformats.org/officeDocument/2006/relationships/image" Target="../media/image19.svg"/><Relationship Id="rId16" Type="http://schemas.openxmlformats.org/officeDocument/2006/relationships/chart" Target="../charts/chart12.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7.xml"/><Relationship Id="rId5" Type="http://schemas.openxmlformats.org/officeDocument/2006/relationships/image" Target="../media/image22.png"/><Relationship Id="rId15" Type="http://schemas.openxmlformats.org/officeDocument/2006/relationships/chart" Target="../charts/chart11.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5</xdr:col>
      <xdr:colOff>591086</xdr:colOff>
      <xdr:row>34</xdr:row>
      <xdr:rowOff>7119</xdr:rowOff>
    </xdr:from>
    <xdr:to>
      <xdr:col>6</xdr:col>
      <xdr:colOff>608625</xdr:colOff>
      <xdr:row>43</xdr:row>
      <xdr:rowOff>118882</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41615774-9CAA-3F05-1123-4337E362EB4D}"/>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4139829" y="6299062"/>
              <a:ext cx="714225" cy="17772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21364</xdr:colOff>
      <xdr:row>11</xdr:row>
      <xdr:rowOff>21364</xdr:rowOff>
    </xdr:from>
    <xdr:to>
      <xdr:col>5</xdr:col>
      <xdr:colOff>612448</xdr:colOff>
      <xdr:row>24</xdr:row>
      <xdr:rowOff>184840</xdr:rowOff>
    </xdr:to>
    <xdr:graphicFrame macro="">
      <xdr:nvGraphicFramePr>
        <xdr:cNvPr id="3" name="Chart 2">
          <a:extLst>
            <a:ext uri="{FF2B5EF4-FFF2-40B4-BE49-F238E27FC236}">
              <a16:creationId xmlns:a16="http://schemas.microsoft.com/office/drawing/2014/main" id="{3E5AD40E-BC88-6430-5A91-FA9B87A32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562598</xdr:colOff>
      <xdr:row>20</xdr:row>
      <xdr:rowOff>135307</xdr:rowOff>
    </xdr:from>
    <xdr:to>
      <xdr:col>7</xdr:col>
      <xdr:colOff>583962</xdr:colOff>
      <xdr:row>30</xdr:row>
      <xdr:rowOff>14954</xdr:rowOff>
    </xdr:to>
    <xdr:graphicFrame macro="">
      <xdr:nvGraphicFramePr>
        <xdr:cNvPr id="5" name="Chart 4">
          <a:extLst>
            <a:ext uri="{FF2B5EF4-FFF2-40B4-BE49-F238E27FC236}">
              <a16:creationId xmlns:a16="http://schemas.microsoft.com/office/drawing/2014/main" id="{4AE70027-0EBD-26B4-7F61-47BF16E03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64093</xdr:colOff>
      <xdr:row>42</xdr:row>
      <xdr:rowOff>113944</xdr:rowOff>
    </xdr:from>
    <xdr:to>
      <xdr:col>2</xdr:col>
      <xdr:colOff>348953</xdr:colOff>
      <xdr:row>53</xdr:row>
      <xdr:rowOff>171626</xdr:rowOff>
    </xdr:to>
    <xdr:graphicFrame macro="">
      <xdr:nvGraphicFramePr>
        <xdr:cNvPr id="6" name="Chart 5">
          <a:extLst>
            <a:ext uri="{FF2B5EF4-FFF2-40B4-BE49-F238E27FC236}">
              <a16:creationId xmlns:a16="http://schemas.microsoft.com/office/drawing/2014/main" id="{134D20DD-FBC3-10E9-2963-E784E385A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498505</xdr:colOff>
      <xdr:row>41</xdr:row>
      <xdr:rowOff>170916</xdr:rowOff>
    </xdr:from>
    <xdr:to>
      <xdr:col>5</xdr:col>
      <xdr:colOff>498505</xdr:colOff>
      <xdr:row>53</xdr:row>
      <xdr:rowOff>170915</xdr:rowOff>
    </xdr:to>
    <xdr:graphicFrame macro="">
      <xdr:nvGraphicFramePr>
        <xdr:cNvPr id="7" name="Chart 6">
          <a:extLst>
            <a:ext uri="{FF2B5EF4-FFF2-40B4-BE49-F238E27FC236}">
              <a16:creationId xmlns:a16="http://schemas.microsoft.com/office/drawing/2014/main" id="{6199D343-AF11-0590-09DC-DD78B835C7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453342</xdr:colOff>
      <xdr:row>57</xdr:row>
      <xdr:rowOff>19291</xdr:rowOff>
    </xdr:from>
    <xdr:to>
      <xdr:col>8</xdr:col>
      <xdr:colOff>144692</xdr:colOff>
      <xdr:row>69</xdr:row>
      <xdr:rowOff>26043</xdr:rowOff>
    </xdr:to>
    <xdr:graphicFrame macro="">
      <xdr:nvGraphicFramePr>
        <xdr:cNvPr id="8" name="Chart 7">
          <a:extLst>
            <a:ext uri="{FF2B5EF4-FFF2-40B4-BE49-F238E27FC236}">
              <a16:creationId xmlns:a16="http://schemas.microsoft.com/office/drawing/2014/main" id="{1BCC488B-9E36-6DD8-33DA-97F35E24F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233947</xdr:colOff>
      <xdr:row>71</xdr:row>
      <xdr:rowOff>66843</xdr:rowOff>
    </xdr:from>
    <xdr:to>
      <xdr:col>5</xdr:col>
      <xdr:colOff>454526</xdr:colOff>
      <xdr:row>86</xdr:row>
      <xdr:rowOff>13369</xdr:rowOff>
    </xdr:to>
    <xdr:graphicFrame macro="">
      <xdr:nvGraphicFramePr>
        <xdr:cNvPr id="11" name="Chart 10">
          <a:extLst>
            <a:ext uri="{FF2B5EF4-FFF2-40B4-BE49-F238E27FC236}">
              <a16:creationId xmlns:a16="http://schemas.microsoft.com/office/drawing/2014/main" id="{5FC0A5C5-1E5F-E878-F246-B6C9CF28D1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148838</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1</xdr:row>
      <xdr:rowOff>477473</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181969</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500821</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77056</xdr:colOff>
      <xdr:row>2</xdr:row>
      <xdr:rowOff>179797</xdr:rowOff>
    </xdr:from>
    <xdr:to>
      <xdr:col>5</xdr:col>
      <xdr:colOff>950900</xdr:colOff>
      <xdr:row>2</xdr:row>
      <xdr:rowOff>890426</xdr:rowOff>
    </xdr:to>
    <xdr:pic>
      <xdr:nvPicPr>
        <xdr:cNvPr id="23" name="Picture 22" descr="Elderly woman with hands on waist">
          <a:extLst>
            <a:ext uri="{FF2B5EF4-FFF2-40B4-BE49-F238E27FC236}">
              <a16:creationId xmlns:a16="http://schemas.microsoft.com/office/drawing/2014/main" id="{9D67625E-62EE-EC5A-8FE8-8FFD087D2F0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246652" y="796246"/>
          <a:ext cx="873844" cy="710629"/>
        </a:xfrm>
        <a:prstGeom prst="rect">
          <a:avLst/>
        </a:prstGeom>
      </xdr:spPr>
    </xdr:pic>
    <xdr:clientData/>
  </xdr:twoCellAnchor>
  <xdr:twoCellAnchor>
    <xdr:from>
      <xdr:col>5</xdr:col>
      <xdr:colOff>42960</xdr:colOff>
      <xdr:row>5</xdr:row>
      <xdr:rowOff>136989</xdr:rowOff>
    </xdr:from>
    <xdr:to>
      <xdr:col>5</xdr:col>
      <xdr:colOff>839056</xdr:colOff>
      <xdr:row>5</xdr:row>
      <xdr:rowOff>1044540</xdr:rowOff>
    </xdr:to>
    <xdr:pic>
      <xdr:nvPicPr>
        <xdr:cNvPr id="25" name="Picture 24" descr="Young boy with hand on waist">
          <a:extLst>
            <a:ext uri="{FF2B5EF4-FFF2-40B4-BE49-F238E27FC236}">
              <a16:creationId xmlns:a16="http://schemas.microsoft.com/office/drawing/2014/main" id="{C4B6A6F2-451C-8CB2-7359-7FC010017FBC}"/>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129" t="-508" r="30316" b="71397"/>
        <a:stretch/>
      </xdr:blipFill>
      <xdr:spPr>
        <a:xfrm>
          <a:off x="4212556" y="3946989"/>
          <a:ext cx="796096" cy="907551"/>
        </a:xfrm>
        <a:prstGeom prst="ellipse">
          <a:avLst/>
        </a:prstGeom>
      </xdr:spPr>
    </xdr:pic>
    <xdr:clientData/>
  </xdr:twoCellAnchor>
  <xdr:twoCellAnchor>
    <xdr:from>
      <xdr:col>5</xdr:col>
      <xdr:colOff>41418</xdr:colOff>
      <xdr:row>4</xdr:row>
      <xdr:rowOff>51371</xdr:rowOff>
    </xdr:from>
    <xdr:to>
      <xdr:col>5</xdr:col>
      <xdr:colOff>898987</xdr:colOff>
      <xdr:row>4</xdr:row>
      <xdr:rowOff>1044540</xdr:rowOff>
    </xdr:to>
    <xdr:pic>
      <xdr:nvPicPr>
        <xdr:cNvPr id="27" name="Picture 26" descr="Businessman counting four">
          <a:extLst>
            <a:ext uri="{FF2B5EF4-FFF2-40B4-BE49-F238E27FC236}">
              <a16:creationId xmlns:a16="http://schemas.microsoft.com/office/drawing/2014/main" id="{453CCF74-997C-D8EC-3110-E3911286340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7945" t="152" r="19443" b="79247"/>
        <a:stretch/>
      </xdr:blipFill>
      <xdr:spPr>
        <a:xfrm>
          <a:off x="4211014" y="2774023"/>
          <a:ext cx="857569" cy="993169"/>
        </a:xfrm>
        <a:prstGeom prst="ellipse">
          <a:avLst/>
        </a:prstGeom>
      </xdr:spPr>
    </xdr:pic>
    <xdr:clientData/>
  </xdr:twoCellAnchor>
  <xdr:twoCellAnchor>
    <xdr:from>
      <xdr:col>5</xdr:col>
      <xdr:colOff>0</xdr:colOff>
      <xdr:row>3</xdr:row>
      <xdr:rowOff>42809</xdr:rowOff>
    </xdr:from>
    <xdr:to>
      <xdr:col>5</xdr:col>
      <xdr:colOff>978089</xdr:colOff>
      <xdr:row>3</xdr:row>
      <xdr:rowOff>1010293</xdr:rowOff>
    </xdr:to>
    <xdr:pic>
      <xdr:nvPicPr>
        <xdr:cNvPr id="29" name="Picture 28" descr="Businesswoman sitting with hands on lap">
          <a:extLst>
            <a:ext uri="{FF2B5EF4-FFF2-40B4-BE49-F238E27FC236}">
              <a16:creationId xmlns:a16="http://schemas.microsoft.com/office/drawing/2014/main" id="{66C65B10-8FF5-3891-81FE-B6F0392B8B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4580" t="-1061" r="18014" b="68530"/>
        <a:stretch/>
      </xdr:blipFill>
      <xdr:spPr>
        <a:xfrm>
          <a:off x="3207224" y="1669167"/>
          <a:ext cx="978089" cy="967484"/>
        </a:xfrm>
        <a:prstGeom prst="ellipse">
          <a:avLst/>
        </a:prstGeom>
      </xdr:spPr>
    </xdr:pic>
    <xdr:clientData/>
  </xdr:twoCellAnchor>
  <xdr:twoCellAnchor editAs="oneCell">
    <xdr:from>
      <xdr:col>5</xdr:col>
      <xdr:colOff>104071</xdr:colOff>
      <xdr:row>6</xdr:row>
      <xdr:rowOff>227463</xdr:rowOff>
    </xdr:from>
    <xdr:to>
      <xdr:col>5</xdr:col>
      <xdr:colOff>864814</xdr:colOff>
      <xdr:row>6</xdr:row>
      <xdr:rowOff>1216925</xdr:rowOff>
    </xdr:to>
    <xdr:pic>
      <xdr:nvPicPr>
        <xdr:cNvPr id="36" name="Picture 35" descr="Customer service man talking happily">
          <a:extLst>
            <a:ext uri="{FF2B5EF4-FFF2-40B4-BE49-F238E27FC236}">
              <a16:creationId xmlns:a16="http://schemas.microsoft.com/office/drawing/2014/main" id="{7F3858DD-7863-F7B3-D8C1-D640DE48079D}"/>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2679" t="-505" r="10597" b="69223"/>
        <a:stretch/>
      </xdr:blipFill>
      <xdr:spPr>
        <a:xfrm>
          <a:off x="4289384" y="5220269"/>
          <a:ext cx="760743" cy="9894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372533</xdr:colOff>
      <xdr:row>25</xdr:row>
      <xdr:rowOff>101600</xdr:rowOff>
    </xdr:from>
    <xdr:to>
      <xdr:col>14</xdr:col>
      <xdr:colOff>338667</xdr:colOff>
      <xdr:row>36</xdr:row>
      <xdr:rowOff>135466</xdr:rowOff>
    </xdr:to>
    <xdr:sp macro="" textlink="">
      <xdr:nvSpPr>
        <xdr:cNvPr id="57" name="Rectangle 56">
          <a:extLst>
            <a:ext uri="{FF2B5EF4-FFF2-40B4-BE49-F238E27FC236}">
              <a16:creationId xmlns:a16="http://schemas.microsoft.com/office/drawing/2014/main" id="{730C6275-C64C-3372-731A-BEAFCC476EB5}"/>
            </a:ext>
          </a:extLst>
        </xdr:cNvPr>
        <xdr:cNvSpPr/>
      </xdr:nvSpPr>
      <xdr:spPr>
        <a:xfrm>
          <a:off x="6405033" y="4906433"/>
          <a:ext cx="2230967" cy="201295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2</xdr:col>
      <xdr:colOff>48076</xdr:colOff>
      <xdr:row>2</xdr:row>
      <xdr:rowOff>83420</xdr:rowOff>
    </xdr:from>
    <xdr:to>
      <xdr:col>3</xdr:col>
      <xdr:colOff>556394</xdr:colOff>
      <xdr:row>8</xdr:row>
      <xdr:rowOff>45320</xdr:rowOff>
    </xdr:to>
    <xdr:sp macro="" textlink="pivots!A4">
      <xdr:nvSpPr>
        <xdr:cNvPr id="2" name="Rectangle 1">
          <a:extLst>
            <a:ext uri="{FF2B5EF4-FFF2-40B4-BE49-F238E27FC236}">
              <a16:creationId xmlns:a16="http://schemas.microsoft.com/office/drawing/2014/main" id="{08A1D62E-6748-7877-B1BC-0133FEFC2C61}"/>
            </a:ext>
          </a:extLst>
        </xdr:cNvPr>
        <xdr:cNvSpPr/>
      </xdr:nvSpPr>
      <xdr:spPr>
        <a:xfrm>
          <a:off x="551979" y="943743"/>
          <a:ext cx="1122834" cy="1068029"/>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2B4521-523A-4B2B-8C96-3BFAC1BDA329}" type="TxLink">
            <a:rPr lang="en-US" sz="2000" b="1" i="0" u="none" strike="noStrike">
              <a:solidFill>
                <a:schemeClr val="bg1"/>
              </a:solidFill>
              <a:latin typeface="Calibri"/>
              <a:ea typeface="Calibri"/>
              <a:cs typeface="Calibri"/>
            </a:rPr>
            <a:pPr algn="ctr"/>
            <a:t>1,000</a:t>
          </a:fld>
          <a:endParaRPr lang="en-IN" sz="2000" b="1">
            <a:solidFill>
              <a:schemeClr val="bg1"/>
            </a:solidFill>
          </a:endParaRPr>
        </a:p>
      </xdr:txBody>
    </xdr:sp>
    <xdr:clientData/>
  </xdr:twoCellAnchor>
  <xdr:twoCellAnchor>
    <xdr:from>
      <xdr:col>2</xdr:col>
      <xdr:colOff>86943</xdr:colOff>
      <xdr:row>3</xdr:row>
      <xdr:rowOff>95394</xdr:rowOff>
    </xdr:from>
    <xdr:to>
      <xdr:col>3</xdr:col>
      <xdr:colOff>478421</xdr:colOff>
      <xdr:row>5</xdr:row>
      <xdr:rowOff>11891</xdr:rowOff>
    </xdr:to>
    <xdr:sp macro="" textlink="">
      <xdr:nvSpPr>
        <xdr:cNvPr id="3" name="TextBox 2">
          <a:extLst>
            <a:ext uri="{FF2B5EF4-FFF2-40B4-BE49-F238E27FC236}">
              <a16:creationId xmlns:a16="http://schemas.microsoft.com/office/drawing/2014/main" id="{7EEC35EF-9FCC-072B-2156-A11793AA1CC3}"/>
            </a:ext>
          </a:extLst>
        </xdr:cNvPr>
        <xdr:cNvSpPr txBox="1"/>
      </xdr:nvSpPr>
      <xdr:spPr>
        <a:xfrm>
          <a:off x="590846" y="1140071"/>
          <a:ext cx="1005994" cy="285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CALLS</a:t>
          </a:r>
        </a:p>
        <a:p>
          <a:endParaRPr lang="en-IN" sz="1100"/>
        </a:p>
      </xdr:txBody>
    </xdr:sp>
    <xdr:clientData/>
  </xdr:twoCellAnchor>
  <xdr:twoCellAnchor editAs="oneCell">
    <xdr:from>
      <xdr:col>2</xdr:col>
      <xdr:colOff>506540</xdr:colOff>
      <xdr:row>2</xdr:row>
      <xdr:rowOff>138871</xdr:rowOff>
    </xdr:from>
    <xdr:to>
      <xdr:col>3</xdr:col>
      <xdr:colOff>68529</xdr:colOff>
      <xdr:row>3</xdr:row>
      <xdr:rowOff>124965</xdr:rowOff>
    </xdr:to>
    <xdr:pic>
      <xdr:nvPicPr>
        <xdr:cNvPr id="4" name="Graphic 3" descr="Receiver with solid fill">
          <a:extLst>
            <a:ext uri="{FF2B5EF4-FFF2-40B4-BE49-F238E27FC236}">
              <a16:creationId xmlns:a16="http://schemas.microsoft.com/office/drawing/2014/main" id="{995CFB09-66F9-471E-9D9A-4CE92EB3D5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10443" y="999194"/>
          <a:ext cx="176505" cy="170449"/>
        </a:xfrm>
        <a:prstGeom prst="rect">
          <a:avLst/>
        </a:prstGeom>
      </xdr:spPr>
    </xdr:pic>
    <xdr:clientData/>
  </xdr:twoCellAnchor>
  <xdr:twoCellAnchor>
    <xdr:from>
      <xdr:col>2</xdr:col>
      <xdr:colOff>369202</xdr:colOff>
      <xdr:row>6</xdr:row>
      <xdr:rowOff>61831</xdr:rowOff>
    </xdr:from>
    <xdr:to>
      <xdr:col>3</xdr:col>
      <xdr:colOff>169350</xdr:colOff>
      <xdr:row>7</xdr:row>
      <xdr:rowOff>116646</xdr:rowOff>
    </xdr:to>
    <xdr:sp macro="" textlink="pivots!A9">
      <xdr:nvSpPr>
        <xdr:cNvPr id="5" name="TextBox 4">
          <a:extLst>
            <a:ext uri="{FF2B5EF4-FFF2-40B4-BE49-F238E27FC236}">
              <a16:creationId xmlns:a16="http://schemas.microsoft.com/office/drawing/2014/main" id="{D6A2BFC4-46A3-17AA-CD7E-0574886AF277}"/>
            </a:ext>
          </a:extLst>
        </xdr:cNvPr>
        <xdr:cNvSpPr txBox="1"/>
      </xdr:nvSpPr>
      <xdr:spPr>
        <a:xfrm>
          <a:off x="873105" y="1659573"/>
          <a:ext cx="414664" cy="239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A5959A-8580-4635-809F-6CD74865625F}" type="TxLink">
            <a:rPr lang="en-US" sz="1100" b="1" i="0" u="none" strike="noStrike">
              <a:solidFill>
                <a:schemeClr val="accent6">
                  <a:lumMod val="40000"/>
                  <a:lumOff val="60000"/>
                </a:schemeClr>
              </a:solidFill>
              <a:latin typeface="Calibri"/>
              <a:ea typeface="Calibri"/>
              <a:cs typeface="Calibri"/>
            </a:rPr>
            <a:pPr/>
            <a:t>200</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xdr:from>
      <xdr:col>2</xdr:col>
      <xdr:colOff>23812</xdr:colOff>
      <xdr:row>9</xdr:row>
      <xdr:rowOff>119062</xdr:rowOff>
    </xdr:from>
    <xdr:to>
      <xdr:col>3</xdr:col>
      <xdr:colOff>523875</xdr:colOff>
      <xdr:row>15</xdr:row>
      <xdr:rowOff>87312</xdr:rowOff>
    </xdr:to>
    <xdr:sp macro="" textlink="pivots!B4">
      <xdr:nvSpPr>
        <xdr:cNvPr id="26" name="Rectangle 25">
          <a:extLst>
            <a:ext uri="{FF2B5EF4-FFF2-40B4-BE49-F238E27FC236}">
              <a16:creationId xmlns:a16="http://schemas.microsoft.com/office/drawing/2014/main" id="{AABEFF71-50A8-4EC2-AD2C-863C5B24F1E6}"/>
            </a:ext>
          </a:extLst>
        </xdr:cNvPr>
        <xdr:cNvSpPr/>
      </xdr:nvSpPr>
      <xdr:spPr>
        <a:xfrm>
          <a:off x="539750" y="1944687"/>
          <a:ext cx="1111250" cy="1063625"/>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A4D515-FB6E-498C-9B02-4E2BFB8D05EA}" type="TxLink">
            <a:rPr lang="en-US" sz="1800" b="1" i="0" u="none" strike="noStrike">
              <a:solidFill>
                <a:schemeClr val="bg1"/>
              </a:solidFill>
              <a:latin typeface="Calibri"/>
              <a:ea typeface="Calibri"/>
              <a:cs typeface="Calibri"/>
            </a:rPr>
            <a:pPr algn="ctr"/>
            <a:t>$96,623</a:t>
          </a:fld>
          <a:endParaRPr lang="en-IN" sz="1800" b="1">
            <a:solidFill>
              <a:schemeClr val="bg1"/>
            </a:solidFill>
          </a:endParaRPr>
        </a:p>
      </xdr:txBody>
    </xdr:sp>
    <xdr:clientData/>
  </xdr:twoCellAnchor>
  <xdr:twoCellAnchor>
    <xdr:from>
      <xdr:col>2</xdr:col>
      <xdr:colOff>73659</xdr:colOff>
      <xdr:row>10</xdr:row>
      <xdr:rowOff>133983</xdr:rowOff>
    </xdr:from>
    <xdr:to>
      <xdr:col>3</xdr:col>
      <xdr:colOff>401319</xdr:colOff>
      <xdr:row>11</xdr:row>
      <xdr:rowOff>164463</xdr:rowOff>
    </xdr:to>
    <xdr:sp macro="" textlink="">
      <xdr:nvSpPr>
        <xdr:cNvPr id="27" name="TextBox 26">
          <a:extLst>
            <a:ext uri="{FF2B5EF4-FFF2-40B4-BE49-F238E27FC236}">
              <a16:creationId xmlns:a16="http://schemas.microsoft.com/office/drawing/2014/main" id="{ADFCAEF1-92DC-4A83-B074-3F364B5F49E5}"/>
            </a:ext>
          </a:extLst>
        </xdr:cNvPr>
        <xdr:cNvSpPr txBox="1"/>
      </xdr:nvSpPr>
      <xdr:spPr>
        <a:xfrm>
          <a:off x="589597" y="2142171"/>
          <a:ext cx="938847" cy="213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  AMOUNT</a:t>
          </a:r>
        </a:p>
        <a:p>
          <a:endParaRPr lang="en-IN" sz="1100"/>
        </a:p>
      </xdr:txBody>
    </xdr:sp>
    <xdr:clientData/>
  </xdr:twoCellAnchor>
  <xdr:twoCellAnchor editAs="oneCell">
    <xdr:from>
      <xdr:col>2</xdr:col>
      <xdr:colOff>475878</xdr:colOff>
      <xdr:row>10</xdr:row>
      <xdr:rowOff>20321</xdr:rowOff>
    </xdr:from>
    <xdr:to>
      <xdr:col>3</xdr:col>
      <xdr:colOff>35209</xdr:colOff>
      <xdr:row>11</xdr:row>
      <xdr:rowOff>7938</xdr:rowOff>
    </xdr:to>
    <xdr:pic>
      <xdr:nvPicPr>
        <xdr:cNvPr id="28" name="Graphic 27">
          <a:extLst>
            <a:ext uri="{FF2B5EF4-FFF2-40B4-BE49-F238E27FC236}">
              <a16:creationId xmlns:a16="http://schemas.microsoft.com/office/drawing/2014/main" id="{50A3B5CD-F001-4D1D-B43E-3C795F332F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991816" y="2028509"/>
          <a:ext cx="170518" cy="170179"/>
        </a:xfrm>
        <a:prstGeom prst="rect">
          <a:avLst/>
        </a:prstGeom>
      </xdr:spPr>
    </xdr:pic>
    <xdr:clientData/>
  </xdr:twoCellAnchor>
  <xdr:twoCellAnchor>
    <xdr:from>
      <xdr:col>2</xdr:col>
      <xdr:colOff>23812</xdr:colOff>
      <xdr:row>16</xdr:row>
      <xdr:rowOff>95251</xdr:rowOff>
    </xdr:from>
    <xdr:to>
      <xdr:col>3</xdr:col>
      <xdr:colOff>500062</xdr:colOff>
      <xdr:row>22</xdr:row>
      <xdr:rowOff>150814</xdr:rowOff>
    </xdr:to>
    <xdr:sp macro="" textlink="pivots!C4">
      <xdr:nvSpPr>
        <xdr:cNvPr id="30" name="Rectangle 29">
          <a:extLst>
            <a:ext uri="{FF2B5EF4-FFF2-40B4-BE49-F238E27FC236}">
              <a16:creationId xmlns:a16="http://schemas.microsoft.com/office/drawing/2014/main" id="{AAC22416-54E0-460E-8BC4-2B3EA3EB9A0E}"/>
            </a:ext>
          </a:extLst>
        </xdr:cNvPr>
        <xdr:cNvSpPr/>
      </xdr:nvSpPr>
      <xdr:spPr>
        <a:xfrm>
          <a:off x="539750" y="3198814"/>
          <a:ext cx="1087437" cy="1150938"/>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549B693-DED1-4DE7-8844-CA6AF5CA68B4}" type="TxLink">
            <a:rPr lang="en-US" sz="2000" b="1" i="0" u="none" strike="noStrike">
              <a:solidFill>
                <a:schemeClr val="bg1"/>
              </a:solidFill>
              <a:latin typeface="Calibri"/>
              <a:ea typeface="Calibri"/>
              <a:cs typeface="Calibri"/>
            </a:rPr>
            <a:pPr algn="ctr"/>
            <a:t>89,850</a:t>
          </a:fld>
          <a:endParaRPr lang="en-IN" sz="2000" b="1">
            <a:solidFill>
              <a:schemeClr val="bg1"/>
            </a:solidFill>
          </a:endParaRPr>
        </a:p>
      </xdr:txBody>
    </xdr:sp>
    <xdr:clientData/>
  </xdr:twoCellAnchor>
  <xdr:twoCellAnchor>
    <xdr:from>
      <xdr:col>2</xdr:col>
      <xdr:colOff>119380</xdr:colOff>
      <xdr:row>17</xdr:row>
      <xdr:rowOff>117792</xdr:rowOff>
    </xdr:from>
    <xdr:to>
      <xdr:col>3</xdr:col>
      <xdr:colOff>408940</xdr:colOff>
      <xdr:row>18</xdr:row>
      <xdr:rowOff>140651</xdr:rowOff>
    </xdr:to>
    <xdr:sp macro="" textlink="">
      <xdr:nvSpPr>
        <xdr:cNvPr id="31" name="TextBox 30">
          <a:extLst>
            <a:ext uri="{FF2B5EF4-FFF2-40B4-BE49-F238E27FC236}">
              <a16:creationId xmlns:a16="http://schemas.microsoft.com/office/drawing/2014/main" id="{257B242C-250F-47ED-8998-544D488BA106}"/>
            </a:ext>
          </a:extLst>
        </xdr:cNvPr>
        <xdr:cNvSpPr txBox="1"/>
      </xdr:nvSpPr>
      <xdr:spPr>
        <a:xfrm>
          <a:off x="635318" y="3403917"/>
          <a:ext cx="900747" cy="205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DURATION</a:t>
          </a:r>
        </a:p>
        <a:p>
          <a:endParaRPr lang="en-IN" sz="1100">
            <a:solidFill>
              <a:schemeClr val="bg1"/>
            </a:solidFill>
          </a:endParaRPr>
        </a:p>
      </xdr:txBody>
    </xdr:sp>
    <xdr:clientData/>
  </xdr:twoCellAnchor>
  <xdr:twoCellAnchor editAs="oneCell">
    <xdr:from>
      <xdr:col>2</xdr:col>
      <xdr:colOff>452437</xdr:colOff>
      <xdr:row>16</xdr:row>
      <xdr:rowOff>141062</xdr:rowOff>
    </xdr:from>
    <xdr:to>
      <xdr:col>3</xdr:col>
      <xdr:colOff>47625</xdr:colOff>
      <xdr:row>17</xdr:row>
      <xdr:rowOff>164465</xdr:rowOff>
    </xdr:to>
    <xdr:pic>
      <xdr:nvPicPr>
        <xdr:cNvPr id="32" name="Graphic 31">
          <a:extLst>
            <a:ext uri="{FF2B5EF4-FFF2-40B4-BE49-F238E27FC236}">
              <a16:creationId xmlns:a16="http://schemas.microsoft.com/office/drawing/2014/main" id="{65B0ED99-76D3-4B46-92C3-77EA12267B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968375" y="3244625"/>
          <a:ext cx="206375" cy="205965"/>
        </a:xfrm>
        <a:prstGeom prst="rect">
          <a:avLst/>
        </a:prstGeom>
      </xdr:spPr>
    </xdr:pic>
    <xdr:clientData/>
  </xdr:twoCellAnchor>
  <xdr:twoCellAnchor>
    <xdr:from>
      <xdr:col>2</xdr:col>
      <xdr:colOff>31751</xdr:colOff>
      <xdr:row>23</xdr:row>
      <xdr:rowOff>103188</xdr:rowOff>
    </xdr:from>
    <xdr:to>
      <xdr:col>3</xdr:col>
      <xdr:colOff>481966</xdr:colOff>
      <xdr:row>29</xdr:row>
      <xdr:rowOff>38100</xdr:rowOff>
    </xdr:to>
    <xdr:sp macro="" textlink="pivots!D4">
      <xdr:nvSpPr>
        <xdr:cNvPr id="34" name="Rectangle 33">
          <a:extLst>
            <a:ext uri="{FF2B5EF4-FFF2-40B4-BE49-F238E27FC236}">
              <a16:creationId xmlns:a16="http://schemas.microsoft.com/office/drawing/2014/main" id="{BE502600-FD0B-4FAD-82D3-448771A516A6}"/>
            </a:ext>
          </a:extLst>
        </xdr:cNvPr>
        <xdr:cNvSpPr/>
      </xdr:nvSpPr>
      <xdr:spPr>
        <a:xfrm>
          <a:off x="547689" y="4484688"/>
          <a:ext cx="1061402" cy="10302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39B845A-4C9E-4464-A4F8-A034BD9BFB09}" type="TxLink">
            <a:rPr lang="en-US" sz="2000" b="1" i="0" u="none" strike="noStrike">
              <a:solidFill>
                <a:schemeClr val="bg1"/>
              </a:solidFill>
              <a:latin typeface="Calibri"/>
              <a:ea typeface="Calibri"/>
              <a:cs typeface="Calibri"/>
            </a:rPr>
            <a:pPr algn="ctr"/>
            <a:t>3.9</a:t>
          </a:fld>
          <a:endParaRPr lang="en-IN" sz="2000" b="1">
            <a:solidFill>
              <a:schemeClr val="bg1"/>
            </a:solidFill>
          </a:endParaRPr>
        </a:p>
      </xdr:txBody>
    </xdr:sp>
    <xdr:clientData/>
  </xdr:twoCellAnchor>
  <xdr:twoCellAnchor>
    <xdr:from>
      <xdr:col>2</xdr:col>
      <xdr:colOff>15874</xdr:colOff>
      <xdr:row>24</xdr:row>
      <xdr:rowOff>118109</xdr:rowOff>
    </xdr:from>
    <xdr:to>
      <xdr:col>3</xdr:col>
      <xdr:colOff>556894</xdr:colOff>
      <xdr:row>26</xdr:row>
      <xdr:rowOff>11746</xdr:rowOff>
    </xdr:to>
    <xdr:sp macro="" textlink="">
      <xdr:nvSpPr>
        <xdr:cNvPr id="35" name="TextBox 34">
          <a:extLst>
            <a:ext uri="{FF2B5EF4-FFF2-40B4-BE49-F238E27FC236}">
              <a16:creationId xmlns:a16="http://schemas.microsoft.com/office/drawing/2014/main" id="{1F15DCBB-2B61-4367-B07F-123E931282E5}"/>
            </a:ext>
          </a:extLst>
        </xdr:cNvPr>
        <xdr:cNvSpPr txBox="1"/>
      </xdr:nvSpPr>
      <xdr:spPr>
        <a:xfrm>
          <a:off x="531812" y="4682172"/>
          <a:ext cx="1152207" cy="258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solidFill>
            </a:rPr>
            <a:t>AVG</a:t>
          </a:r>
          <a:r>
            <a:rPr lang="en-IN" sz="1100" b="1" baseline="0">
              <a:solidFill>
                <a:schemeClr val="bg1"/>
              </a:solidFill>
            </a:rPr>
            <a:t> RATING</a:t>
          </a:r>
          <a:endParaRPr lang="en-IN" sz="1100" b="1">
            <a:solidFill>
              <a:schemeClr val="bg1"/>
            </a:solidFill>
          </a:endParaRPr>
        </a:p>
        <a:p>
          <a:endParaRPr lang="en-IN" sz="1100"/>
        </a:p>
      </xdr:txBody>
    </xdr:sp>
    <xdr:clientData/>
  </xdr:twoCellAnchor>
  <xdr:twoCellAnchor editAs="oneCell">
    <xdr:from>
      <xdr:col>2</xdr:col>
      <xdr:colOff>494294</xdr:colOff>
      <xdr:row>24</xdr:row>
      <xdr:rowOff>29529</xdr:rowOff>
    </xdr:from>
    <xdr:to>
      <xdr:col>3</xdr:col>
      <xdr:colOff>43127</xdr:colOff>
      <xdr:row>25</xdr:row>
      <xdr:rowOff>6670</xdr:rowOff>
    </xdr:to>
    <xdr:pic>
      <xdr:nvPicPr>
        <xdr:cNvPr id="36" name="Graphic 35">
          <a:extLst>
            <a:ext uri="{FF2B5EF4-FFF2-40B4-BE49-F238E27FC236}">
              <a16:creationId xmlns:a16="http://schemas.microsoft.com/office/drawing/2014/main" id="{75395E10-18F3-44B3-8344-0A5022C6909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010232" y="4593592"/>
          <a:ext cx="160020" cy="159702"/>
        </a:xfrm>
        <a:prstGeom prst="rect">
          <a:avLst/>
        </a:prstGeom>
      </xdr:spPr>
    </xdr:pic>
    <xdr:clientData/>
  </xdr:twoCellAnchor>
  <xdr:twoCellAnchor>
    <xdr:from>
      <xdr:col>2</xdr:col>
      <xdr:colOff>339514</xdr:colOff>
      <xdr:row>27</xdr:row>
      <xdr:rowOff>97156</xdr:rowOff>
    </xdr:from>
    <xdr:to>
      <xdr:col>3</xdr:col>
      <xdr:colOff>139662</xdr:colOff>
      <xdr:row>28</xdr:row>
      <xdr:rowOff>150178</xdr:rowOff>
    </xdr:to>
    <xdr:sp macro="" textlink="pivots!D9">
      <xdr:nvSpPr>
        <xdr:cNvPr id="37" name="TextBox 36">
          <a:extLst>
            <a:ext uri="{FF2B5EF4-FFF2-40B4-BE49-F238E27FC236}">
              <a16:creationId xmlns:a16="http://schemas.microsoft.com/office/drawing/2014/main" id="{BBEE332F-EEE1-4CEF-968F-7975610A2B4F}"/>
            </a:ext>
          </a:extLst>
        </xdr:cNvPr>
        <xdr:cNvSpPr txBox="1"/>
      </xdr:nvSpPr>
      <xdr:spPr>
        <a:xfrm>
          <a:off x="847514" y="5261823"/>
          <a:ext cx="413981" cy="232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28B436-82B1-48C0-A280-17E8F6D5E3F8}" type="TxLink">
            <a:rPr lang="en-US" sz="1100" b="0" i="0" u="none" strike="noStrike">
              <a:solidFill>
                <a:schemeClr val="accent6">
                  <a:lumMod val="60000"/>
                  <a:lumOff val="40000"/>
                </a:schemeClr>
              </a:solidFill>
              <a:latin typeface="Calibri"/>
              <a:ea typeface="Calibri"/>
              <a:cs typeface="Calibri"/>
            </a:rPr>
            <a:pPr/>
            <a:t>3.9</a:t>
          </a:fld>
          <a:endParaRPr lang="en-US" sz="1100" b="1" i="0" u="none" strike="noStrike">
            <a:solidFill>
              <a:schemeClr val="accent6">
                <a:lumMod val="60000"/>
                <a:lumOff val="40000"/>
              </a:schemeClr>
            </a:solidFill>
            <a:latin typeface="Calibri"/>
            <a:ea typeface="Calibri"/>
            <a:cs typeface="Calibri"/>
          </a:endParaRPr>
        </a:p>
      </xdr:txBody>
    </xdr:sp>
    <xdr:clientData/>
  </xdr:twoCellAnchor>
  <xdr:twoCellAnchor>
    <xdr:from>
      <xdr:col>2</xdr:col>
      <xdr:colOff>23812</xdr:colOff>
      <xdr:row>30</xdr:row>
      <xdr:rowOff>142873</xdr:rowOff>
    </xdr:from>
    <xdr:to>
      <xdr:col>3</xdr:col>
      <xdr:colOff>450215</xdr:colOff>
      <xdr:row>36</xdr:row>
      <xdr:rowOff>117474</xdr:rowOff>
    </xdr:to>
    <xdr:sp macro="" textlink="pivots!E4">
      <xdr:nvSpPr>
        <xdr:cNvPr id="38" name="Rectangle 37">
          <a:extLst>
            <a:ext uri="{FF2B5EF4-FFF2-40B4-BE49-F238E27FC236}">
              <a16:creationId xmlns:a16="http://schemas.microsoft.com/office/drawing/2014/main" id="{F5508644-A90A-433E-B585-C41D33DFB5FE}"/>
            </a:ext>
          </a:extLst>
        </xdr:cNvPr>
        <xdr:cNvSpPr/>
      </xdr:nvSpPr>
      <xdr:spPr>
        <a:xfrm>
          <a:off x="539750" y="5802311"/>
          <a:ext cx="1037590" cy="1069976"/>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7EED76-6732-4C4C-9422-E30805DAA113}" type="TxLink">
            <a:rPr lang="en-US" sz="2000" b="1" i="0" u="none" strike="noStrike">
              <a:solidFill>
                <a:schemeClr val="bg1"/>
              </a:solidFill>
              <a:latin typeface="Calibri"/>
              <a:ea typeface="Calibri"/>
              <a:cs typeface="Calibri"/>
            </a:rPr>
            <a:pPr algn="ctr"/>
            <a:t>307</a:t>
          </a:fld>
          <a:endParaRPr lang="en-IN" sz="2000" b="1">
            <a:solidFill>
              <a:schemeClr val="bg1"/>
            </a:solidFill>
          </a:endParaRPr>
        </a:p>
      </xdr:txBody>
    </xdr:sp>
    <xdr:clientData/>
  </xdr:twoCellAnchor>
  <xdr:twoCellAnchor>
    <xdr:from>
      <xdr:col>1</xdr:col>
      <xdr:colOff>146367</xdr:colOff>
      <xdr:row>31</xdr:row>
      <xdr:rowOff>112079</xdr:rowOff>
    </xdr:from>
    <xdr:to>
      <xdr:col>4</xdr:col>
      <xdr:colOff>15239</xdr:colOff>
      <xdr:row>33</xdr:row>
      <xdr:rowOff>5399</xdr:rowOff>
    </xdr:to>
    <xdr:sp macro="" textlink="">
      <xdr:nvSpPr>
        <xdr:cNvPr id="39" name="TextBox 38">
          <a:extLst>
            <a:ext uri="{FF2B5EF4-FFF2-40B4-BE49-F238E27FC236}">
              <a16:creationId xmlns:a16="http://schemas.microsoft.com/office/drawing/2014/main" id="{76A14A52-EDD2-4C58-AC73-13E81524460D}"/>
            </a:ext>
          </a:extLst>
        </xdr:cNvPr>
        <xdr:cNvSpPr txBox="1"/>
      </xdr:nvSpPr>
      <xdr:spPr>
        <a:xfrm>
          <a:off x="400367" y="5954079"/>
          <a:ext cx="1353185" cy="258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1">
              <a:solidFill>
                <a:schemeClr val="bg1"/>
              </a:solidFill>
            </a:rPr>
            <a:t>HAPPY</a:t>
          </a:r>
          <a:r>
            <a:rPr lang="en-IN" sz="900" b="1" baseline="0">
              <a:solidFill>
                <a:schemeClr val="bg1"/>
              </a:solidFill>
            </a:rPr>
            <a:t> CUSTOMERS</a:t>
          </a:r>
          <a:endParaRPr lang="en-IN" sz="900" b="1">
            <a:solidFill>
              <a:schemeClr val="bg1"/>
            </a:solidFill>
          </a:endParaRPr>
        </a:p>
        <a:p>
          <a:endParaRPr lang="en-IN" sz="900"/>
        </a:p>
      </xdr:txBody>
    </xdr:sp>
    <xdr:clientData/>
  </xdr:twoCellAnchor>
  <xdr:twoCellAnchor editAs="oneCell">
    <xdr:from>
      <xdr:col>2</xdr:col>
      <xdr:colOff>460956</xdr:colOff>
      <xdr:row>30</xdr:row>
      <xdr:rowOff>168594</xdr:rowOff>
    </xdr:from>
    <xdr:to>
      <xdr:col>3</xdr:col>
      <xdr:colOff>11376</xdr:colOff>
      <xdr:row>31</xdr:row>
      <xdr:rowOff>145735</xdr:rowOff>
    </xdr:to>
    <xdr:pic>
      <xdr:nvPicPr>
        <xdr:cNvPr id="40" name="Graphic 39">
          <a:extLst>
            <a:ext uri="{FF2B5EF4-FFF2-40B4-BE49-F238E27FC236}">
              <a16:creationId xmlns:a16="http://schemas.microsoft.com/office/drawing/2014/main" id="{41262446-F1F7-42E0-8ABE-FA461A091FC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976894" y="5828032"/>
          <a:ext cx="161607" cy="159702"/>
        </a:xfrm>
        <a:prstGeom prst="rect">
          <a:avLst/>
        </a:prstGeom>
      </xdr:spPr>
    </xdr:pic>
    <xdr:clientData/>
  </xdr:twoCellAnchor>
  <xdr:twoCellAnchor>
    <xdr:from>
      <xdr:col>2</xdr:col>
      <xdr:colOff>360680</xdr:colOff>
      <xdr:row>34</xdr:row>
      <xdr:rowOff>136842</xdr:rowOff>
    </xdr:from>
    <xdr:to>
      <xdr:col>3</xdr:col>
      <xdr:colOff>160828</xdr:colOff>
      <xdr:row>36</xdr:row>
      <xdr:rowOff>7302</xdr:rowOff>
    </xdr:to>
    <xdr:sp macro="" textlink="pivots!E9">
      <xdr:nvSpPr>
        <xdr:cNvPr id="41" name="TextBox 40">
          <a:extLst>
            <a:ext uri="{FF2B5EF4-FFF2-40B4-BE49-F238E27FC236}">
              <a16:creationId xmlns:a16="http://schemas.microsoft.com/office/drawing/2014/main" id="{278D2442-40B5-49A1-B259-BB728E576D4A}"/>
            </a:ext>
          </a:extLst>
        </xdr:cNvPr>
        <xdr:cNvSpPr txBox="1"/>
      </xdr:nvSpPr>
      <xdr:spPr>
        <a:xfrm>
          <a:off x="876618" y="6526530"/>
          <a:ext cx="411335" cy="23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A49A41A-AF3A-4316-A946-B161AE894437}" type="TxLink">
            <a:rPr lang="en-US" sz="1100" b="0" i="0" u="none" strike="noStrike">
              <a:solidFill>
                <a:schemeClr val="accent6">
                  <a:lumMod val="40000"/>
                  <a:lumOff val="60000"/>
                </a:schemeClr>
              </a:solidFill>
              <a:latin typeface="Calibri"/>
              <a:ea typeface="Calibri"/>
              <a:cs typeface="Calibri"/>
            </a:rPr>
            <a:pPr/>
            <a:t>51</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xdr:from>
      <xdr:col>2</xdr:col>
      <xdr:colOff>376238</xdr:colOff>
      <xdr:row>13</xdr:row>
      <xdr:rowOff>144780</xdr:rowOff>
    </xdr:from>
    <xdr:to>
      <xdr:col>3</xdr:col>
      <xdr:colOff>176386</xdr:colOff>
      <xdr:row>15</xdr:row>
      <xdr:rowOff>15240</xdr:rowOff>
    </xdr:to>
    <xdr:sp macro="" textlink="pivots!B9">
      <xdr:nvSpPr>
        <xdr:cNvPr id="42" name="TextBox 41">
          <a:extLst>
            <a:ext uri="{FF2B5EF4-FFF2-40B4-BE49-F238E27FC236}">
              <a16:creationId xmlns:a16="http://schemas.microsoft.com/office/drawing/2014/main" id="{0D6C3D1D-DC62-4861-83CC-0076DEA57114}"/>
            </a:ext>
          </a:extLst>
        </xdr:cNvPr>
        <xdr:cNvSpPr txBox="1"/>
      </xdr:nvSpPr>
      <xdr:spPr>
        <a:xfrm>
          <a:off x="892176" y="2700655"/>
          <a:ext cx="411335" cy="235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B78A1F-486D-435B-854A-DBC300A5A414}" type="TxLink">
            <a:rPr lang="en-US" sz="1100" b="0" i="0" u="none" strike="noStrike">
              <a:solidFill>
                <a:schemeClr val="accent6">
                  <a:lumMod val="40000"/>
                  <a:lumOff val="60000"/>
                </a:schemeClr>
              </a:solidFill>
              <a:latin typeface="Calibri"/>
              <a:ea typeface="Calibri"/>
              <a:cs typeface="Calibri"/>
            </a:rPr>
            <a:pPr/>
            <a:t>$20,104</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xdr:from>
      <xdr:col>2</xdr:col>
      <xdr:colOff>239077</xdr:colOff>
      <xdr:row>20</xdr:row>
      <xdr:rowOff>114301</xdr:rowOff>
    </xdr:from>
    <xdr:to>
      <xdr:col>3</xdr:col>
      <xdr:colOff>300037</xdr:colOff>
      <xdr:row>22</xdr:row>
      <xdr:rowOff>1</xdr:rowOff>
    </xdr:to>
    <xdr:sp macro="" textlink="pivots!C9">
      <xdr:nvSpPr>
        <xdr:cNvPr id="43" name="TextBox 42">
          <a:extLst>
            <a:ext uri="{FF2B5EF4-FFF2-40B4-BE49-F238E27FC236}">
              <a16:creationId xmlns:a16="http://schemas.microsoft.com/office/drawing/2014/main" id="{01F0E223-2E7A-46ED-ACBD-7C36A6701EEC}"/>
            </a:ext>
          </a:extLst>
        </xdr:cNvPr>
        <xdr:cNvSpPr txBox="1"/>
      </xdr:nvSpPr>
      <xdr:spPr>
        <a:xfrm>
          <a:off x="755015" y="3948114"/>
          <a:ext cx="672147" cy="250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4B99819-197B-4E07-A533-4DDC0413C9B5}" type="TxLink">
            <a:rPr lang="en-US" sz="1100" b="0" i="0" u="none" strike="noStrike">
              <a:solidFill>
                <a:schemeClr val="accent6">
                  <a:lumMod val="40000"/>
                  <a:lumOff val="60000"/>
                </a:schemeClr>
              </a:solidFill>
              <a:latin typeface="Calibri"/>
              <a:ea typeface="Calibri"/>
              <a:cs typeface="Calibri"/>
            </a:rPr>
            <a:pPr/>
            <a:t>18,209</a:t>
          </a:fld>
          <a:endParaRPr lang="en-US" sz="1100" b="1" i="0" u="none" strike="noStrike">
            <a:solidFill>
              <a:schemeClr val="accent6">
                <a:lumMod val="40000"/>
                <a:lumOff val="60000"/>
              </a:schemeClr>
            </a:solidFill>
            <a:latin typeface="Calibri"/>
            <a:ea typeface="Calibri"/>
            <a:cs typeface="Calibri"/>
          </a:endParaRPr>
        </a:p>
      </xdr:txBody>
    </xdr:sp>
    <xdr:clientData/>
  </xdr:twoCellAnchor>
  <xdr:twoCellAnchor editAs="oneCell">
    <xdr:from>
      <xdr:col>11</xdr:col>
      <xdr:colOff>355600</xdr:colOff>
      <xdr:row>14</xdr:row>
      <xdr:rowOff>16934</xdr:rowOff>
    </xdr:from>
    <xdr:to>
      <xdr:col>14</xdr:col>
      <xdr:colOff>349250</xdr:colOff>
      <xdr:row>24</xdr:row>
      <xdr:rowOff>174623</xdr:rowOff>
    </xdr:to>
    <mc:AlternateContent xmlns:mc="http://schemas.openxmlformats.org/markup-compatibility/2006" xmlns:a14="http://schemas.microsoft.com/office/drawing/2010/main">
      <mc:Choice Requires="a14">
        <xdr:graphicFrame macro="">
          <xdr:nvGraphicFramePr>
            <xdr:cNvPr id="44" name="Representative 1">
              <a:extLst>
                <a:ext uri="{FF2B5EF4-FFF2-40B4-BE49-F238E27FC236}">
                  <a16:creationId xmlns:a16="http://schemas.microsoft.com/office/drawing/2014/main" id="{46506682-223C-4FD4-B78B-5E14CF48E3C7}"/>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6388100" y="2842684"/>
              <a:ext cx="2258483" cy="1956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101601</xdr:colOff>
      <xdr:row>2</xdr:row>
      <xdr:rowOff>35232</xdr:rowOff>
    </xdr:from>
    <xdr:to>
      <xdr:col>11</xdr:col>
      <xdr:colOff>285954</xdr:colOff>
      <xdr:row>16</xdr:row>
      <xdr:rowOff>22942</xdr:rowOff>
    </xdr:to>
    <xdr:graphicFrame macro="">
      <xdr:nvGraphicFramePr>
        <xdr:cNvPr id="45" name="Chart 44">
          <a:extLst>
            <a:ext uri="{FF2B5EF4-FFF2-40B4-BE49-F238E27FC236}">
              <a16:creationId xmlns:a16="http://schemas.microsoft.com/office/drawing/2014/main" id="{F7AE030D-F604-4BE2-A86D-69D60153C5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341400</xdr:colOff>
      <xdr:row>2</xdr:row>
      <xdr:rowOff>76748</xdr:rowOff>
    </xdr:from>
    <xdr:to>
      <xdr:col>14</xdr:col>
      <xdr:colOff>355600</xdr:colOff>
      <xdr:row>13</xdr:row>
      <xdr:rowOff>135467</xdr:rowOff>
    </xdr:to>
    <xdr:graphicFrame macro="">
      <xdr:nvGraphicFramePr>
        <xdr:cNvPr id="46" name="Chart 45">
          <a:extLst>
            <a:ext uri="{FF2B5EF4-FFF2-40B4-BE49-F238E27FC236}">
              <a16:creationId xmlns:a16="http://schemas.microsoft.com/office/drawing/2014/main" id="{B4F71633-8C56-468C-9258-25FC55E6E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84667</xdr:colOff>
      <xdr:row>17</xdr:row>
      <xdr:rowOff>-1</xdr:rowOff>
    </xdr:from>
    <xdr:to>
      <xdr:col>11</xdr:col>
      <xdr:colOff>254001</xdr:colOff>
      <xdr:row>36</xdr:row>
      <xdr:rowOff>101599</xdr:rowOff>
    </xdr:to>
    <xdr:sp macro="" textlink="">
      <xdr:nvSpPr>
        <xdr:cNvPr id="53" name="Rectangle 52">
          <a:extLst>
            <a:ext uri="{FF2B5EF4-FFF2-40B4-BE49-F238E27FC236}">
              <a16:creationId xmlns:a16="http://schemas.microsoft.com/office/drawing/2014/main" id="{91A895D4-58BE-2761-0127-39E7D244DD49}"/>
            </a:ext>
          </a:extLst>
        </xdr:cNvPr>
        <xdr:cNvSpPr/>
      </xdr:nvSpPr>
      <xdr:spPr>
        <a:xfrm>
          <a:off x="1811867" y="3352799"/>
          <a:ext cx="4436534" cy="3640667"/>
        </a:xfrm>
        <a:prstGeom prst="rect">
          <a:avLst/>
        </a:prstGeom>
        <a:solidFill>
          <a:schemeClr val="bg1"/>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206203</xdr:colOff>
      <xdr:row>17</xdr:row>
      <xdr:rowOff>130822</xdr:rowOff>
    </xdr:from>
    <xdr:to>
      <xdr:col>7</xdr:col>
      <xdr:colOff>575733</xdr:colOff>
      <xdr:row>35</xdr:row>
      <xdr:rowOff>101599</xdr:rowOff>
    </xdr:to>
    <xdr:graphicFrame macro="">
      <xdr:nvGraphicFramePr>
        <xdr:cNvPr id="47" name="Chart 46">
          <a:extLst>
            <a:ext uri="{FF2B5EF4-FFF2-40B4-BE49-F238E27FC236}">
              <a16:creationId xmlns:a16="http://schemas.microsoft.com/office/drawing/2014/main" id="{E1F06798-30E7-473E-BA51-F96FEEADA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10105</xdr:colOff>
      <xdr:row>17</xdr:row>
      <xdr:rowOff>135467</xdr:rowOff>
    </xdr:from>
    <xdr:to>
      <xdr:col>11</xdr:col>
      <xdr:colOff>169333</xdr:colOff>
      <xdr:row>35</xdr:row>
      <xdr:rowOff>67733</xdr:rowOff>
    </xdr:to>
    <xdr:graphicFrame macro="">
      <xdr:nvGraphicFramePr>
        <xdr:cNvPr id="49" name="Chart 48">
          <a:extLst>
            <a:ext uri="{FF2B5EF4-FFF2-40B4-BE49-F238E27FC236}">
              <a16:creationId xmlns:a16="http://schemas.microsoft.com/office/drawing/2014/main" id="{1B851D02-065C-40F5-9B65-00AA26CA9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575731</xdr:colOff>
      <xdr:row>2</xdr:row>
      <xdr:rowOff>67733</xdr:rowOff>
    </xdr:from>
    <xdr:to>
      <xdr:col>18</xdr:col>
      <xdr:colOff>23446</xdr:colOff>
      <xdr:row>17</xdr:row>
      <xdr:rowOff>23446</xdr:rowOff>
    </xdr:to>
    <xdr:graphicFrame macro="">
      <xdr:nvGraphicFramePr>
        <xdr:cNvPr id="54" name="Chart 53">
          <a:extLst>
            <a:ext uri="{FF2B5EF4-FFF2-40B4-BE49-F238E27FC236}">
              <a16:creationId xmlns:a16="http://schemas.microsoft.com/office/drawing/2014/main" id="{C8B6817F-BEA2-45D5-B67B-99C326F1F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54709</xdr:colOff>
      <xdr:row>2</xdr:row>
      <xdr:rowOff>48887</xdr:rowOff>
    </xdr:from>
    <xdr:to>
      <xdr:col>22</xdr:col>
      <xdr:colOff>35169</xdr:colOff>
      <xdr:row>17</xdr:row>
      <xdr:rowOff>23447</xdr:rowOff>
    </xdr:to>
    <xdr:graphicFrame macro="">
      <xdr:nvGraphicFramePr>
        <xdr:cNvPr id="55" name="Chart 54">
          <a:extLst>
            <a:ext uri="{FF2B5EF4-FFF2-40B4-BE49-F238E27FC236}">
              <a16:creationId xmlns:a16="http://schemas.microsoft.com/office/drawing/2014/main" id="{6528C138-8449-4123-BCDD-0DF9FAD37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423333</xdr:colOff>
      <xdr:row>27</xdr:row>
      <xdr:rowOff>16933</xdr:rowOff>
    </xdr:from>
    <xdr:to>
      <xdr:col>14</xdr:col>
      <xdr:colOff>321733</xdr:colOff>
      <xdr:row>29</xdr:row>
      <xdr:rowOff>84667</xdr:rowOff>
    </xdr:to>
    <xdr:sp macro="" textlink="pivots!I56">
      <xdr:nvSpPr>
        <xdr:cNvPr id="58" name="TextBox 57">
          <a:extLst>
            <a:ext uri="{FF2B5EF4-FFF2-40B4-BE49-F238E27FC236}">
              <a16:creationId xmlns:a16="http://schemas.microsoft.com/office/drawing/2014/main" id="{F6E81058-1702-9AAC-1D98-B2CF48F7FE95}"/>
            </a:ext>
          </a:extLst>
        </xdr:cNvPr>
        <xdr:cNvSpPr txBox="1"/>
      </xdr:nvSpPr>
      <xdr:spPr>
        <a:xfrm>
          <a:off x="6417733" y="5232400"/>
          <a:ext cx="2150533" cy="4402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39CED-8328-43AD-A9D8-21B2EF03C935}" type="TxLink">
            <a:rPr lang="en-US" sz="1600" b="0" i="0" u="none" strike="noStrike">
              <a:solidFill>
                <a:srgbClr val="000000"/>
              </a:solidFill>
              <a:latin typeface="Calibri"/>
              <a:ea typeface="Calibri"/>
              <a:cs typeface="Calibri"/>
            </a:rPr>
            <a:pPr/>
            <a:t>Percentage of calls:20%</a:t>
          </a:fld>
          <a:endParaRPr lang="en-IN" sz="1600"/>
        </a:p>
      </xdr:txBody>
    </xdr:sp>
    <xdr:clientData/>
  </xdr:twoCellAnchor>
  <xdr:twoCellAnchor>
    <xdr:from>
      <xdr:col>11</xdr:col>
      <xdr:colOff>423333</xdr:colOff>
      <xdr:row>29</xdr:row>
      <xdr:rowOff>169333</xdr:rowOff>
    </xdr:from>
    <xdr:to>
      <xdr:col>14</xdr:col>
      <xdr:colOff>287867</xdr:colOff>
      <xdr:row>32</xdr:row>
      <xdr:rowOff>16933</xdr:rowOff>
    </xdr:to>
    <xdr:sp macro="" textlink="pivots!I57">
      <xdr:nvSpPr>
        <xdr:cNvPr id="59" name="TextBox 58">
          <a:extLst>
            <a:ext uri="{FF2B5EF4-FFF2-40B4-BE49-F238E27FC236}">
              <a16:creationId xmlns:a16="http://schemas.microsoft.com/office/drawing/2014/main" id="{96DD0F31-5A07-27A2-1067-5115622B995A}"/>
            </a:ext>
          </a:extLst>
        </xdr:cNvPr>
        <xdr:cNvSpPr txBox="1"/>
      </xdr:nvSpPr>
      <xdr:spPr>
        <a:xfrm>
          <a:off x="6417733" y="5757333"/>
          <a:ext cx="2116667" cy="406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D078B2-46E1-4AC0-A6E7-F517C10F3056}" type="TxLink">
            <a:rPr lang="en-US" sz="1600" b="0" i="0" u="none" strike="noStrike">
              <a:solidFill>
                <a:srgbClr val="000000"/>
              </a:solidFill>
              <a:latin typeface="Calibri"/>
              <a:ea typeface="Calibri"/>
              <a:cs typeface="Calibri"/>
            </a:rPr>
            <a:pPr/>
            <a:t>Call Rank:3</a:t>
          </a:fld>
          <a:endParaRPr lang="en-IN" sz="1600"/>
        </a:p>
      </xdr:txBody>
    </xdr:sp>
    <xdr:clientData/>
  </xdr:twoCellAnchor>
  <xdr:twoCellAnchor>
    <xdr:from>
      <xdr:col>11</xdr:col>
      <xdr:colOff>440267</xdr:colOff>
      <xdr:row>32</xdr:row>
      <xdr:rowOff>50800</xdr:rowOff>
    </xdr:from>
    <xdr:to>
      <xdr:col>14</xdr:col>
      <xdr:colOff>321734</xdr:colOff>
      <xdr:row>35</xdr:row>
      <xdr:rowOff>0</xdr:rowOff>
    </xdr:to>
    <xdr:sp macro="" textlink="pivots!I58">
      <xdr:nvSpPr>
        <xdr:cNvPr id="60" name="TextBox 59">
          <a:extLst>
            <a:ext uri="{FF2B5EF4-FFF2-40B4-BE49-F238E27FC236}">
              <a16:creationId xmlns:a16="http://schemas.microsoft.com/office/drawing/2014/main" id="{E1B52E83-AE08-4BE6-96A3-5DE2A4EA5BA7}"/>
            </a:ext>
          </a:extLst>
        </xdr:cNvPr>
        <xdr:cNvSpPr txBox="1"/>
      </xdr:nvSpPr>
      <xdr:spPr>
        <a:xfrm>
          <a:off x="6434667" y="6197600"/>
          <a:ext cx="2133600" cy="508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2221E7-78F7-4E26-8C6F-B5F32E853419}" type="TxLink">
            <a:rPr lang="en-US" sz="1600" b="0" i="0" u="none" strike="noStrike">
              <a:solidFill>
                <a:srgbClr val="000000"/>
              </a:solidFill>
              <a:latin typeface="Calibri"/>
              <a:ea typeface="Calibri"/>
              <a:cs typeface="Calibri"/>
            </a:rPr>
            <a:pPr/>
            <a:t>Amount Rank:3</a:t>
          </a:fld>
          <a:endParaRPr lang="en-IN" sz="16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722225925929" backgroundQuery="1" createdVersion="8" refreshedVersion="8" minRefreshableVersion="3" recordCount="0" supportSubquery="1" supportAdvancedDrill="1" xr:uid="{C7460AAE-ACC6-468B-8398-2A8FC21CE0E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661381134261" backgroundQuery="1" createdVersion="8" refreshedVersion="8" minRefreshableVersion="3" recordCount="0" supportSubquery="1" supportAdvancedDrill="1" xr:uid="{6A49DE02-7BF2-4C13-A7B4-430F74F1C98B}">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491055324077" backgroundQuery="1" createdVersion="8" refreshedVersion="8" minRefreshableVersion="3" recordCount="0" supportSubquery="1" supportAdvancedDrill="1" xr:uid="{7FC71250-214D-4882-A2F8-4E9CFAC4BC6C}">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747335995373" backgroundQuery="1" createdVersion="8" refreshedVersion="8" minRefreshableVersion="3" recordCount="0" supportSubquery="1" supportAdvancedDrill="1" xr:uid="{5705A663-34DE-47DC-8A3A-805C909395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141204" backgroundQuery="1" createdVersion="8" refreshedVersion="8" minRefreshableVersion="3" recordCount="0" supportSubquery="1" supportAdvancedDrill="1" xr:uid="{2F4A2B79-FBF3-458C-B507-DE7AB40184DB}">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2106479" backgroundQuery="1" createdVersion="8" refreshedVersion="8" minRefreshableVersion="3" recordCount="0" supportSubquery="1" supportAdvancedDrill="1" xr:uid="{43665B6F-B32F-4048-BFB8-D484B571BBD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2685187" backgroundQuery="1" createdVersion="8" refreshedVersion="8" minRefreshableVersion="3" recordCount="0" supportSubquery="1" supportAdvancedDrill="1" xr:uid="{9CBF7438-E71D-4CF9-9248-A109113DCEB7}">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3263888" backgroundQuery="1" createdVersion="8" refreshedVersion="8" minRefreshableVersion="3" recordCount="0" supportSubquery="1" supportAdvancedDrill="1" xr:uid="{4E2AC12B-2DCE-4A4C-915A-C41E5F2097CB}">
  <cacheSource type="external" connectionId="1"/>
  <cacheFields count="1">
    <cacheField name="[calls].[Representative].[Representative]" caption="Representative" numFmtId="0" hierarchy="3" level="1">
      <sharedItems count="1">
        <s v="R05"/>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50.432523726849" backgroundQuery="1" createdVersion="8" refreshedVersion="8" minRefreshableVersion="3" recordCount="0" supportSubquery="1" supportAdvancedDrill="1" xr:uid="{A1F19077-9D26-440E-95CE-781158636B7E}">
  <cacheSource type="external" connectionId="1"/>
  <cacheFields count="3">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nohar manu" refreshedDate="45746.491051851852" backgroundQuery="1" createdVersion="3" refreshedVersion="8" minRefreshableVersion="3" recordCount="0" supportSubquery="1" supportAdvancedDrill="1" xr:uid="{6AD7464F-60AE-4386-A4A7-DBE996BED983}">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3075316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750314-8F22-4A18-BA76-A8257B975A3C}" name="Selected Rep"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57:A5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0">
      <pivotArea dataOnly="0" fieldPosition="0">
        <references count="1">
          <reference field="0" count="0"/>
        </references>
      </pivotArea>
    </format>
  </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5C23A6-0867-4A51-93E7-CA4CA2B444EC}" name="RATING PIVOT"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A75:B8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AA2DCE-E709-4227-B823-5F9A6249B806}" name="PivotTable10"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65:D7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5">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80BD7C-9F3E-4618-A8B8-B457637B7274}"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5E273A-8B76-4DF5-AC8F-47825EE366E0}"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2:C25"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12B6D6-8062-4245-B9A5-88A8D08320EE}"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C3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1BF585-3502-4AF7-8C2D-552004FE98D5}"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E8B17D-2BDA-4B14-BE35-D83778C2CDBC}" name="PivotTable1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A91:G11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0"/>
  </colFields>
  <colItems count="6">
    <i>
      <x/>
    </i>
    <i>
      <x v="1"/>
    </i>
    <i>
      <x v="2"/>
    </i>
    <i>
      <x v="3"/>
    </i>
    <i>
      <x v="4"/>
    </i>
    <i t="grand">
      <x/>
    </i>
  </colItems>
  <dataFields count="1">
    <dataField fld="3" subtotal="count" baseField="0" baseItem="0"/>
  </dataFields>
  <conditionalFormats count="1">
    <conditionalFormat priority="1">
      <pivotAreas count="5">
        <pivotArea type="data" collapsedLevelsAreSubtotals="1" fieldPosition="0">
          <references count="4">
            <reference field="4294967294" count="1" selected="0">
              <x v="0"/>
            </reference>
            <reference field="0" count="5" selected="0">
              <x v="0"/>
              <x v="1"/>
              <x v="2"/>
              <x v="3"/>
              <x v="4"/>
            </reference>
            <reference field="1" count="1" selected="0">
              <x v="0"/>
            </reference>
            <reference field="2" count="4">
              <x v="0"/>
              <x v="1"/>
              <x v="2"/>
              <x v="3"/>
            </reference>
          </references>
        </pivotArea>
        <pivotArea type="data" collapsedLevelsAreSubtotals="1" fieldPosition="0">
          <references count="3">
            <reference field="4294967294" count="1" selected="0">
              <x v="0"/>
            </reference>
            <reference field="0" count="5" selected="0">
              <x v="0"/>
              <x v="1"/>
              <x v="2"/>
              <x v="3"/>
              <x v="4"/>
            </reference>
            <reference field="1" count="1">
              <x v="1"/>
            </reference>
          </references>
        </pivotArea>
        <pivotArea type="data" collapsedLevelsAreSubtotals="1" fieldPosition="0">
          <references count="4">
            <reference field="4294967294" count="1" selected="0">
              <x v="0"/>
            </reference>
            <reference field="0" count="5" selected="0">
              <x v="0"/>
              <x v="1"/>
              <x v="2"/>
              <x v="3"/>
              <x v="4"/>
            </reference>
            <reference field="1" count="1" selected="0">
              <x v="1"/>
            </reference>
            <reference field="2" count="6">
              <x v="4"/>
              <x v="5"/>
              <x v="6"/>
              <x v="7"/>
              <x v="8"/>
              <x v="9"/>
            </reference>
          </references>
        </pivotArea>
        <pivotArea type="data" collapsedLevelsAreSubtotals="1" fieldPosition="0">
          <references count="3">
            <reference field="4294967294" count="1" selected="0">
              <x v="0"/>
            </reference>
            <reference field="0" count="5" selected="0">
              <x v="0"/>
              <x v="1"/>
              <x v="2"/>
              <x v="3"/>
              <x v="4"/>
            </reference>
            <reference field="1" count="1">
              <x v="2"/>
            </reference>
          </references>
        </pivotArea>
        <pivotArea type="data" collapsedLevelsAreSubtotals="1" fieldPosition="0">
          <references count="4">
            <reference field="4294967294" count="1" selected="0">
              <x v="0"/>
            </reference>
            <reference field="0" count="5" selected="0">
              <x v="0"/>
              <x v="1"/>
              <x v="2"/>
              <x v="3"/>
              <x v="4"/>
            </reference>
            <reference field="1" count="1" selected="0">
              <x v="2"/>
            </reference>
            <reference field="2" count="5">
              <x v="10"/>
              <x v="11"/>
              <x v="12"/>
              <x v="13"/>
              <x v="14"/>
            </reference>
          </references>
        </pivotArea>
      </pivotAreas>
    </conditionalFormat>
  </conditionalFormat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92E5FA-78BC-4A93-A4A3-CABDA51BD84A}" name="WEEKL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location ref="G12:H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2">
    <chartFormat chart="34"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EF3E36F1-A385-4870-8B08-7712C555FC60}" sourceName="[calls].[Representative]">
  <pivotTables>
    <pivotTable tabId="6" name="Rep Pivot"/>
    <pivotTable tabId="6" name="MONTHLY TREND"/>
    <pivotTable tabId="6" name="WEEKLY TREND"/>
    <pivotTable tabId="6" name="Selected Rep"/>
    <pivotTable tabId="6" name="RATING PIVOT"/>
  </pivotTables>
  <data>
    <olap pivotCacheId="203075316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6515D0EB-537D-4AE4-8B62-865F7B14A82A}" cache="Slicer_Representative" caption="Representativ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4EFB2847-8426-4772-A71E-B77EC981E38F}" cache="Slicer_Representative" caption="Representative" level="1" style="SlicerStyleDark5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B71E-C58A-4523-8585-296309A65CF1}">
  <dimension ref="A3:K111"/>
  <sheetViews>
    <sheetView zoomScale="70" zoomScaleNormal="70" workbookViewId="0">
      <selection activeCell="B29" sqref="B29"/>
    </sheetView>
  </sheetViews>
  <sheetFormatPr defaultRowHeight="14.4" x14ac:dyDescent="0.3"/>
  <cols>
    <col min="1" max="1" width="13.88671875" bestFit="1" customWidth="1"/>
    <col min="2" max="2" width="9.44140625" bestFit="1" customWidth="1"/>
    <col min="3" max="3" width="10.5546875" bestFit="1" customWidth="1"/>
    <col min="4" max="4" width="10.109375" bestFit="1" customWidth="1"/>
    <col min="5" max="5" width="7.44140625" bestFit="1" customWidth="1"/>
    <col min="6" max="6" width="10.21875" bestFit="1" customWidth="1"/>
    <col min="7" max="7" width="13.88671875" bestFit="1" customWidth="1"/>
    <col min="8" max="8" width="9.44140625" bestFit="1" customWidth="1"/>
  </cols>
  <sheetData>
    <row r="3" spans="1:8" x14ac:dyDescent="0.3">
      <c r="A3" t="s">
        <v>1041</v>
      </c>
      <c r="B3" t="s">
        <v>1042</v>
      </c>
      <c r="C3" t="s">
        <v>1043</v>
      </c>
      <c r="D3" t="s">
        <v>1044</v>
      </c>
      <c r="E3" t="s">
        <v>1045</v>
      </c>
    </row>
    <row r="4" spans="1:8" x14ac:dyDescent="0.3">
      <c r="A4" s="21">
        <v>1000</v>
      </c>
      <c r="B4" s="22">
        <v>96623</v>
      </c>
      <c r="C4" s="21">
        <v>89850</v>
      </c>
      <c r="D4" s="24">
        <v>3.8854000000000033</v>
      </c>
      <c r="E4" s="23">
        <v>307</v>
      </c>
    </row>
    <row r="8" spans="1:8" x14ac:dyDescent="0.3">
      <c r="A8" t="s">
        <v>1041</v>
      </c>
      <c r="B8" t="s">
        <v>1042</v>
      </c>
      <c r="C8" t="s">
        <v>1043</v>
      </c>
      <c r="D8" t="s">
        <v>1044</v>
      </c>
      <c r="E8" t="s">
        <v>1045</v>
      </c>
    </row>
    <row r="9" spans="1:8" x14ac:dyDescent="0.3">
      <c r="A9" s="21">
        <v>200</v>
      </c>
      <c r="B9" s="22">
        <v>20104</v>
      </c>
      <c r="C9" s="21">
        <v>18209</v>
      </c>
      <c r="D9" s="24">
        <v>3.8824999999999998</v>
      </c>
      <c r="E9" s="23">
        <v>51</v>
      </c>
    </row>
    <row r="12" spans="1:8" x14ac:dyDescent="0.3">
      <c r="A12" s="25" t="s">
        <v>1046</v>
      </c>
      <c r="B12" t="s">
        <v>1041</v>
      </c>
      <c r="C12" t="s">
        <v>1060</v>
      </c>
      <c r="G12" s="25" t="s">
        <v>1046</v>
      </c>
      <c r="H12" t="s">
        <v>1041</v>
      </c>
    </row>
    <row r="13" spans="1:8" x14ac:dyDescent="0.3">
      <c r="A13" s="26" t="s">
        <v>1048</v>
      </c>
      <c r="B13" s="21">
        <v>21</v>
      </c>
      <c r="C13" s="21">
        <v>21</v>
      </c>
      <c r="G13" s="26" t="s">
        <v>1064</v>
      </c>
      <c r="H13" s="21">
        <v>27</v>
      </c>
    </row>
    <row r="14" spans="1:8" x14ac:dyDescent="0.3">
      <c r="A14" s="26" t="s">
        <v>1049</v>
      </c>
      <c r="B14" s="21">
        <v>18</v>
      </c>
      <c r="C14" s="21">
        <v>18</v>
      </c>
      <c r="G14" s="26" t="s">
        <v>1062</v>
      </c>
      <c r="H14" s="21">
        <v>22</v>
      </c>
    </row>
    <row r="15" spans="1:8" x14ac:dyDescent="0.3">
      <c r="A15" s="26" t="s">
        <v>1050</v>
      </c>
      <c r="B15" s="21">
        <v>31</v>
      </c>
      <c r="C15" s="21">
        <v>31</v>
      </c>
      <c r="G15" s="26" t="s">
        <v>1066</v>
      </c>
      <c r="H15" s="21">
        <v>27</v>
      </c>
    </row>
    <row r="16" spans="1:8" x14ac:dyDescent="0.3">
      <c r="A16" s="26" t="s">
        <v>1051</v>
      </c>
      <c r="B16" s="21">
        <v>20</v>
      </c>
      <c r="C16" s="21">
        <v>20</v>
      </c>
      <c r="G16" s="26" t="s">
        <v>1067</v>
      </c>
      <c r="H16" s="21">
        <v>27</v>
      </c>
    </row>
    <row r="17" spans="1:8" x14ac:dyDescent="0.3">
      <c r="A17" s="26" t="s">
        <v>1052</v>
      </c>
      <c r="B17" s="21">
        <v>8</v>
      </c>
      <c r="C17" s="21">
        <v>8</v>
      </c>
      <c r="G17" s="26" t="s">
        <v>1065</v>
      </c>
      <c r="H17" s="21">
        <v>27</v>
      </c>
    </row>
    <row r="18" spans="1:8" x14ac:dyDescent="0.3">
      <c r="A18" s="26" t="s">
        <v>1053</v>
      </c>
      <c r="B18" s="21">
        <v>12</v>
      </c>
      <c r="C18" s="21">
        <v>12</v>
      </c>
      <c r="G18" s="26" t="s">
        <v>1061</v>
      </c>
      <c r="H18" s="21">
        <v>32</v>
      </c>
    </row>
    <row r="19" spans="1:8" x14ac:dyDescent="0.3">
      <c r="A19" s="26" t="s">
        <v>1054</v>
      </c>
      <c r="B19" s="21">
        <v>12</v>
      </c>
      <c r="C19" s="21">
        <v>12</v>
      </c>
      <c r="G19" s="26" t="s">
        <v>1063</v>
      </c>
      <c r="H19" s="21">
        <v>38</v>
      </c>
    </row>
    <row r="20" spans="1:8" x14ac:dyDescent="0.3">
      <c r="A20" s="26" t="s">
        <v>1055</v>
      </c>
      <c r="B20" s="21">
        <v>7</v>
      </c>
      <c r="C20" s="21">
        <v>7</v>
      </c>
      <c r="G20" s="26" t="s">
        <v>1047</v>
      </c>
      <c r="H20" s="21">
        <v>200</v>
      </c>
    </row>
    <row r="21" spans="1:8" x14ac:dyDescent="0.3">
      <c r="A21" s="26" t="s">
        <v>1056</v>
      </c>
      <c r="B21" s="21">
        <v>20</v>
      </c>
      <c r="C21" s="21">
        <v>20</v>
      </c>
    </row>
    <row r="22" spans="1:8" x14ac:dyDescent="0.3">
      <c r="A22" s="26" t="s">
        <v>1057</v>
      </c>
      <c r="B22" s="21">
        <v>24</v>
      </c>
      <c r="C22" s="21">
        <v>24</v>
      </c>
    </row>
    <row r="23" spans="1:8" x14ac:dyDescent="0.3">
      <c r="A23" s="26" t="s">
        <v>1058</v>
      </c>
      <c r="B23" s="21">
        <v>12</v>
      </c>
      <c r="C23" s="21">
        <v>12</v>
      </c>
    </row>
    <row r="24" spans="1:8" x14ac:dyDescent="0.3">
      <c r="A24" s="26" t="s">
        <v>1059</v>
      </c>
      <c r="B24" s="21">
        <v>15</v>
      </c>
      <c r="C24" s="21">
        <v>15</v>
      </c>
    </row>
    <row r="25" spans="1:8" x14ac:dyDescent="0.3">
      <c r="A25" s="26" t="s">
        <v>1047</v>
      </c>
      <c r="B25" s="21">
        <v>200</v>
      </c>
      <c r="C25" s="21">
        <v>200</v>
      </c>
    </row>
    <row r="28" spans="1:8" x14ac:dyDescent="0.3">
      <c r="A28" s="25" t="s">
        <v>1046</v>
      </c>
      <c r="B28" t="s">
        <v>1041</v>
      </c>
      <c r="C28" t="s">
        <v>1042</v>
      </c>
    </row>
    <row r="29" spans="1:8" x14ac:dyDescent="0.3">
      <c r="A29" s="26" t="s">
        <v>11</v>
      </c>
      <c r="B29" s="21">
        <v>189</v>
      </c>
      <c r="C29" s="22">
        <v>18415</v>
      </c>
    </row>
    <row r="30" spans="1:8" x14ac:dyDescent="0.3">
      <c r="A30" s="26" t="s">
        <v>9</v>
      </c>
      <c r="B30" s="21">
        <v>218</v>
      </c>
      <c r="C30" s="22">
        <v>20581</v>
      </c>
    </row>
    <row r="31" spans="1:8" x14ac:dyDescent="0.3">
      <c r="A31" s="26" t="s">
        <v>6</v>
      </c>
      <c r="B31" s="21">
        <v>207</v>
      </c>
      <c r="C31" s="22">
        <v>20872</v>
      </c>
    </row>
    <row r="32" spans="1:8" x14ac:dyDescent="0.3">
      <c r="A32" s="26" t="s">
        <v>13</v>
      </c>
      <c r="B32" s="21">
        <v>186</v>
      </c>
      <c r="C32" s="22">
        <v>16651</v>
      </c>
    </row>
    <row r="33" spans="1:9" x14ac:dyDescent="0.3">
      <c r="A33" s="26" t="s">
        <v>10</v>
      </c>
      <c r="B33" s="21">
        <v>200</v>
      </c>
      <c r="C33" s="22">
        <v>20104</v>
      </c>
    </row>
    <row r="34" spans="1:9" x14ac:dyDescent="0.3">
      <c r="A34" s="26" t="s">
        <v>1047</v>
      </c>
      <c r="B34" s="21">
        <v>1000</v>
      </c>
      <c r="C34" s="22">
        <v>96623</v>
      </c>
      <c r="D34" t="s">
        <v>1071</v>
      </c>
      <c r="E34" t="str">
        <f>A58</f>
        <v>R05</v>
      </c>
    </row>
    <row r="36" spans="1:9" x14ac:dyDescent="0.3">
      <c r="A36" s="26" t="s">
        <v>1068</v>
      </c>
      <c r="D36" t="s">
        <v>1069</v>
      </c>
      <c r="E36" t="s">
        <v>1070</v>
      </c>
    </row>
    <row r="37" spans="1:9" x14ac:dyDescent="0.3">
      <c r="A37" s="26" t="s">
        <v>11</v>
      </c>
      <c r="B37" s="21">
        <v>189</v>
      </c>
      <c r="C37" s="22">
        <v>18415</v>
      </c>
      <c r="D37" t="e">
        <f>IF(A37=$E$34,B37,NA())</f>
        <v>#N/A</v>
      </c>
      <c r="E37" t="e">
        <f>IF(A37=$E$34,C37,NA())</f>
        <v>#N/A</v>
      </c>
    </row>
    <row r="38" spans="1:9" x14ac:dyDescent="0.3">
      <c r="A38" s="26" t="s">
        <v>9</v>
      </c>
      <c r="B38" s="21">
        <v>218</v>
      </c>
      <c r="C38" s="22">
        <v>20581</v>
      </c>
      <c r="D38" t="e">
        <f t="shared" ref="D38:D41" si="0">IF(A38=$E$34,B38,NA())</f>
        <v>#N/A</v>
      </c>
      <c r="E38" t="e">
        <f t="shared" ref="E38:E41" si="1">IF(A38=$E$34,C38,NA())</f>
        <v>#N/A</v>
      </c>
    </row>
    <row r="39" spans="1:9" x14ac:dyDescent="0.3">
      <c r="A39" s="26" t="s">
        <v>6</v>
      </c>
      <c r="B39" s="21">
        <v>207</v>
      </c>
      <c r="C39" s="22">
        <v>20872</v>
      </c>
      <c r="D39" t="e">
        <f t="shared" si="0"/>
        <v>#N/A</v>
      </c>
      <c r="E39" t="e">
        <f t="shared" si="1"/>
        <v>#N/A</v>
      </c>
    </row>
    <row r="40" spans="1:9" x14ac:dyDescent="0.3">
      <c r="A40" s="26" t="s">
        <v>13</v>
      </c>
      <c r="B40" s="21">
        <v>186</v>
      </c>
      <c r="C40" s="22">
        <v>16651</v>
      </c>
      <c r="D40" t="e">
        <f t="shared" si="0"/>
        <v>#N/A</v>
      </c>
      <c r="E40" t="e">
        <f t="shared" si="1"/>
        <v>#N/A</v>
      </c>
    </row>
    <row r="41" spans="1:9" x14ac:dyDescent="0.3">
      <c r="A41" s="26" t="s">
        <v>10</v>
      </c>
      <c r="B41" s="21">
        <v>200</v>
      </c>
      <c r="C41" s="22">
        <v>20104</v>
      </c>
      <c r="D41">
        <f t="shared" si="0"/>
        <v>200</v>
      </c>
      <c r="E41">
        <f t="shared" si="1"/>
        <v>20104</v>
      </c>
    </row>
    <row r="47" spans="1:9" x14ac:dyDescent="0.3">
      <c r="H47" t="s">
        <v>1075</v>
      </c>
      <c r="I47" s="35">
        <f>A9/A4</f>
        <v>0.2</v>
      </c>
    </row>
    <row r="48" spans="1:9" x14ac:dyDescent="0.3">
      <c r="H48" t="s">
        <v>1076</v>
      </c>
      <c r="I48">
        <f>_xlfn.XLOOKUP(A58,A29:A33,B29:B33)</f>
        <v>200</v>
      </c>
    </row>
    <row r="49" spans="1:11" x14ac:dyDescent="0.3">
      <c r="H49" t="s">
        <v>1077</v>
      </c>
      <c r="I49">
        <f>_xlfn.XLOOKUP(A58,A29:A33,C29:C33)</f>
        <v>20104</v>
      </c>
      <c r="J49" t="s">
        <v>1081</v>
      </c>
      <c r="K49" t="e" cm="1">
        <f t="array" aca="1" ref="K49" ca="1">xloookup(A58,Assets!E3:E7,Assets!F3:F7)</f>
        <v>#NAME?</v>
      </c>
    </row>
    <row r="52" spans="1:11" x14ac:dyDescent="0.3">
      <c r="H52" t="s">
        <v>1078</v>
      </c>
      <c r="I52">
        <f>_xlfn.RANK.AVG(I48,B29:B33)</f>
        <v>3</v>
      </c>
    </row>
    <row r="53" spans="1:11" x14ac:dyDescent="0.3">
      <c r="H53" t="s">
        <v>1079</v>
      </c>
      <c r="I53">
        <f>_xlfn.RANK.AVG(I49,C29:C33)</f>
        <v>3</v>
      </c>
    </row>
    <row r="55" spans="1:11" x14ac:dyDescent="0.3">
      <c r="H55" t="s">
        <v>1080</v>
      </c>
    </row>
    <row r="56" spans="1:11" x14ac:dyDescent="0.3">
      <c r="I56" t="str">
        <f>"Percentage of calls:"&amp;TEXT(I47,"0%")</f>
        <v>Percentage of calls:20%</v>
      </c>
    </row>
    <row r="57" spans="1:11" x14ac:dyDescent="0.3">
      <c r="A57" s="25" t="s">
        <v>1046</v>
      </c>
      <c r="I57" t="str">
        <f>IF(COUNTA(A58:A62)&gt;1,"","Call Rank:"&amp;I52)</f>
        <v>Call Rank:3</v>
      </c>
    </row>
    <row r="58" spans="1:11" x14ac:dyDescent="0.3">
      <c r="A58" s="27" t="s">
        <v>10</v>
      </c>
      <c r="I58" t="str">
        <f>IF(COUNTA(A58:A62)&gt;1,"","Amount Rank:"&amp;I53)</f>
        <v>Amount Rank:3</v>
      </c>
    </row>
    <row r="65" spans="1:5" x14ac:dyDescent="0.3">
      <c r="A65" s="25" t="s">
        <v>1041</v>
      </c>
      <c r="B65" s="25" t="s">
        <v>1072</v>
      </c>
    </row>
    <row r="66" spans="1:5" x14ac:dyDescent="0.3">
      <c r="A66" s="25" t="s">
        <v>1046</v>
      </c>
      <c r="B66" t="s">
        <v>999</v>
      </c>
      <c r="C66" t="s">
        <v>998</v>
      </c>
      <c r="D66" t="s">
        <v>1047</v>
      </c>
    </row>
    <row r="67" spans="1:5" x14ac:dyDescent="0.3">
      <c r="A67" s="26" t="s">
        <v>1002</v>
      </c>
      <c r="B67" s="21">
        <v>144</v>
      </c>
      <c r="C67" s="21">
        <v>132</v>
      </c>
      <c r="D67" s="21">
        <v>276</v>
      </c>
    </row>
    <row r="68" spans="1:5" x14ac:dyDescent="0.3">
      <c r="A68" s="26" t="s">
        <v>1001</v>
      </c>
      <c r="B68" s="21">
        <v>326</v>
      </c>
      <c r="C68" s="21">
        <v>63</v>
      </c>
      <c r="D68" s="21">
        <v>389</v>
      </c>
    </row>
    <row r="69" spans="1:5" x14ac:dyDescent="0.3">
      <c r="A69" s="26" t="s">
        <v>1000</v>
      </c>
      <c r="B69" s="21">
        <v>129</v>
      </c>
      <c r="C69" s="21">
        <v>206</v>
      </c>
      <c r="D69" s="21">
        <v>335</v>
      </c>
    </row>
    <row r="70" spans="1:5" x14ac:dyDescent="0.3">
      <c r="A70" s="26" t="s">
        <v>1047</v>
      </c>
      <c r="B70" s="21">
        <v>599</v>
      </c>
      <c r="C70" s="21">
        <v>401</v>
      </c>
      <c r="D70" s="21">
        <v>1000</v>
      </c>
    </row>
    <row r="75" spans="1:5" x14ac:dyDescent="0.3">
      <c r="A75" s="25" t="s">
        <v>1046</v>
      </c>
      <c r="B75" t="s">
        <v>1041</v>
      </c>
    </row>
    <row r="76" spans="1:5" x14ac:dyDescent="0.3">
      <c r="A76" s="26">
        <v>2</v>
      </c>
      <c r="B76" s="21">
        <v>10</v>
      </c>
      <c r="D76" s="26"/>
      <c r="E76" s="21"/>
    </row>
    <row r="77" spans="1:5" x14ac:dyDescent="0.3">
      <c r="A77" s="26">
        <v>3</v>
      </c>
      <c r="B77" s="21">
        <v>44</v>
      </c>
      <c r="D77" s="26"/>
      <c r="E77" s="21"/>
    </row>
    <row r="78" spans="1:5" x14ac:dyDescent="0.3">
      <c r="A78" s="26">
        <v>4</v>
      </c>
      <c r="B78" s="21">
        <v>95</v>
      </c>
      <c r="D78" s="26"/>
      <c r="E78" s="21"/>
    </row>
    <row r="79" spans="1:5" x14ac:dyDescent="0.3">
      <c r="A79" s="26">
        <v>5</v>
      </c>
      <c r="B79" s="21">
        <v>51</v>
      </c>
      <c r="D79" s="26"/>
      <c r="E79" s="21"/>
    </row>
    <row r="80" spans="1:5" x14ac:dyDescent="0.3">
      <c r="A80" s="26" t="s">
        <v>1047</v>
      </c>
      <c r="B80" s="21">
        <v>200</v>
      </c>
      <c r="D80" s="26"/>
      <c r="E80" s="21"/>
    </row>
    <row r="81" spans="1:7" x14ac:dyDescent="0.3">
      <c r="D81" s="26"/>
      <c r="E81" s="21"/>
    </row>
    <row r="91" spans="1:7" x14ac:dyDescent="0.3">
      <c r="A91" s="25" t="s">
        <v>1042</v>
      </c>
      <c r="B91" s="25" t="s">
        <v>1072</v>
      </c>
    </row>
    <row r="92" spans="1:7" x14ac:dyDescent="0.3">
      <c r="A92" s="25" t="s">
        <v>1046</v>
      </c>
      <c r="B92" t="s">
        <v>11</v>
      </c>
      <c r="C92" t="s">
        <v>9</v>
      </c>
      <c r="D92" t="s">
        <v>6</v>
      </c>
      <c r="E92" t="s">
        <v>13</v>
      </c>
      <c r="F92" t="s">
        <v>10</v>
      </c>
      <c r="G92" t="s">
        <v>1047</v>
      </c>
    </row>
    <row r="93" spans="1:7" x14ac:dyDescent="0.3">
      <c r="A93" s="26" t="s">
        <v>1002</v>
      </c>
    </row>
    <row r="94" spans="1:7" x14ac:dyDescent="0.3">
      <c r="A94" s="28" t="s">
        <v>20</v>
      </c>
      <c r="B94" s="22">
        <v>891</v>
      </c>
      <c r="C94" s="22">
        <v>1332</v>
      </c>
      <c r="D94" s="22">
        <v>1282</v>
      </c>
      <c r="E94" s="22">
        <v>739</v>
      </c>
      <c r="F94" s="22">
        <v>560</v>
      </c>
      <c r="G94" s="22">
        <v>4804</v>
      </c>
    </row>
    <row r="95" spans="1:7" x14ac:dyDescent="0.3">
      <c r="A95" s="28" t="s">
        <v>12</v>
      </c>
      <c r="B95" s="22">
        <v>1991</v>
      </c>
      <c r="C95" s="22">
        <v>1886</v>
      </c>
      <c r="D95" s="22">
        <v>1206</v>
      </c>
      <c r="E95" s="22">
        <v>884</v>
      </c>
      <c r="F95" s="22">
        <v>1722</v>
      </c>
      <c r="G95" s="22">
        <v>7689</v>
      </c>
    </row>
    <row r="96" spans="1:7" x14ac:dyDescent="0.3">
      <c r="A96" s="28" t="s">
        <v>8</v>
      </c>
      <c r="B96" s="22">
        <v>1163</v>
      </c>
      <c r="C96" s="22">
        <v>1180</v>
      </c>
      <c r="D96" s="22">
        <v>1616</v>
      </c>
      <c r="E96" s="22">
        <v>1043</v>
      </c>
      <c r="F96" s="22">
        <v>1747</v>
      </c>
      <c r="G96" s="22">
        <v>6749</v>
      </c>
    </row>
    <row r="97" spans="1:7" x14ac:dyDescent="0.3">
      <c r="A97" s="28" t="s">
        <v>16</v>
      </c>
      <c r="B97" s="22">
        <v>1438</v>
      </c>
      <c r="C97" s="22">
        <v>1616</v>
      </c>
      <c r="D97" s="22">
        <v>866</v>
      </c>
      <c r="E97" s="22">
        <v>829</v>
      </c>
      <c r="F97" s="22">
        <v>2070</v>
      </c>
      <c r="G97" s="22">
        <v>6819</v>
      </c>
    </row>
    <row r="98" spans="1:7" x14ac:dyDescent="0.3">
      <c r="A98" s="26" t="s">
        <v>1001</v>
      </c>
    </row>
    <row r="99" spans="1:7" x14ac:dyDescent="0.3">
      <c r="A99" s="28" t="s">
        <v>24</v>
      </c>
      <c r="B99" s="22">
        <v>1233</v>
      </c>
      <c r="C99" s="22">
        <v>223</v>
      </c>
      <c r="D99" s="22">
        <v>1680</v>
      </c>
      <c r="E99" s="22">
        <v>990</v>
      </c>
      <c r="F99" s="22">
        <v>1508</v>
      </c>
      <c r="G99" s="22">
        <v>5634</v>
      </c>
    </row>
    <row r="100" spans="1:7" x14ac:dyDescent="0.3">
      <c r="A100" s="28" t="s">
        <v>15</v>
      </c>
      <c r="B100" s="22">
        <v>1598</v>
      </c>
      <c r="C100" s="22">
        <v>1907</v>
      </c>
      <c r="D100" s="22">
        <v>869</v>
      </c>
      <c r="E100" s="22">
        <v>1426</v>
      </c>
      <c r="F100" s="22">
        <v>1416</v>
      </c>
      <c r="G100" s="22">
        <v>7216</v>
      </c>
    </row>
    <row r="101" spans="1:7" x14ac:dyDescent="0.3">
      <c r="A101" s="28" t="s">
        <v>5</v>
      </c>
      <c r="B101" s="22">
        <v>900</v>
      </c>
      <c r="C101" s="22">
        <v>1016</v>
      </c>
      <c r="D101" s="22">
        <v>960</v>
      </c>
      <c r="E101" s="22">
        <v>940</v>
      </c>
      <c r="F101" s="22">
        <v>1193</v>
      </c>
      <c r="G101" s="22">
        <v>5009</v>
      </c>
    </row>
    <row r="102" spans="1:7" x14ac:dyDescent="0.3">
      <c r="A102" s="28" t="s">
        <v>18</v>
      </c>
      <c r="B102" s="22">
        <v>900</v>
      </c>
      <c r="C102" s="22">
        <v>1470</v>
      </c>
      <c r="D102" s="22">
        <v>1617</v>
      </c>
      <c r="E102" s="22">
        <v>1314</v>
      </c>
      <c r="F102" s="22">
        <v>941</v>
      </c>
      <c r="G102" s="22">
        <v>6242</v>
      </c>
    </row>
    <row r="103" spans="1:7" x14ac:dyDescent="0.3">
      <c r="A103" s="28" t="s">
        <v>14</v>
      </c>
      <c r="B103" s="22">
        <v>1255</v>
      </c>
      <c r="C103" s="22">
        <v>516</v>
      </c>
      <c r="D103" s="22">
        <v>1874</v>
      </c>
      <c r="E103" s="22">
        <v>1863</v>
      </c>
      <c r="F103" s="22">
        <v>1722</v>
      </c>
      <c r="G103" s="22">
        <v>7230</v>
      </c>
    </row>
    <row r="104" spans="1:7" x14ac:dyDescent="0.3">
      <c r="A104" s="28" t="s">
        <v>19</v>
      </c>
      <c r="B104" s="22">
        <v>1138</v>
      </c>
      <c r="C104" s="22">
        <v>1898</v>
      </c>
      <c r="D104" s="22">
        <v>1482</v>
      </c>
      <c r="E104" s="22">
        <v>846</v>
      </c>
      <c r="F104" s="22">
        <v>1154</v>
      </c>
      <c r="G104" s="22">
        <v>6518</v>
      </c>
    </row>
    <row r="105" spans="1:7" x14ac:dyDescent="0.3">
      <c r="A105" s="26" t="s">
        <v>1000</v>
      </c>
    </row>
    <row r="106" spans="1:7" x14ac:dyDescent="0.3">
      <c r="A106" s="28" t="s">
        <v>17</v>
      </c>
      <c r="B106" s="22">
        <v>1655</v>
      </c>
      <c r="C106" s="22">
        <v>805</v>
      </c>
      <c r="D106" s="22">
        <v>2263</v>
      </c>
      <c r="E106" s="22">
        <v>987</v>
      </c>
      <c r="F106" s="22">
        <v>1075</v>
      </c>
      <c r="G106" s="22">
        <v>6785</v>
      </c>
    </row>
    <row r="107" spans="1:7" x14ac:dyDescent="0.3">
      <c r="A107" s="28" t="s">
        <v>23</v>
      </c>
      <c r="B107" s="22">
        <v>1104</v>
      </c>
      <c r="C107" s="22">
        <v>2280</v>
      </c>
      <c r="D107" s="22">
        <v>1445</v>
      </c>
      <c r="E107" s="22">
        <v>1722</v>
      </c>
      <c r="F107" s="22">
        <v>1196</v>
      </c>
      <c r="G107" s="22">
        <v>7747</v>
      </c>
    </row>
    <row r="108" spans="1:7" x14ac:dyDescent="0.3">
      <c r="A108" s="28" t="s">
        <v>7</v>
      </c>
      <c r="B108" s="22">
        <v>372</v>
      </c>
      <c r="C108" s="22">
        <v>1818</v>
      </c>
      <c r="D108" s="22">
        <v>1346</v>
      </c>
      <c r="E108" s="22">
        <v>1156</v>
      </c>
      <c r="F108" s="22">
        <v>1484</v>
      </c>
      <c r="G108" s="22">
        <v>6176</v>
      </c>
    </row>
    <row r="109" spans="1:7" x14ac:dyDescent="0.3">
      <c r="A109" s="28" t="s">
        <v>22</v>
      </c>
      <c r="B109" s="22">
        <v>1415</v>
      </c>
      <c r="C109" s="22">
        <v>1271</v>
      </c>
      <c r="D109" s="22">
        <v>1214</v>
      </c>
      <c r="E109" s="22">
        <v>1135</v>
      </c>
      <c r="F109" s="22">
        <v>1566</v>
      </c>
      <c r="G109" s="22">
        <v>6601</v>
      </c>
    </row>
    <row r="110" spans="1:7" x14ac:dyDescent="0.3">
      <c r="A110" s="28" t="s">
        <v>21</v>
      </c>
      <c r="B110" s="22">
        <v>1362</v>
      </c>
      <c r="C110" s="22">
        <v>1363</v>
      </c>
      <c r="D110" s="22">
        <v>1152</v>
      </c>
      <c r="E110" s="22">
        <v>777</v>
      </c>
      <c r="F110" s="22">
        <v>750</v>
      </c>
      <c r="G110" s="22">
        <v>5404</v>
      </c>
    </row>
    <row r="111" spans="1:7" x14ac:dyDescent="0.3">
      <c r="A111" s="26" t="s">
        <v>1047</v>
      </c>
      <c r="B111" s="22">
        <v>18415</v>
      </c>
      <c r="C111" s="22">
        <v>20581</v>
      </c>
      <c r="D111" s="22">
        <v>20872</v>
      </c>
      <c r="E111" s="22">
        <v>16651</v>
      </c>
      <c r="F111" s="22">
        <v>20104</v>
      </c>
      <c r="G111" s="22">
        <v>96623</v>
      </c>
    </row>
  </sheetData>
  <conditionalFormatting pivot="1" sqref="B94:F97 B99:F104 B106:F110">
    <cfRule type="dataBar" priority="1">
      <dataBar>
        <cfvo type="min"/>
        <cfvo type="max"/>
        <color theme="1" tint="0.499984740745262"/>
      </dataBar>
      <extLst>
        <ext xmlns:x14="http://schemas.microsoft.com/office/spreadsheetml/2009/9/main" uri="{B025F937-C7B1-47D3-B67F-A62EFF666E3E}">
          <x14:id>{A9DFA78F-5C33-43A4-9485-869EC92F1882}</x14:id>
        </ext>
      </extLst>
    </cfRule>
  </conditionalFormatting>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pivot="1">
          <x14:cfRule type="dataBar" id="{A9DFA78F-5C33-43A4-9485-869EC92F1882}">
            <x14:dataBar minLength="0" maxLength="100" gradient="0" direction="leftToRight">
              <x14:cfvo type="autoMin"/>
              <x14:cfvo type="autoMax"/>
              <x14:negativeFillColor rgb="FFFF0000"/>
              <x14:axisColor rgb="FF000000"/>
            </x14:dataBar>
          </x14:cfRule>
          <xm:sqref>B94:F97 B99:F104 B106:F110</xm:sqref>
        </x14:conditionalFormatting>
      </x14:conditionalFormattings>
    </ex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 zoomScale="70" zoomScaleNormal="70" workbookViewId="0">
      <selection activeCell="C8" sqref="C8"/>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C1" zoomScale="67" zoomScaleNormal="25" workbookViewId="0">
      <selection activeCell="G2" sqref="G2"/>
    </sheetView>
  </sheetViews>
  <sheetFormatPr defaultRowHeight="14.4" x14ac:dyDescent="0.3"/>
  <cols>
    <col min="5" max="5" width="11" customWidth="1"/>
    <col min="6" max="6" width="14.6640625" customWidth="1"/>
  </cols>
  <sheetData>
    <row r="2" spans="5:6" ht="43.2" customHeight="1" x14ac:dyDescent="0.3">
      <c r="E2" t="s">
        <v>1040</v>
      </c>
      <c r="F2" t="s">
        <v>1074</v>
      </c>
    </row>
    <row r="3" spans="5:6" ht="70.8" customHeight="1" x14ac:dyDescent="0.3">
      <c r="E3" t="s">
        <v>11</v>
      </c>
    </row>
    <row r="4" spans="5:6" ht="86.4" customHeight="1" x14ac:dyDescent="0.3">
      <c r="E4" t="s">
        <v>9</v>
      </c>
    </row>
    <row r="5" spans="5:6" ht="85.8" customHeight="1" x14ac:dyDescent="0.3">
      <c r="E5" t="s">
        <v>6</v>
      </c>
    </row>
    <row r="6" spans="5:6" ht="93" customHeight="1" x14ac:dyDescent="0.3">
      <c r="E6" t="s">
        <v>13</v>
      </c>
    </row>
    <row r="7" spans="5:6" ht="101.4" customHeight="1" x14ac:dyDescent="0.3">
      <c r="E7" t="s">
        <v>10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7AF99-082A-4F58-8BD2-A8A72F538B8F}">
  <dimension ref="A1:V37"/>
  <sheetViews>
    <sheetView showGridLines="0" tabSelected="1" zoomScale="98" zoomScaleNormal="98" workbookViewId="0">
      <selection activeCell="W7" sqref="W7"/>
    </sheetView>
  </sheetViews>
  <sheetFormatPr defaultRowHeight="14.4" x14ac:dyDescent="0.3"/>
  <cols>
    <col min="1" max="1" width="3.6640625" style="20" customWidth="1"/>
    <col min="2" max="2" width="3.77734375" style="20" customWidth="1"/>
    <col min="3" max="12" width="8.88671875" style="20"/>
    <col min="13" max="13" width="15.109375" style="20" customWidth="1"/>
    <col min="14" max="15" width="8.88671875" style="20"/>
    <col min="16" max="16" width="13.21875" style="20" bestFit="1" customWidth="1"/>
    <col min="17" max="17" width="8.88671875" style="20" customWidth="1"/>
    <col min="18" max="20" width="8.88671875" style="20"/>
    <col min="21" max="21" width="8.5546875" style="20" customWidth="1"/>
    <col min="22" max="16384" width="8.88671875" style="20"/>
  </cols>
  <sheetData>
    <row r="1" spans="1:22" ht="38.4" customHeight="1" x14ac:dyDescent="0.3">
      <c r="A1" s="36" t="s">
        <v>1082</v>
      </c>
      <c r="B1" s="36"/>
      <c r="C1" s="36"/>
      <c r="D1" s="36"/>
      <c r="E1" s="36"/>
      <c r="F1" s="36"/>
      <c r="G1" s="36"/>
      <c r="H1" s="36"/>
      <c r="I1" s="36"/>
      <c r="J1" s="36"/>
      <c r="K1" s="36"/>
      <c r="L1" s="36"/>
      <c r="M1" s="36"/>
      <c r="N1" s="36"/>
      <c r="O1" s="36"/>
      <c r="P1" s="36"/>
      <c r="Q1" s="36"/>
      <c r="R1" s="36"/>
      <c r="S1" s="36"/>
      <c r="T1" s="36"/>
      <c r="U1" s="36"/>
      <c r="V1" s="36"/>
    </row>
    <row r="19" spans="16:22" x14ac:dyDescent="0.3">
      <c r="P19" s="29"/>
      <c r="Q19" s="30" t="s">
        <v>11</v>
      </c>
      <c r="R19" s="30" t="s">
        <v>9</v>
      </c>
      <c r="S19" s="30" t="s">
        <v>6</v>
      </c>
      <c r="T19" s="30" t="s">
        <v>13</v>
      </c>
      <c r="U19" s="30" t="s">
        <v>10</v>
      </c>
      <c r="V19" s="30" t="s">
        <v>1073</v>
      </c>
    </row>
    <row r="20" spans="16:22" x14ac:dyDescent="0.3">
      <c r="P20" s="31" t="s">
        <v>1002</v>
      </c>
      <c r="Q20" s="32"/>
      <c r="R20" s="32"/>
      <c r="S20" s="32"/>
      <c r="T20" s="32"/>
      <c r="U20" s="32"/>
      <c r="V20" s="32"/>
    </row>
    <row r="21" spans="16:22" x14ac:dyDescent="0.3">
      <c r="P21" s="33" t="s">
        <v>20</v>
      </c>
      <c r="Q21" s="34">
        <v>891</v>
      </c>
      <c r="R21" s="34">
        <v>1332</v>
      </c>
      <c r="S21" s="34">
        <v>1282</v>
      </c>
      <c r="T21" s="34">
        <v>739</v>
      </c>
      <c r="U21" s="34">
        <v>560</v>
      </c>
      <c r="V21" s="34">
        <v>4804</v>
      </c>
    </row>
    <row r="22" spans="16:22" x14ac:dyDescent="0.3">
      <c r="P22" s="33" t="s">
        <v>12</v>
      </c>
      <c r="Q22" s="34">
        <v>1991</v>
      </c>
      <c r="R22" s="34">
        <v>1886</v>
      </c>
      <c r="S22" s="34">
        <v>1206</v>
      </c>
      <c r="T22" s="34">
        <v>884</v>
      </c>
      <c r="U22" s="34">
        <v>1722</v>
      </c>
      <c r="V22" s="34">
        <v>7689</v>
      </c>
    </row>
    <row r="23" spans="16:22" x14ac:dyDescent="0.3">
      <c r="P23" s="33" t="s">
        <v>8</v>
      </c>
      <c r="Q23" s="34">
        <v>1163</v>
      </c>
      <c r="R23" s="34">
        <v>1180</v>
      </c>
      <c r="S23" s="34">
        <v>1616</v>
      </c>
      <c r="T23" s="34">
        <v>1043</v>
      </c>
      <c r="U23" s="34">
        <v>1747</v>
      </c>
      <c r="V23" s="34">
        <v>6749</v>
      </c>
    </row>
    <row r="24" spans="16:22" x14ac:dyDescent="0.3">
      <c r="P24" s="33" t="s">
        <v>16</v>
      </c>
      <c r="Q24" s="34">
        <v>1438</v>
      </c>
      <c r="R24" s="34">
        <v>1616</v>
      </c>
      <c r="S24" s="34">
        <v>866</v>
      </c>
      <c r="T24" s="34">
        <v>829</v>
      </c>
      <c r="U24" s="34">
        <v>2070</v>
      </c>
      <c r="V24" s="34">
        <v>6819</v>
      </c>
    </row>
    <row r="25" spans="16:22" x14ac:dyDescent="0.3">
      <c r="P25" s="31" t="s">
        <v>1001</v>
      </c>
      <c r="Q25" s="32"/>
      <c r="R25" s="32"/>
      <c r="S25" s="32"/>
      <c r="T25" s="32"/>
      <c r="U25" s="32"/>
      <c r="V25" s="32"/>
    </row>
    <row r="26" spans="16:22" x14ac:dyDescent="0.3">
      <c r="P26" s="33" t="s">
        <v>24</v>
      </c>
      <c r="Q26" s="34">
        <v>1233</v>
      </c>
      <c r="R26" s="34">
        <v>223</v>
      </c>
      <c r="S26" s="34">
        <v>1680</v>
      </c>
      <c r="T26" s="34">
        <v>990</v>
      </c>
      <c r="U26" s="34">
        <v>1508</v>
      </c>
      <c r="V26" s="34">
        <v>5634</v>
      </c>
    </row>
    <row r="27" spans="16:22" x14ac:dyDescent="0.3">
      <c r="P27" s="33" t="s">
        <v>15</v>
      </c>
      <c r="Q27" s="34">
        <v>1598</v>
      </c>
      <c r="R27" s="34">
        <v>1907</v>
      </c>
      <c r="S27" s="34">
        <v>869</v>
      </c>
      <c r="T27" s="34">
        <v>1426</v>
      </c>
      <c r="U27" s="34">
        <v>1416</v>
      </c>
      <c r="V27" s="34">
        <v>7216</v>
      </c>
    </row>
    <row r="28" spans="16:22" x14ac:dyDescent="0.3">
      <c r="P28" s="33" t="s">
        <v>5</v>
      </c>
      <c r="Q28" s="34">
        <v>900</v>
      </c>
      <c r="R28" s="34">
        <v>1016</v>
      </c>
      <c r="S28" s="34">
        <v>960</v>
      </c>
      <c r="T28" s="34">
        <v>940</v>
      </c>
      <c r="U28" s="34">
        <v>1193</v>
      </c>
      <c r="V28" s="34">
        <v>5009</v>
      </c>
    </row>
    <row r="29" spans="16:22" x14ac:dyDescent="0.3">
      <c r="P29" s="33" t="s">
        <v>18</v>
      </c>
      <c r="Q29" s="34">
        <v>900</v>
      </c>
      <c r="R29" s="34">
        <v>1470</v>
      </c>
      <c r="S29" s="34">
        <v>1617</v>
      </c>
      <c r="T29" s="34">
        <v>1314</v>
      </c>
      <c r="U29" s="34">
        <v>941</v>
      </c>
      <c r="V29" s="34">
        <v>6242</v>
      </c>
    </row>
    <row r="30" spans="16:22" x14ac:dyDescent="0.3">
      <c r="P30" s="33" t="s">
        <v>14</v>
      </c>
      <c r="Q30" s="34">
        <v>1255</v>
      </c>
      <c r="R30" s="34">
        <v>516</v>
      </c>
      <c r="S30" s="34">
        <v>1874</v>
      </c>
      <c r="T30" s="34">
        <v>1863</v>
      </c>
      <c r="U30" s="34">
        <v>1722</v>
      </c>
      <c r="V30" s="34">
        <v>7230</v>
      </c>
    </row>
    <row r="31" spans="16:22" x14ac:dyDescent="0.3">
      <c r="P31" s="33" t="s">
        <v>19</v>
      </c>
      <c r="Q31" s="34">
        <v>1138</v>
      </c>
      <c r="R31" s="34">
        <v>1898</v>
      </c>
      <c r="S31" s="34">
        <v>1482</v>
      </c>
      <c r="T31" s="34">
        <v>846</v>
      </c>
      <c r="U31" s="34">
        <v>1154</v>
      </c>
      <c r="V31" s="34">
        <v>6518</v>
      </c>
    </row>
    <row r="32" spans="16:22" x14ac:dyDescent="0.3">
      <c r="P32" s="31" t="s">
        <v>1000</v>
      </c>
      <c r="Q32" s="32"/>
      <c r="R32" s="32"/>
      <c r="S32" s="32"/>
      <c r="T32" s="32"/>
      <c r="U32" s="32"/>
      <c r="V32" s="32"/>
    </row>
    <row r="33" spans="16:22" x14ac:dyDescent="0.3">
      <c r="P33" s="33" t="s">
        <v>17</v>
      </c>
      <c r="Q33" s="34">
        <v>1655</v>
      </c>
      <c r="R33" s="34">
        <v>805</v>
      </c>
      <c r="S33" s="34">
        <v>2263</v>
      </c>
      <c r="T33" s="34">
        <v>987</v>
      </c>
      <c r="U33" s="34">
        <v>1075</v>
      </c>
      <c r="V33" s="34">
        <v>6785</v>
      </c>
    </row>
    <row r="34" spans="16:22" x14ac:dyDescent="0.3">
      <c r="P34" s="33" t="s">
        <v>23</v>
      </c>
      <c r="Q34" s="34">
        <v>1104</v>
      </c>
      <c r="R34" s="34">
        <v>2280</v>
      </c>
      <c r="S34" s="34">
        <v>1445</v>
      </c>
      <c r="T34" s="34">
        <v>1722</v>
      </c>
      <c r="U34" s="34">
        <v>1196</v>
      </c>
      <c r="V34" s="34">
        <v>7747</v>
      </c>
    </row>
    <row r="35" spans="16:22" x14ac:dyDescent="0.3">
      <c r="P35" s="33" t="s">
        <v>7</v>
      </c>
      <c r="Q35" s="34">
        <v>372</v>
      </c>
      <c r="R35" s="34">
        <v>1818</v>
      </c>
      <c r="S35" s="34">
        <v>1346</v>
      </c>
      <c r="T35" s="34">
        <v>1156</v>
      </c>
      <c r="U35" s="34">
        <v>1484</v>
      </c>
      <c r="V35" s="34">
        <v>6176</v>
      </c>
    </row>
    <row r="36" spans="16:22" x14ac:dyDescent="0.3">
      <c r="P36" s="33" t="s">
        <v>22</v>
      </c>
      <c r="Q36" s="34">
        <v>1415</v>
      </c>
      <c r="R36" s="34">
        <v>1271</v>
      </c>
      <c r="S36" s="34">
        <v>1214</v>
      </c>
      <c r="T36" s="34">
        <v>1135</v>
      </c>
      <c r="U36" s="34">
        <v>1566</v>
      </c>
      <c r="V36" s="34">
        <v>6601</v>
      </c>
    </row>
    <row r="37" spans="16:22" x14ac:dyDescent="0.3">
      <c r="P37" s="33" t="s">
        <v>21</v>
      </c>
      <c r="Q37" s="34">
        <v>1362</v>
      </c>
      <c r="R37" s="34">
        <v>1363</v>
      </c>
      <c r="S37" s="34">
        <v>1152</v>
      </c>
      <c r="T37" s="34">
        <v>777</v>
      </c>
      <c r="U37" s="34">
        <v>750</v>
      </c>
      <c r="V37" s="34">
        <v>5404</v>
      </c>
    </row>
  </sheetData>
  <mergeCells count="1">
    <mergeCell ref="A1:V1"/>
  </mergeCells>
  <conditionalFormatting sqref="Q21:U24 Q26:U31 Q33:U37">
    <cfRule type="dataBar" priority="2">
      <dataBar>
        <cfvo type="num" val="0"/>
        <cfvo type="formula" val="MAX($Q$21:$U$37)*2"/>
        <color theme="1"/>
      </dataBar>
      <extLst>
        <ext xmlns:x14="http://schemas.microsoft.com/office/spreadsheetml/2009/9/main" uri="{B025F937-C7B1-47D3-B67F-A62EFF666E3E}">
          <x14:id>{C38BC877-43C7-4717-BA24-912A51C4E3F5}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0E7A07CD-C53B-4520-986E-D3AB959D1070}">
            <xm:f>Q$19=pivots!$A$58</xm:f>
            <x14:dxf>
              <fill>
                <patternFill>
                  <bgColor theme="8" tint="0.39994506668294322"/>
                </patternFill>
              </fill>
            </x14:dxf>
          </x14:cfRule>
          <xm:sqref>Q19:U37</xm:sqref>
        </x14:conditionalFormatting>
        <x14:conditionalFormatting xmlns:xm="http://schemas.microsoft.com/office/excel/2006/main">
          <x14:cfRule type="dataBar" id="{C38BC877-43C7-4717-BA24-912A51C4E3F5}">
            <x14:dataBar minLength="0" maxLength="100" gradient="0" direction="leftToRight">
              <x14:cfvo type="num">
                <xm:f>0</xm:f>
              </x14:cfvo>
              <x14:cfvo type="formula">
                <xm:f>MAX($Q$21:$U$37)*2</xm:f>
              </x14:cfvo>
              <x14:negativeFillColor rgb="FFFF0000"/>
              <x14:axisColor rgb="FF000000"/>
            </x14:dataBar>
          </x14:cfRule>
          <xm:sqref>Q21:U24 Q26:U31 Q33:U37</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Assets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Manohar Raj</cp:lastModifiedBy>
  <dcterms:created xsi:type="dcterms:W3CDTF">2021-03-14T20:21:32Z</dcterms:created>
  <dcterms:modified xsi:type="dcterms:W3CDTF">2025-04-11T13:11:48Z</dcterms:modified>
</cp:coreProperties>
</file>