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5.xml" ContentType="application/vnd.openxmlformats-officedocument.drawing+xml"/>
  <Override PartName="/xl/slicers/slicer4.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slicers/slicer5.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8.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9.xml" ContentType="application/vnd.openxmlformats-officedocument.drawing+xml"/>
  <Override PartName="/xl/slicers/slicer6.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defaultThemeVersion="166925"/>
  <mc:AlternateContent xmlns:mc="http://schemas.openxmlformats.org/markup-compatibility/2006">
    <mc:Choice Requires="x15">
      <x15ac:absPath xmlns:x15ac="http://schemas.microsoft.com/office/spreadsheetml/2010/11/ac" url="E:\Dashboards\Excel Dashboard\"/>
    </mc:Choice>
  </mc:AlternateContent>
  <xr:revisionPtr revIDLastSave="0" documentId="13_ncr:1_{9EF91E9E-1C2B-4C65-AD4A-4B4B1A07282F}" xr6:coauthVersionLast="47" xr6:coauthVersionMax="47" xr10:uidLastSave="{00000000-0000-0000-0000-000000000000}"/>
  <bookViews>
    <workbookView xWindow="-120" yWindow="-120" windowWidth="20730" windowHeight="11160" tabRatio="624" activeTab="5" xr2:uid="{2B36DCE5-1CC9-4CED-9DC7-CCD69716F3BD}"/>
  </bookViews>
  <sheets>
    <sheet name="Income sources pt" sheetId="7" r:id="rId1"/>
    <sheet name="Geographically pt" sheetId="8" r:id="rId2"/>
    <sheet name="sales process pt" sheetId="10" r:id="rId3"/>
    <sheet name="Data" sheetId="1" r:id="rId4"/>
    <sheet name="Income sources" sheetId="3" r:id="rId5"/>
    <sheet name="Geographically" sheetId="9" r:id="rId6"/>
    <sheet name="Sales Process" sheetId="5" r:id="rId7"/>
  </sheets>
  <definedNames>
    <definedName name="_xlnm._FilterDatabase" localSheetId="1" hidden="1">'Geographically pt'!$K$3:$L$9</definedName>
    <definedName name="Slicer_Month">#N/A</definedName>
    <definedName name="Slicer_Year">#N/A</definedName>
    <definedName name="Slicer_Year1">#N/A</definedName>
    <definedName name="Slicer_Year3">#N/A</definedName>
  </definedNames>
  <calcPr calcId="181029"/>
  <pivotCaches>
    <pivotCache cacheId="0" r:id="rId8"/>
    <pivotCache cacheId="1" r:id="rId9"/>
    <pivotCache cacheId="2"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Y6" i="10" l="1"/>
  <c r="Y7" i="10"/>
  <c r="Y8" i="10"/>
  <c r="Q26" i="10"/>
  <c r="Q25" i="10"/>
  <c r="P20" i="10"/>
  <c r="P19" i="10"/>
  <c r="P13" i="10"/>
  <c r="O20" i="10"/>
  <c r="O19" i="10"/>
  <c r="O13" i="10"/>
  <c r="N20" i="10"/>
  <c r="N19" i="10"/>
  <c r="N13" i="10"/>
  <c r="Q20" i="10"/>
  <c r="Q19" i="10"/>
  <c r="Q14" i="10"/>
  <c r="Q13" i="10"/>
  <c r="Q6" i="10"/>
  <c r="P14" i="10"/>
  <c r="P6" i="10"/>
  <c r="O14" i="10"/>
  <c r="O6" i="10"/>
  <c r="N14" i="10"/>
  <c r="N7" i="10"/>
  <c r="N6" i="10"/>
  <c r="Q7" i="10"/>
  <c r="P7" i="10"/>
  <c r="O7" i="10"/>
  <c r="AB4" i="8"/>
  <c r="AA4" i="8"/>
  <c r="I4" i="8"/>
  <c r="I5" i="8"/>
  <c r="I6" i="8"/>
  <c r="I7" i="8"/>
  <c r="I8" i="8"/>
  <c r="I3" i="8"/>
  <c r="H4" i="8"/>
  <c r="H5" i="8"/>
  <c r="H6" i="8"/>
  <c r="H7" i="8"/>
  <c r="H8" i="8"/>
  <c r="H3" i="8"/>
  <c r="G3" i="8"/>
  <c r="G4" i="8"/>
  <c r="G5" i="8"/>
  <c r="G6" i="8"/>
  <c r="G7" i="8"/>
  <c r="G8" i="8"/>
  <c r="F4" i="8"/>
  <c r="F5" i="8"/>
  <c r="F6" i="8"/>
  <c r="F7" i="8"/>
  <c r="F8" i="8"/>
  <c r="F3" i="8"/>
  <c r="M9" i="8"/>
  <c r="L9" i="8"/>
  <c r="M8" i="8"/>
  <c r="L8" i="8"/>
  <c r="M7" i="8"/>
  <c r="L7" i="8"/>
  <c r="M6" i="8"/>
  <c r="L6" i="8"/>
  <c r="M5" i="8"/>
  <c r="L5" i="8"/>
  <c r="M4" i="8"/>
  <c r="L4" i="8"/>
  <c r="AR28" i="7"/>
  <c r="AQ28" i="7"/>
  <c r="AR27" i="7"/>
  <c r="AQ27" i="7"/>
  <c r="AR26" i="7"/>
  <c r="AQ26" i="7"/>
  <c r="AR25" i="7"/>
  <c r="AQ25" i="7"/>
  <c r="AR24" i="7"/>
  <c r="AQ24" i="7"/>
  <c r="AR23" i="7"/>
  <c r="AQ23" i="7"/>
  <c r="AR22" i="7"/>
  <c r="AQ22" i="7"/>
  <c r="AR21" i="7"/>
  <c r="AQ21" i="7"/>
  <c r="AR20" i="7"/>
  <c r="AQ20" i="7"/>
  <c r="AR19" i="7"/>
  <c r="AQ19" i="7"/>
  <c r="AR18" i="7"/>
  <c r="AQ18" i="7"/>
  <c r="AR17" i="7"/>
  <c r="AQ17" i="7"/>
  <c r="AR16" i="7"/>
  <c r="AQ16" i="7"/>
  <c r="AR15" i="7"/>
  <c r="AQ15" i="7"/>
  <c r="AR14" i="7"/>
  <c r="AQ14" i="7"/>
  <c r="AR13" i="7"/>
  <c r="AQ13" i="7"/>
  <c r="AH13" i="7"/>
  <c r="AG13" i="7"/>
  <c r="AR12" i="7"/>
  <c r="AQ12" i="7"/>
  <c r="AH12" i="7"/>
  <c r="AG12" i="7"/>
  <c r="AR11" i="7"/>
  <c r="AQ11" i="7"/>
  <c r="AR10" i="7"/>
  <c r="AQ10" i="7"/>
  <c r="AR9" i="7"/>
  <c r="AQ9" i="7"/>
  <c r="M9" i="7"/>
  <c r="L9" i="7"/>
  <c r="I9" i="7"/>
  <c r="AR8" i="7"/>
  <c r="AQ8" i="7"/>
  <c r="W8" i="7"/>
  <c r="M8" i="7"/>
  <c r="L8" i="7"/>
  <c r="I8" i="7"/>
  <c r="M7" i="7"/>
  <c r="L7" i="7"/>
  <c r="I7" i="7"/>
  <c r="M6" i="7"/>
  <c r="L6" i="7"/>
  <c r="I6" i="7"/>
  <c r="M5" i="7"/>
  <c r="L5" i="7"/>
  <c r="I5" i="7"/>
  <c r="M4" i="7"/>
  <c r="L4" i="7"/>
  <c r="I4" i="7"/>
  <c r="D4" i="10"/>
  <c r="AI7" i="10"/>
  <c r="Q8" i="8"/>
  <c r="B12" i="8"/>
  <c r="Z23" i="7"/>
  <c r="Q4" i="7"/>
  <c r="J5" i="7" l="1"/>
  <c r="Y9" i="10"/>
  <c r="X5" i="8"/>
  <c r="AA5" i="8"/>
  <c r="Y5" i="8"/>
  <c r="Z5" i="8"/>
  <c r="G5" i="10"/>
  <c r="E4" i="10"/>
  <c r="D8" i="10"/>
  <c r="K6" i="7"/>
  <c r="K9" i="7"/>
  <c r="K4" i="7"/>
  <c r="K8" i="7"/>
  <c r="K7" i="7"/>
  <c r="R4" i="7"/>
  <c r="J4" i="7"/>
  <c r="K5" i="7"/>
  <c r="J6" i="7"/>
  <c r="J7" i="7"/>
  <c r="J8" i="7"/>
  <c r="J9" i="7"/>
  <c r="P8" i="8"/>
  <c r="S5" i="8" s="1"/>
  <c r="T5" i="8"/>
  <c r="G4" i="10" l="1"/>
  <c r="E8" i="10"/>
</calcChain>
</file>

<file path=xl/sharedStrings.xml><?xml version="1.0" encoding="utf-8"?>
<sst xmlns="http://schemas.openxmlformats.org/spreadsheetml/2006/main" count="28783" uniqueCount="118">
  <si>
    <t>Year</t>
  </si>
  <si>
    <t>Month</t>
  </si>
  <si>
    <t>Income sources</t>
  </si>
  <si>
    <t>Income Breakdowns</t>
  </si>
  <si>
    <t>Counts</t>
  </si>
  <si>
    <t>Income</t>
  </si>
  <si>
    <t>Target Income</t>
  </si>
  <si>
    <t>operating profit</t>
  </si>
  <si>
    <t>Marketing Strategies</t>
  </si>
  <si>
    <t>Jan</t>
  </si>
  <si>
    <t>Licensing</t>
  </si>
  <si>
    <t>Software Metered License</t>
  </si>
  <si>
    <t>B2B</t>
  </si>
  <si>
    <t>Floating License</t>
  </si>
  <si>
    <t>Renting</t>
  </si>
  <si>
    <t>Equipments</t>
  </si>
  <si>
    <t>Subscription</t>
  </si>
  <si>
    <t>Prime</t>
  </si>
  <si>
    <t>Usage fees</t>
  </si>
  <si>
    <t>Renewal</t>
  </si>
  <si>
    <t>Premium</t>
  </si>
  <si>
    <t xml:space="preserve">New </t>
  </si>
  <si>
    <t>Offices</t>
  </si>
  <si>
    <t>Advertising</t>
  </si>
  <si>
    <t>Facebook Page</t>
  </si>
  <si>
    <t>Google Ad</t>
  </si>
  <si>
    <t>Company Website</t>
  </si>
  <si>
    <t>Youtube Channel</t>
  </si>
  <si>
    <t>Lands</t>
  </si>
  <si>
    <t>Asset sale</t>
  </si>
  <si>
    <t>Television Ad</t>
  </si>
  <si>
    <t>Feb</t>
  </si>
  <si>
    <t>Mar</t>
  </si>
  <si>
    <t>B2C</t>
  </si>
  <si>
    <t>Apr</t>
  </si>
  <si>
    <t>May</t>
  </si>
  <si>
    <t>Jun</t>
  </si>
  <si>
    <t>Jul</t>
  </si>
  <si>
    <t>Aug</t>
  </si>
  <si>
    <t>Sep</t>
  </si>
  <si>
    <t>Oct</t>
  </si>
  <si>
    <t>Nov</t>
  </si>
  <si>
    <t>Dec</t>
  </si>
  <si>
    <t>Order Number</t>
  </si>
  <si>
    <t>POS</t>
  </si>
  <si>
    <t>Payment Method</t>
  </si>
  <si>
    <t>Assembly Stage</t>
  </si>
  <si>
    <t>Registration Status</t>
  </si>
  <si>
    <t>Sale Status</t>
  </si>
  <si>
    <t>Delivery Type</t>
  </si>
  <si>
    <t>Amount</t>
  </si>
  <si>
    <t>Target</t>
  </si>
  <si>
    <t>AD01-9361</t>
  </si>
  <si>
    <t>Website</t>
  </si>
  <si>
    <t>Credit Card</t>
  </si>
  <si>
    <t>Order assembled</t>
  </si>
  <si>
    <t>Register Customer info</t>
  </si>
  <si>
    <t>Paid</t>
  </si>
  <si>
    <t>Shipment</t>
  </si>
  <si>
    <t>AD01-9362</t>
  </si>
  <si>
    <t>Download</t>
  </si>
  <si>
    <t>AD01-9364</t>
  </si>
  <si>
    <t>AD01-9363</t>
  </si>
  <si>
    <t>AD01-9365</t>
  </si>
  <si>
    <t>Non-Registered Customer info</t>
  </si>
  <si>
    <t>Branches</t>
  </si>
  <si>
    <t>Refunded</t>
  </si>
  <si>
    <t>Cash on Delivery</t>
  </si>
  <si>
    <t>Cancelld</t>
  </si>
  <si>
    <t xml:space="preserve">Branch </t>
  </si>
  <si>
    <t>Country</t>
  </si>
  <si>
    <t>Egypt</t>
  </si>
  <si>
    <t>USA</t>
  </si>
  <si>
    <t>Russia</t>
  </si>
  <si>
    <t>United Kingdom</t>
  </si>
  <si>
    <t>Brazil</t>
  </si>
  <si>
    <t>Canada</t>
  </si>
  <si>
    <t>Row Labels</t>
  </si>
  <si>
    <t>Grand Total</t>
  </si>
  <si>
    <t>Sum of Income</t>
  </si>
  <si>
    <t>Sum of Income2</t>
  </si>
  <si>
    <t>x</t>
  </si>
  <si>
    <t>y</t>
  </si>
  <si>
    <t>Max</t>
  </si>
  <si>
    <t>Without Max</t>
  </si>
  <si>
    <t>Sum of Target Income</t>
  </si>
  <si>
    <t>Sum of Counts</t>
  </si>
  <si>
    <t>Sum of Counts2</t>
  </si>
  <si>
    <t>count</t>
  </si>
  <si>
    <t>% count</t>
  </si>
  <si>
    <t>Avg.Income by month</t>
  </si>
  <si>
    <t>Sum of operating profit</t>
  </si>
  <si>
    <t>Operating profit</t>
  </si>
  <si>
    <t>Sum of Amount</t>
  </si>
  <si>
    <t>Sum of Amount2</t>
  </si>
  <si>
    <t>total sales</t>
  </si>
  <si>
    <t>country</t>
  </si>
  <si>
    <t>Sum of Target</t>
  </si>
  <si>
    <t xml:space="preserve">Remaining percentage </t>
  </si>
  <si>
    <t>Actual</t>
  </si>
  <si>
    <t>Highest country</t>
  </si>
  <si>
    <t>Non-highest</t>
  </si>
  <si>
    <t>Payroll Taxes</t>
  </si>
  <si>
    <t>Property Taxes</t>
  </si>
  <si>
    <t>Excise Taxes</t>
  </si>
  <si>
    <t>Total Taxes</t>
  </si>
  <si>
    <t xml:space="preserve">Actual </t>
  </si>
  <si>
    <t>Lable</t>
  </si>
  <si>
    <t>Count of POS</t>
  </si>
  <si>
    <t>Count of Payment Method</t>
  </si>
  <si>
    <t>Count of Registration Status</t>
  </si>
  <si>
    <t>Line</t>
  </si>
  <si>
    <t>Empty circle</t>
  </si>
  <si>
    <t>Circle</t>
  </si>
  <si>
    <t>Count</t>
  </si>
  <si>
    <t>Count of Sale Status</t>
  </si>
  <si>
    <t>Total</t>
  </si>
  <si>
    <t>Count of Delivery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</si>
</sst>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 #,##0.00_ ;_ * \-#,##0.00_ ;_ * &quot;-&quot;??_ ;_ @_ "/>
    <numFmt numFmtId="164" formatCode="_ * #,##0_ ;_ * \-#,##0_ ;_ * &quot;-&quot;??_ ;_ @_ "/>
    <numFmt numFmtId="165" formatCode="#,##0_ ;\-#,##0\ "/>
    <numFmt numFmtId="166" formatCode="_-[$$-409]* #,##0_ ;_-[$$-409]* \-#,##0\ ;_-[$$-409]* &quot;-&quot;??_ ;_-@_ "/>
  </numFmts>
  <fonts count="9" x14ac:knownFonts="1">
    <font>
      <sz val="11"/>
      <color theme="1"/>
      <name val="Calibri"/>
      <family val="2"/>
      <scheme val="minor"/>
    </font>
    <font>
      <sz val="11"/>
      <color theme="1"/>
      <name val="Calibri"/>
      <family val="2"/>
      <scheme val="minor"/>
    </font>
    <font>
      <sz val="14"/>
      <color theme="1"/>
      <name val="Times New Roman"/>
      <family val="1"/>
    </font>
    <font>
      <sz val="14"/>
      <color rgb="FFED1BC5"/>
      <name val="Times New Roman"/>
      <family val="1"/>
    </font>
    <font>
      <sz val="14"/>
      <color rgb="FF390CDE"/>
      <name val="Times New Roman"/>
      <family val="1"/>
    </font>
    <font>
      <sz val="14"/>
      <color rgb="FF00B0F0"/>
      <name val="Times New Roman"/>
      <family val="1"/>
    </font>
    <font>
      <sz val="14"/>
      <color rgb="FFC240D8"/>
      <name val="Times New Roman"/>
      <family val="1"/>
    </font>
    <font>
      <sz val="11"/>
      <color theme="0"/>
      <name val="Calibri"/>
      <family val="2"/>
      <scheme val="minor"/>
    </font>
    <font>
      <sz val="11"/>
      <color theme="1"/>
      <name val="Calibri"/>
      <family val="2"/>
    </font>
  </fonts>
  <fills count="3">
    <fill>
      <patternFill patternType="none"/>
    </fill>
    <fill>
      <patternFill patternType="gray125"/>
    </fill>
    <fill>
      <patternFill patternType="solid">
        <fgColor theme="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30">
    <xf numFmtId="0" fontId="0" fillId="0" borderId="0" xfId="0"/>
    <xf numFmtId="0" fontId="0" fillId="0" borderId="0" xfId="0" applyAlignment="1">
      <alignment horizontal="left"/>
    </xf>
    <xf numFmtId="0" fontId="0" fillId="2" borderId="0" xfId="0" applyFill="1"/>
    <xf numFmtId="0" fontId="0" fillId="0" borderId="0" xfId="0" pivotButton="1"/>
    <xf numFmtId="0" fontId="0" fillId="0" borderId="0" xfId="0" applyNumberFormat="1"/>
    <xf numFmtId="10" fontId="0" fillId="0" borderId="0" xfId="0" applyNumberFormat="1"/>
    <xf numFmtId="0" fontId="0" fillId="0" borderId="0" xfId="0" applyAlignment="1">
      <alignment horizontal="center"/>
    </xf>
    <xf numFmtId="1" fontId="0" fillId="0" borderId="0" xfId="0" applyNumberFormat="1"/>
    <xf numFmtId="164" fontId="0" fillId="0" borderId="0" xfId="1" applyNumberFormat="1" applyFont="1"/>
    <xf numFmtId="165" fontId="0" fillId="0" borderId="0" xfId="1" applyNumberFormat="1" applyFont="1"/>
    <xf numFmtId="9" fontId="0" fillId="0" borderId="0" xfId="2" applyFont="1"/>
    <xf numFmtId="164" fontId="0" fillId="0" borderId="0" xfId="0" applyNumberFormat="1"/>
    <xf numFmtId="164" fontId="0" fillId="0" borderId="0" xfId="0" pivotButton="1" applyNumberFormat="1"/>
    <xf numFmtId="164" fontId="0" fillId="0" borderId="0" xfId="0" applyNumberFormat="1" applyAlignment="1">
      <alignment horizontal="left"/>
    </xf>
    <xf numFmtId="164" fontId="0" fillId="0" borderId="0" xfId="0" applyNumberFormat="1" applyAlignment="1">
      <alignment horizontal="left" indent="1"/>
    </xf>
    <xf numFmtId="0" fontId="0" fillId="0" borderId="1" xfId="0" applyBorder="1"/>
    <xf numFmtId="164" fontId="0" fillId="0" borderId="1" xfId="1" applyNumberFormat="1" applyFont="1" applyBorder="1"/>
    <xf numFmtId="9" fontId="0" fillId="0" borderId="1" xfId="2" applyFont="1" applyBorder="1"/>
    <xf numFmtId="166" fontId="0" fillId="0" borderId="0" xfId="0" applyNumberFormat="1"/>
    <xf numFmtId="0" fontId="2" fillId="0" borderId="0" xfId="0" applyFont="1"/>
    <xf numFmtId="10" fontId="2" fillId="0" borderId="0" xfId="0" applyNumberFormat="1" applyFont="1"/>
    <xf numFmtId="0" fontId="3" fillId="0" borderId="0" xfId="0" applyFont="1"/>
    <xf numFmtId="0" fontId="4" fillId="0" borderId="0" xfId="0" applyFont="1"/>
    <xf numFmtId="0" fontId="5" fillId="0" borderId="0" xfId="0" applyFont="1"/>
    <xf numFmtId="0" fontId="6" fillId="0" borderId="0" xfId="0" applyFont="1"/>
    <xf numFmtId="9" fontId="0" fillId="0" borderId="0" xfId="0" applyNumberFormat="1"/>
    <xf numFmtId="0" fontId="7" fillId="2" borderId="0" xfId="0" applyFont="1" applyFill="1"/>
    <xf numFmtId="0" fontId="8"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wrapText="1"/>
    </xf>
  </cellXfs>
  <cellStyles count="3">
    <cellStyle name="Comma" xfId="1" builtinId="3"/>
    <cellStyle name="Normal" xfId="0" builtinId="0"/>
    <cellStyle name="Percent" xfId="2" builtinId="5"/>
  </cellStyles>
  <dxfs count="30">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4" formatCode="0.00%"/>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4" formatCode="0.00%"/>
    </dxf>
    <dxf>
      <numFmt numFmtId="1" formatCode="0"/>
    </dxf>
    <dxf>
      <numFmt numFmtId="14" formatCode="0.00%"/>
    </dxf>
    <dxf>
      <numFmt numFmtId="164" formatCode="_ * #,##0_ ;_ * \-#,##0_ ;_ * &quot;-&quot;??_ ;_ @_ "/>
    </dxf>
    <dxf>
      <numFmt numFmtId="164" formatCode="_ * #,##0_ ;_ * \-#,##0_ ;_ * &quot;-&quot;??_ ;_ @_ "/>
    </dxf>
    <dxf>
      <numFmt numFmtId="14" formatCode="0.00%"/>
    </dxf>
    <dxf>
      <numFmt numFmtId="164" formatCode="_ * #,##0_ ;_ * \-#,##0_ ;_ * &quot;-&quot;??_ ;_ @_ "/>
    </dxf>
    <dxf>
      <numFmt numFmtId="164" formatCode="_ * #,##0_ ;_ * \-#,##0_ ;_ * &quot;-&quot;??_ ;_ @_ "/>
    </dxf>
    <dxf>
      <fill>
        <patternFill patternType="solid">
          <fgColor rgb="FFD9E2F3"/>
          <bgColor rgb="FFD9E2F3"/>
        </patternFill>
      </fill>
    </dxf>
    <dxf>
      <fill>
        <patternFill patternType="solid">
          <fgColor rgb="FFECECEC"/>
          <bgColor rgb="FFECECEC"/>
        </patternFill>
      </fill>
    </dxf>
    <dxf>
      <fill>
        <patternFill patternType="solid">
          <fgColor theme="0"/>
          <bgColor theme="0"/>
        </patternFill>
      </fill>
    </dxf>
  </dxfs>
  <tableStyles count="1" defaultTableStyle="TableStyleMedium2" defaultPivotStyle="PivotStyleLight16">
    <tableStyle name="Data Tables-style" pivot="0" count="3" xr9:uid="{FDD09873-32F6-42F2-B4B5-916A342055A1}">
      <tableStyleElement type="headerRow" dxfId="29"/>
      <tableStyleElement type="firstRowStripe" dxfId="28"/>
      <tableStyleElement type="secondRowStripe" dxfId="27"/>
    </tableStyle>
  </tableStyles>
  <colors>
    <mruColors>
      <color rgb="FFF387DE"/>
      <color rgb="FFFF6C8F"/>
      <color rgb="FFFF5D84"/>
      <color rgb="FF0F49FB"/>
      <color rgb="FFB23DD1"/>
      <color rgb="FF55D9F8"/>
      <color rgb="FF194AFE"/>
      <color rgb="FF296EFC"/>
      <color rgb="FF00F1DF"/>
      <color rgb="FF9947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v>Income source</c:v>
          </c:tx>
          <c:spPr>
            <a:gradFill flip="none" rotWithShape="1">
              <a:gsLst>
                <a:gs pos="54000">
                  <a:srgbClr val="100D83"/>
                </a:gs>
                <a:gs pos="87000">
                  <a:srgbClr val="7417BD"/>
                </a:gs>
              </a:gsLst>
              <a:path path="circle">
                <a:fillToRect r="100000" b="100000"/>
              </a:path>
              <a:tileRect l="-100000" t="-100000"/>
            </a:gradFill>
            <a:ln w="25400">
              <a:noFill/>
            </a:ln>
            <a:effectLst>
              <a:outerShdw blurRad="139700" sx="108000" sy="108000" algn="ctr" rotWithShape="0">
                <a:srgbClr val="100D83">
                  <a:alpha val="67000"/>
                </a:srgbClr>
              </a:outerShdw>
            </a:effectLst>
          </c:spPr>
          <c:invertIfNegative val="0"/>
          <c:dLbls>
            <c:dLbl>
              <c:idx val="0"/>
              <c:tx>
                <c:rich>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Times New Roman" panose="02020603050405020304" pitchFamily="18" charset="0"/>
                        <a:ea typeface="+mn-ea"/>
                        <a:cs typeface="Times New Roman" panose="02020603050405020304" pitchFamily="18" charset="0"/>
                      </a:defRPr>
                    </a:pPr>
                    <a:fld id="{ED619718-5CB6-47E7-9CC3-A675ADDAA464}" type="CELLRANGE">
                      <a:rPr lang="en-US" sz="1000">
                        <a:solidFill>
                          <a:schemeClr val="bg1"/>
                        </a:solidFill>
                        <a:latin typeface="Times New Roman" panose="02020603050405020304" pitchFamily="18" charset="0"/>
                        <a:cs typeface="Times New Roman" panose="02020603050405020304" pitchFamily="18" charset="0"/>
                      </a:rPr>
                      <a:pPr>
                        <a:defRPr sz="1000">
                          <a:solidFill>
                            <a:schemeClr val="bg1"/>
                          </a:solidFill>
                          <a:latin typeface="Times New Roman" panose="02020603050405020304" pitchFamily="18" charset="0"/>
                          <a:cs typeface="Times New Roman" panose="02020603050405020304" pitchFamily="18" charset="0"/>
                        </a:defRPr>
                      </a:pPr>
                      <a:t>[CELLRANGE]</a:t>
                    </a:fld>
                    <a:endParaRPr lang="en-IN"/>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0"/>
              <c:showBubbleSize val="0"/>
              <c:separator>, </c:separator>
              <c:extLst>
                <c:ext xmlns:c15="http://schemas.microsoft.com/office/drawing/2012/chart" uri="{CE6537A1-D6FC-4f65-9D91-7224C49458BB}">
                  <c15:layout>
                    <c:manualLayout>
                      <c:w val="0.12082838500961728"/>
                      <c:h val="7.6974033178745752E-2"/>
                    </c:manualLayout>
                  </c15:layout>
                  <c15:dlblFieldTable/>
                  <c15:showDataLabelsRange val="1"/>
                </c:ext>
                <c:ext xmlns:c16="http://schemas.microsoft.com/office/drawing/2014/chart" uri="{C3380CC4-5D6E-409C-BE32-E72D297353CC}">
                  <c16:uniqueId val="{00000002-D64B-45DF-B290-0910B7EA0E80}"/>
                </c:ext>
              </c:extLst>
            </c:dLbl>
            <c:dLbl>
              <c:idx val="1"/>
              <c:tx>
                <c:rich>
                  <a:bodyPr/>
                  <a:lstStyle/>
                  <a:p>
                    <a:fld id="{56D5C4E7-8E22-42E9-A19C-94D0B54256C7}" type="CELLRANGE">
                      <a:rPr lang="en-US"/>
                      <a:pPr/>
                      <a:t>[CELLRANGE]</a:t>
                    </a:fld>
                    <a:endParaRPr lang="en-IN"/>
                  </a:p>
                </c:rich>
              </c:tx>
              <c:dLblPos val="ctr"/>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D64B-45DF-B290-0910B7EA0E80}"/>
                </c:ext>
              </c:extLst>
            </c:dLbl>
            <c:dLbl>
              <c:idx val="2"/>
              <c:tx>
                <c:rich>
                  <a:bodyPr/>
                  <a:lstStyle/>
                  <a:p>
                    <a:fld id="{D5790673-FF3B-4A16-8CBF-B45DC6A49753}" type="CELLRANGE">
                      <a:rPr lang="en-IN"/>
                      <a:pPr/>
                      <a:t>[CELLRANGE]</a:t>
                    </a:fld>
                    <a:endParaRPr lang="en-IN"/>
                  </a:p>
                </c:rich>
              </c:tx>
              <c:dLblPos val="ctr"/>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D64B-45DF-B290-0910B7EA0E80}"/>
                </c:ext>
              </c:extLst>
            </c:dLbl>
            <c:dLbl>
              <c:idx val="3"/>
              <c:tx>
                <c:rich>
                  <a:bodyPr/>
                  <a:lstStyle/>
                  <a:p>
                    <a:fld id="{E22FC098-27D9-4E29-8D2E-32B93B3724B7}" type="CELLRANGE">
                      <a:rPr lang="en-IN"/>
                      <a:pPr/>
                      <a:t>[CELLRANGE]</a:t>
                    </a:fld>
                    <a:endParaRPr lang="en-IN"/>
                  </a:p>
                </c:rich>
              </c:tx>
              <c:dLblPos val="ctr"/>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D64B-45DF-B290-0910B7EA0E80}"/>
                </c:ext>
              </c:extLst>
            </c:dLbl>
            <c:dLbl>
              <c:idx val="4"/>
              <c:tx>
                <c:rich>
                  <a:bodyPr/>
                  <a:lstStyle/>
                  <a:p>
                    <a:fld id="{EDB31AD0-F462-47C1-A27D-305E944C8A0D}" type="CELLRANGE">
                      <a:rPr lang="en-IN"/>
                      <a:pPr/>
                      <a:t>[CELLRANGE]</a:t>
                    </a:fld>
                    <a:endParaRPr lang="en-IN"/>
                  </a:p>
                </c:rich>
              </c:tx>
              <c:dLblPos val="ctr"/>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D64B-45DF-B290-0910B7EA0E80}"/>
                </c:ext>
              </c:extLst>
            </c:dLbl>
            <c:dLbl>
              <c:idx val="5"/>
              <c:tx>
                <c:rich>
                  <a:bodyPr/>
                  <a:lstStyle/>
                  <a:p>
                    <a:fld id="{F9C7D1A2-8290-4803-B8D7-800E9CB72CB2}" type="CELLRANGE">
                      <a:rPr lang="en-IN"/>
                      <a:pPr/>
                      <a:t>[CELLRANGE]</a:t>
                    </a:fld>
                    <a:endParaRPr lang="en-IN"/>
                  </a:p>
                </c:rich>
              </c:tx>
              <c:dLblPos val="ctr"/>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D64B-45DF-B290-0910B7EA0E80}"/>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0"/>
            <c:showBubbleSize val="0"/>
            <c:separator>, </c:separator>
            <c:showLeaderLines val="0"/>
            <c:extLst>
              <c:ext xmlns:c15="http://schemas.microsoft.com/office/drawing/2012/chart" uri="{CE6537A1-D6FC-4f65-9D91-7224C49458BB}">
                <c15:showDataLabelsRange val="1"/>
                <c15:showLeaderLines val="0"/>
              </c:ext>
            </c:extLst>
          </c:dLbls>
          <c:xVal>
            <c:numRef>
              <c:f>'Income sources pt'!$G$4:$G$9</c:f>
              <c:numCache>
                <c:formatCode>General</c:formatCode>
                <c:ptCount val="6"/>
                <c:pt idx="0">
                  <c:v>1</c:v>
                </c:pt>
                <c:pt idx="1">
                  <c:v>7</c:v>
                </c:pt>
                <c:pt idx="2">
                  <c:v>4</c:v>
                </c:pt>
                <c:pt idx="3">
                  <c:v>2</c:v>
                </c:pt>
                <c:pt idx="4">
                  <c:v>6</c:v>
                </c:pt>
                <c:pt idx="5">
                  <c:v>5</c:v>
                </c:pt>
              </c:numCache>
            </c:numRef>
          </c:xVal>
          <c:yVal>
            <c:numRef>
              <c:f>'Income sources pt'!$H$4:$H$9</c:f>
              <c:numCache>
                <c:formatCode>General</c:formatCode>
                <c:ptCount val="6"/>
                <c:pt idx="0">
                  <c:v>3</c:v>
                </c:pt>
                <c:pt idx="1">
                  <c:v>2</c:v>
                </c:pt>
                <c:pt idx="2">
                  <c:v>1</c:v>
                </c:pt>
                <c:pt idx="3">
                  <c:v>8</c:v>
                </c:pt>
                <c:pt idx="4">
                  <c:v>6</c:v>
                </c:pt>
                <c:pt idx="5">
                  <c:v>9</c:v>
                </c:pt>
              </c:numCache>
            </c:numRef>
          </c:yVal>
          <c:bubbleSize>
            <c:numRef>
              <c:f>'Income sources pt'!$I$4:$I$9</c:f>
              <c:numCache>
                <c:formatCode>#,##0_ ;\-#,##0\ </c:formatCode>
                <c:ptCount val="6"/>
                <c:pt idx="0">
                  <c:v>908441.70000000054</c:v>
                </c:pt>
                <c:pt idx="1">
                  <c:v>396733.79999999993</c:v>
                </c:pt>
                <c:pt idx="2">
                  <c:v>776132.81500000064</c:v>
                </c:pt>
                <c:pt idx="3">
                  <c:v>307374.0100000003</c:v>
                </c:pt>
                <c:pt idx="4">
                  <c:v>691419.41999999958</c:v>
                </c:pt>
                <c:pt idx="5">
                  <c:v>867216</c:v>
                </c:pt>
              </c:numCache>
            </c:numRef>
          </c:bubbleSize>
          <c:bubble3D val="0"/>
          <c:extLst>
            <c:ext xmlns:c15="http://schemas.microsoft.com/office/drawing/2012/chart" uri="{02D57815-91ED-43cb-92C2-25804820EDAC}">
              <c15:datalabelsRange>
                <c15:f>'Income sources pt'!$K$4:$K$9</c15:f>
                <c15:dlblRangeCache>
                  <c:ptCount val="6"/>
                  <c:pt idx="0">
                    <c:v>  </c:v>
                  </c:pt>
                  <c:pt idx="1">
                    <c:v> 3,96,734 </c:v>
                  </c:pt>
                  <c:pt idx="2">
                    <c:v> 7,76,133 </c:v>
                  </c:pt>
                  <c:pt idx="3">
                    <c:v> 3,07,374 </c:v>
                  </c:pt>
                  <c:pt idx="4">
                    <c:v> 6,91,419 </c:v>
                  </c:pt>
                  <c:pt idx="5">
                    <c:v> 8,67,216 </c:v>
                  </c:pt>
                </c15:dlblRangeCache>
              </c15:datalabelsRange>
            </c:ext>
            <c:ext xmlns:c16="http://schemas.microsoft.com/office/drawing/2014/chart" uri="{C3380CC4-5D6E-409C-BE32-E72D297353CC}">
              <c16:uniqueId val="{00000000-D64B-45DF-B290-0910B7EA0E80}"/>
            </c:ext>
          </c:extLst>
        </c:ser>
        <c:ser>
          <c:idx val="1"/>
          <c:order val="1"/>
          <c:tx>
            <c:v>Max</c:v>
          </c:tx>
          <c:spPr>
            <a:gradFill>
              <a:gsLst>
                <a:gs pos="54000">
                  <a:srgbClr val="DD115E"/>
                </a:gs>
                <a:gs pos="87000">
                  <a:srgbClr val="7417BD"/>
                </a:gs>
              </a:gsLst>
              <a:path path="circle">
                <a:fillToRect r="100000" b="100000"/>
              </a:path>
            </a:gradFill>
            <a:ln w="25400">
              <a:noFill/>
            </a:ln>
            <a:effectLst>
              <a:outerShdw blurRad="139700" sx="106000" sy="106000" algn="ctr" rotWithShape="0">
                <a:srgbClr val="DD115E">
                  <a:alpha val="82000"/>
                </a:srgbClr>
              </a:outerShdw>
            </a:effectLst>
          </c:spPr>
          <c:invertIfNegative val="0"/>
          <c:dLbls>
            <c:dLbl>
              <c:idx val="0"/>
              <c:tx>
                <c:rich>
                  <a:bodyPr/>
                  <a:lstStyle/>
                  <a:p>
                    <a:fld id="{85D4DC8F-6489-4661-987A-EB00DBBA3317}"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D64B-45DF-B290-0910B7EA0E80}"/>
                </c:ext>
              </c:extLst>
            </c:dLbl>
            <c:dLbl>
              <c:idx val="1"/>
              <c:tx>
                <c:rich>
                  <a:bodyPr/>
                  <a:lstStyle/>
                  <a:p>
                    <a:fld id="{BC551AA3-BACA-4222-B187-6078DA013221}"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64B-45DF-B290-0910B7EA0E80}"/>
                </c:ext>
              </c:extLst>
            </c:dLbl>
            <c:dLbl>
              <c:idx val="2"/>
              <c:tx>
                <c:rich>
                  <a:bodyPr/>
                  <a:lstStyle/>
                  <a:p>
                    <a:fld id="{219E679E-931A-4B05-9996-520F98F9F58D}"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64B-45DF-B290-0910B7EA0E80}"/>
                </c:ext>
              </c:extLst>
            </c:dLbl>
            <c:dLbl>
              <c:idx val="3"/>
              <c:tx>
                <c:rich>
                  <a:bodyPr/>
                  <a:lstStyle/>
                  <a:p>
                    <a:fld id="{876379E1-2262-4B5B-BBE3-941D84B23EC1}"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D64B-45DF-B290-0910B7EA0E80}"/>
                </c:ext>
              </c:extLst>
            </c:dLbl>
            <c:dLbl>
              <c:idx val="4"/>
              <c:tx>
                <c:rich>
                  <a:bodyPr/>
                  <a:lstStyle/>
                  <a:p>
                    <a:fld id="{EC10183A-9F99-423B-9D2A-ED696BAD4E7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D64B-45DF-B290-0910B7EA0E80}"/>
                </c:ext>
              </c:extLst>
            </c:dLbl>
            <c:dLbl>
              <c:idx val="5"/>
              <c:tx>
                <c:rich>
                  <a:bodyPr/>
                  <a:lstStyle/>
                  <a:p>
                    <a:fld id="{6D302FF3-F57D-421E-9641-AAC3C602A050}"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D64B-45DF-B290-0910B7EA0E80}"/>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'Income sources pt'!$G$4:$G$9</c:f>
              <c:numCache>
                <c:formatCode>General</c:formatCode>
                <c:ptCount val="6"/>
                <c:pt idx="0">
                  <c:v>1</c:v>
                </c:pt>
                <c:pt idx="1">
                  <c:v>7</c:v>
                </c:pt>
                <c:pt idx="2">
                  <c:v>4</c:v>
                </c:pt>
                <c:pt idx="3">
                  <c:v>2</c:v>
                </c:pt>
                <c:pt idx="4">
                  <c:v>6</c:v>
                </c:pt>
                <c:pt idx="5">
                  <c:v>5</c:v>
                </c:pt>
              </c:numCache>
            </c:numRef>
          </c:xVal>
          <c:yVal>
            <c:numRef>
              <c:f>'Income sources pt'!$H$4:$H$9</c:f>
              <c:numCache>
                <c:formatCode>General</c:formatCode>
                <c:ptCount val="6"/>
                <c:pt idx="0">
                  <c:v>3</c:v>
                </c:pt>
                <c:pt idx="1">
                  <c:v>2</c:v>
                </c:pt>
                <c:pt idx="2">
                  <c:v>1</c:v>
                </c:pt>
                <c:pt idx="3">
                  <c:v>8</c:v>
                </c:pt>
                <c:pt idx="4">
                  <c:v>6</c:v>
                </c:pt>
                <c:pt idx="5">
                  <c:v>9</c:v>
                </c:pt>
              </c:numCache>
            </c:numRef>
          </c:yVal>
          <c:bubbleSize>
            <c:numRef>
              <c:f>'Income sources pt'!$J$4:$J$9</c:f>
              <c:numCache>
                <c:formatCode>_ * #,##0_ ;_ * \-#,##0_ ;_ * "-"??_ ;_ @_ </c:formatCode>
                <c:ptCount val="6"/>
                <c:pt idx="0">
                  <c:v>908441.70000000054</c:v>
                </c:pt>
                <c:pt idx="1">
                  <c:v>0</c:v>
                </c:pt>
                <c:pt idx="2">
                  <c:v>0</c:v>
                </c:pt>
                <c:pt idx="3">
                  <c:v>0</c:v>
                </c:pt>
                <c:pt idx="4">
                  <c:v>0</c:v>
                </c:pt>
                <c:pt idx="5">
                  <c:v>0</c:v>
                </c:pt>
              </c:numCache>
            </c:numRef>
          </c:bubbleSize>
          <c:bubble3D val="0"/>
          <c:extLst>
            <c:ext xmlns:c15="http://schemas.microsoft.com/office/drawing/2012/chart" uri="{02D57815-91ED-43cb-92C2-25804820EDAC}">
              <c15:datalabelsRange>
                <c15:f>'Income sources pt'!$J$4:$J$9</c15:f>
                <c15:dlblRangeCache>
                  <c:ptCount val="6"/>
                  <c:pt idx="0">
                    <c:v> 9,08,442 </c:v>
                  </c:pt>
                  <c:pt idx="1">
                    <c:v>  </c:v>
                  </c:pt>
                  <c:pt idx="2">
                    <c:v>  </c:v>
                  </c:pt>
                  <c:pt idx="3">
                    <c:v>  </c:v>
                  </c:pt>
                  <c:pt idx="4">
                    <c:v>  </c:v>
                  </c:pt>
                  <c:pt idx="5">
                    <c:v>  </c:v>
                  </c:pt>
                </c15:dlblRangeCache>
              </c15:datalabelsRange>
            </c:ext>
            <c:ext xmlns:c16="http://schemas.microsoft.com/office/drawing/2014/chart" uri="{C3380CC4-5D6E-409C-BE32-E72D297353CC}">
              <c16:uniqueId val="{00000001-D64B-45DF-B290-0910B7EA0E80}"/>
            </c:ext>
          </c:extLst>
        </c:ser>
        <c:dLbls>
          <c:showLegendKey val="0"/>
          <c:showVal val="0"/>
          <c:showCatName val="0"/>
          <c:showSerName val="0"/>
          <c:showPercent val="0"/>
          <c:showBubbleSize val="0"/>
        </c:dLbls>
        <c:bubbleScale val="80"/>
        <c:showNegBubbles val="0"/>
        <c:axId val="423466488"/>
        <c:axId val="423466816"/>
      </c:bubbleChart>
      <c:valAx>
        <c:axId val="423466488"/>
        <c:scaling>
          <c:orientation val="minMax"/>
          <c:max val="10"/>
          <c:min val="0"/>
        </c:scaling>
        <c:delete val="1"/>
        <c:axPos val="b"/>
        <c:numFmt formatCode="General" sourceLinked="1"/>
        <c:majorTickMark val="none"/>
        <c:minorTickMark val="none"/>
        <c:tickLblPos val="nextTo"/>
        <c:crossAx val="423466816"/>
        <c:crosses val="autoZero"/>
        <c:crossBetween val="midCat"/>
      </c:valAx>
      <c:valAx>
        <c:axId val="423466816"/>
        <c:scaling>
          <c:orientation val="minMax"/>
          <c:max val="10"/>
          <c:min val="0"/>
        </c:scaling>
        <c:delete val="1"/>
        <c:axPos val="l"/>
        <c:numFmt formatCode="General" sourceLinked="1"/>
        <c:majorTickMark val="none"/>
        <c:minorTickMark val="none"/>
        <c:tickLblPos val="nextTo"/>
        <c:crossAx val="4234664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[Dashboard.xlsx]Income sources pt!PivotTable3</c:name>
    <c:fmtId val="1"/>
  </c:pivotSource>
  <c:chart>
    <c:autoTitleDeleted val="0"/>
    <c:pivotFmts>
      <c:pivotFmt>
        <c:idx val="0"/>
        <c:spPr>
          <a:ln w="12700" cap="rnd">
            <a:solidFill>
              <a:srgbClr val="194AF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36000">
                <a:srgbClr val="194AFE"/>
              </a:gs>
              <a:gs pos="100000">
                <a:schemeClr val="tx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'Income sources pt'!$U$7</c:f>
              <c:strCache>
                <c:ptCount val="1"/>
                <c:pt idx="0">
                  <c:v>Sum of Income2</c:v>
                </c:pt>
              </c:strCache>
            </c:strRef>
          </c:tx>
          <c:spPr>
            <a:gradFill>
              <a:gsLst>
                <a:gs pos="36000">
                  <a:srgbClr val="194AFE"/>
                </a:gs>
                <a:gs pos="100000">
                  <a:schemeClr val="tx1"/>
                </a:gs>
              </a:gsLst>
              <a:lin ang="5400000" scaled="1"/>
            </a:gradFill>
            <a:ln>
              <a:noFill/>
            </a:ln>
            <a:effectLst/>
          </c:spPr>
          <c:cat>
            <c:strRef>
              <c:f>'Income sources pt'!$S$8:$S$20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'Income sources pt'!$U$8:$U$20</c:f>
              <c:numCache>
                <c:formatCode>_ * #,##0_ ;_ * \-#,##0_ ;_ * "-"??_ ;_ @_ </c:formatCode>
                <c:ptCount val="12"/>
                <c:pt idx="0">
                  <c:v>352630.74000000005</c:v>
                </c:pt>
                <c:pt idx="1">
                  <c:v>320228.30000000005</c:v>
                </c:pt>
                <c:pt idx="2">
                  <c:v>318928</c:v>
                </c:pt>
                <c:pt idx="3">
                  <c:v>338553.7</c:v>
                </c:pt>
                <c:pt idx="4">
                  <c:v>330065.99999999994</c:v>
                </c:pt>
                <c:pt idx="5">
                  <c:v>319548.3</c:v>
                </c:pt>
                <c:pt idx="6">
                  <c:v>315915.8</c:v>
                </c:pt>
                <c:pt idx="7">
                  <c:v>327116.43</c:v>
                </c:pt>
                <c:pt idx="8">
                  <c:v>325310.86500000005</c:v>
                </c:pt>
                <c:pt idx="9">
                  <c:v>333009.73000000004</c:v>
                </c:pt>
                <c:pt idx="10">
                  <c:v>350094.08000000002</c:v>
                </c:pt>
                <c:pt idx="11">
                  <c:v>315915.8</c:v>
                </c:pt>
              </c:numCache>
            </c:numRef>
          </c:val>
          <c:extLst>
            <c:ext xmlns:c16="http://schemas.microsoft.com/office/drawing/2014/chart" uri="{C3380CC4-5D6E-409C-BE32-E72D297353CC}">
              <c16:uniqueId val="{00000001-226B-4A91-8477-FBD93C5AC810}"/>
            </c:ext>
          </c:extLst>
        </c:ser>
        <c:dLbls>
          <c:showLegendKey val="0"/>
          <c:showVal val="0"/>
          <c:showCatName val="0"/>
          <c:showSerName val="0"/>
          <c:showPercent val="0"/>
          <c:showBubbleSize val="0"/>
        </c:dLbls>
        <c:axId val="639810440"/>
        <c:axId val="639812736"/>
      </c:areaChart>
      <c:lineChart>
        <c:grouping val="standard"/>
        <c:varyColors val="0"/>
        <c:ser>
          <c:idx val="0"/>
          <c:order val="0"/>
          <c:tx>
            <c:strRef>
              <c:f>'Income sources pt'!$T$7</c:f>
              <c:strCache>
                <c:ptCount val="1"/>
                <c:pt idx="0">
                  <c:v>Sum of Income</c:v>
                </c:pt>
              </c:strCache>
            </c:strRef>
          </c:tx>
          <c:spPr>
            <a:ln w="12700" cap="rnd">
              <a:solidFill>
                <a:srgbClr val="194AFE"/>
              </a:solidFill>
              <a:round/>
            </a:ln>
            <a:effectLst/>
          </c:spPr>
          <c:marker>
            <c:symbol val="none"/>
          </c:marker>
          <c:cat>
            <c:strRef>
              <c:f>'Income sources pt'!$S$8:$S$20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'Income sources pt'!$T$8:$T$20</c:f>
              <c:numCache>
                <c:formatCode>_ * #,##0_ ;_ * \-#,##0_ ;_ * "-"??_ ;_ @_ </c:formatCode>
                <c:ptCount val="12"/>
                <c:pt idx="0">
                  <c:v>352630.74000000005</c:v>
                </c:pt>
                <c:pt idx="1">
                  <c:v>320228.30000000005</c:v>
                </c:pt>
                <c:pt idx="2">
                  <c:v>318928</c:v>
                </c:pt>
                <c:pt idx="3">
                  <c:v>338553.7</c:v>
                </c:pt>
                <c:pt idx="4">
                  <c:v>330065.99999999994</c:v>
                </c:pt>
                <c:pt idx="5">
                  <c:v>319548.3</c:v>
                </c:pt>
                <c:pt idx="6">
                  <c:v>315915.8</c:v>
                </c:pt>
                <c:pt idx="7">
                  <c:v>327116.43</c:v>
                </c:pt>
                <c:pt idx="8">
                  <c:v>325310.86500000005</c:v>
                </c:pt>
                <c:pt idx="9">
                  <c:v>333009.73000000004</c:v>
                </c:pt>
                <c:pt idx="10">
                  <c:v>350094.08000000002</c:v>
                </c:pt>
                <c:pt idx="11">
                  <c:v>315915.8</c:v>
                </c:pt>
              </c:numCache>
            </c:numRef>
          </c:val>
          <c:smooth val="0"/>
          <c:extLst>
            <c:ext xmlns:c16="http://schemas.microsoft.com/office/drawing/2014/chart" uri="{C3380CC4-5D6E-409C-BE32-E72D297353CC}">
              <c16:uniqueId val="{00000000-226B-4A91-8477-FBD93C5AC810}"/>
            </c:ext>
          </c:extLst>
        </c:ser>
        <c:dLbls>
          <c:showLegendKey val="0"/>
          <c:showVal val="0"/>
          <c:showCatName val="0"/>
          <c:showSerName val="0"/>
          <c:showPercent val="0"/>
          <c:showBubbleSize val="0"/>
        </c:dLbls>
        <c:marker val="1"/>
        <c:smooth val="0"/>
        <c:axId val="639810440"/>
        <c:axId val="639812736"/>
      </c:lineChart>
      <c:catAx>
        <c:axId val="639810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812736"/>
        <c:crosses val="autoZero"/>
        <c:auto val="1"/>
        <c:lblAlgn val="ctr"/>
        <c:lblOffset val="100"/>
        <c:noMultiLvlLbl val="0"/>
      </c:catAx>
      <c:valAx>
        <c:axId val="639812736"/>
        <c:scaling>
          <c:orientation val="minMax"/>
        </c:scaling>
        <c:delete val="1"/>
        <c:axPos val="l"/>
        <c:numFmt formatCode="_ * #,##0_ ;_ * \-#,##0_ ;_ * &quot;-&quot;??_ ;_ @_ " sourceLinked="1"/>
        <c:majorTickMark val="out"/>
        <c:minorTickMark val="none"/>
        <c:tickLblPos val="nextTo"/>
        <c:crossAx val="63981044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[Dashboard.xlsx]Income sources pt!PivotTable4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'Income sources pt'!$AA$7</c:f>
              <c:strCache>
                <c:ptCount val="1"/>
                <c:pt idx="0">
                  <c:v>Total</c:v>
                </c:pt>
              </c:strCache>
            </c:strRef>
          </c:tx>
          <c:spPr>
            <a:solidFill>
              <a:schemeClr val="accent1"/>
            </a:solidFill>
            <a:ln>
              <a:noFill/>
            </a:ln>
            <a:effectLst/>
          </c:spPr>
          <c:invertIfNegative val="0"/>
          <c:cat>
            <c:strRef>
              <c:f>'Income sources pt'!$Z$8:$Z$20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'Income sources pt'!$AA$8:$AA$20</c:f>
              <c:numCache>
                <c:formatCode>_ * #,##0_ ;_ * \-#,##0_ ;_ * "-"??_ ;_ @_ </c:formatCode>
                <c:ptCount val="12"/>
                <c:pt idx="0">
                  <c:v>70526.14800000003</c:v>
                </c:pt>
                <c:pt idx="1">
                  <c:v>64045.66</c:v>
                </c:pt>
                <c:pt idx="2">
                  <c:v>63785.600000000013</c:v>
                </c:pt>
                <c:pt idx="3">
                  <c:v>67710.74000000002</c:v>
                </c:pt>
                <c:pt idx="4">
                  <c:v>66013.2</c:v>
                </c:pt>
                <c:pt idx="5">
                  <c:v>63909.660000000011</c:v>
                </c:pt>
                <c:pt idx="6">
                  <c:v>63183.160000000011</c:v>
                </c:pt>
                <c:pt idx="7">
                  <c:v>65423.286</c:v>
                </c:pt>
                <c:pt idx="8">
                  <c:v>65062.173000000003</c:v>
                </c:pt>
                <c:pt idx="9">
                  <c:v>66601.945999999996</c:v>
                </c:pt>
                <c:pt idx="10">
                  <c:v>70018.816000000021</c:v>
                </c:pt>
                <c:pt idx="11">
                  <c:v>63183.160000000011</c:v>
                </c:pt>
              </c:numCache>
            </c:numRef>
          </c:val>
          <c:extLst>
            <c:ext xmlns:c16="http://schemas.microsoft.com/office/drawing/2014/chart" uri="{C3380CC4-5D6E-409C-BE32-E72D297353CC}">
              <c16:uniqueId val="{00000000-DF89-4CC5-B5F0-35C350023C40}"/>
            </c:ext>
          </c:extLst>
        </c:ser>
        <c:dLbls>
          <c:showLegendKey val="0"/>
          <c:showVal val="0"/>
          <c:showCatName val="0"/>
          <c:showSerName val="0"/>
          <c:showPercent val="0"/>
          <c:showBubbleSize val="0"/>
        </c:dLbls>
        <c:gapWidth val="182"/>
        <c:axId val="639809784"/>
        <c:axId val="639808472"/>
      </c:barChart>
      <c:catAx>
        <c:axId val="639809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808472"/>
        <c:crosses val="autoZero"/>
        <c:auto val="1"/>
        <c:lblAlgn val="ctr"/>
        <c:lblOffset val="100"/>
        <c:noMultiLvlLbl val="0"/>
      </c:catAx>
      <c:valAx>
        <c:axId val="639808472"/>
        <c:scaling>
          <c:orientation val="minMax"/>
        </c:scaling>
        <c:delete val="1"/>
        <c:axPos val="b"/>
        <c:numFmt formatCode="_ * #,##0_ ;_ * \-#,##0_ ;_ * &quot;-&quot;??_ ;_ @_ " sourceLinked="1"/>
        <c:majorTickMark val="none"/>
        <c:minorTickMark val="none"/>
        <c:tickLblPos val="nextTo"/>
        <c:crossAx val="639809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[Dashboard.xlsx]Income sources pt!PivotTable5</c:name>
    <c:fmtId val="12"/>
  </c:pivotSource>
  <c:chart>
    <c:autoTitleDeleted val="0"/>
    <c:pivotFmts>
      <c:pivotFmt>
        <c:idx val="0"/>
        <c:spPr>
          <a:solidFill>
            <a:srgbClr val="194AFE"/>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94AFE"/>
          </a:solidFill>
          <a:ln w="19050">
            <a:solidFill>
              <a:schemeClr val="lt1"/>
            </a:solidFill>
          </a:ln>
          <a:effectLst/>
        </c:spPr>
      </c:pivotFmt>
      <c:pivotFmt>
        <c:idx val="3"/>
        <c:spPr>
          <a:solidFill>
            <a:srgbClr val="9BF8F2"/>
          </a:solidFill>
          <a:ln w="19050">
            <a:solidFill>
              <a:schemeClr val="lt1"/>
            </a:solidFill>
          </a:ln>
          <a:effectLst/>
        </c:spPr>
      </c:pivotFmt>
      <c:pivotFmt>
        <c:idx val="4"/>
        <c:spPr>
          <a:solidFill>
            <a:srgbClr val="9BF8F2"/>
          </a:solidFill>
          <a:ln w="19050">
            <a:solidFill>
              <a:schemeClr val="lt1"/>
            </a:solidFill>
          </a:ln>
          <a:effectLst/>
        </c:spPr>
      </c:pivotFmt>
      <c:pivotFmt>
        <c:idx val="5"/>
        <c:spPr>
          <a:solidFill>
            <a:srgbClr val="194AFE"/>
          </a:solidFill>
          <a:ln w="19050">
            <a:solidFill>
              <a:schemeClr val="lt1"/>
            </a:solidFill>
          </a:ln>
          <a:effectLst/>
        </c:spPr>
      </c:pivotFmt>
    </c:pivotFmts>
    <c:plotArea>
      <c:layout/>
      <c:doughnutChart>
        <c:varyColors val="1"/>
        <c:ser>
          <c:idx val="0"/>
          <c:order val="0"/>
          <c:tx>
            <c:strRef>
              <c:f>'Income sources pt'!$AG$7</c:f>
              <c:strCache>
                <c:ptCount val="1"/>
                <c:pt idx="0">
                  <c:v>Sum of Income</c:v>
                </c:pt>
              </c:strCache>
            </c:strRef>
          </c:tx>
          <c:spPr>
            <a:solidFill>
              <a:srgbClr val="194AFE"/>
            </a:solidFill>
          </c:spPr>
          <c:dPt>
            <c:idx val="0"/>
            <c:bubble3D val="0"/>
            <c:spPr>
              <a:solidFill>
                <a:srgbClr val="194AFE"/>
              </a:solidFill>
              <a:ln w="19050">
                <a:solidFill>
                  <a:schemeClr val="lt1"/>
                </a:solidFill>
              </a:ln>
              <a:effectLst/>
            </c:spPr>
            <c:extLst>
              <c:ext xmlns:c16="http://schemas.microsoft.com/office/drawing/2014/chart" uri="{C3380CC4-5D6E-409C-BE32-E72D297353CC}">
                <c16:uniqueId val="{00000001-F604-41A8-A67B-91AB9F0E5C57}"/>
              </c:ext>
            </c:extLst>
          </c:dPt>
          <c:dPt>
            <c:idx val="1"/>
            <c:bubble3D val="0"/>
            <c:spPr>
              <a:solidFill>
                <a:srgbClr val="9BF8F2"/>
              </a:solidFill>
              <a:ln w="19050">
                <a:solidFill>
                  <a:schemeClr val="lt1"/>
                </a:solidFill>
              </a:ln>
              <a:effectLst/>
            </c:spPr>
            <c:extLst>
              <c:ext xmlns:c16="http://schemas.microsoft.com/office/drawing/2014/chart" uri="{C3380CC4-5D6E-409C-BE32-E72D297353CC}">
                <c16:uniqueId val="{00000005-4769-443B-9AC3-B72A4245FE7F}"/>
              </c:ext>
            </c:extLst>
          </c:dPt>
          <c:cat>
            <c:strRef>
              <c:f>'Income sources pt'!$AF$8:$AF$10</c:f>
              <c:strCache>
                <c:ptCount val="2"/>
                <c:pt idx="0">
                  <c:v>B2B</c:v>
                </c:pt>
                <c:pt idx="1">
                  <c:v>B2C</c:v>
                </c:pt>
              </c:strCache>
            </c:strRef>
          </c:cat>
          <c:val>
            <c:numRef>
              <c:f>'Income sources pt'!$AG$8:$AG$10</c:f>
              <c:numCache>
                <c:formatCode>_ * #,##0_ ;_ * \-#,##0_ ;_ * "-"??_ ;_ @_ </c:formatCode>
                <c:ptCount val="2"/>
                <c:pt idx="0">
                  <c:v>2361013.7099999986</c:v>
                </c:pt>
                <c:pt idx="1">
                  <c:v>1586304.0349999995</c:v>
                </c:pt>
              </c:numCache>
            </c:numRef>
          </c:val>
          <c:extLst>
            <c:ext xmlns:c16="http://schemas.microsoft.com/office/drawing/2014/chart" uri="{C3380CC4-5D6E-409C-BE32-E72D297353CC}">
              <c16:uniqueId val="{00000000-4769-443B-9AC3-B72A4245FE7F}"/>
            </c:ext>
          </c:extLst>
        </c:ser>
        <c:ser>
          <c:idx val="1"/>
          <c:order val="1"/>
          <c:tx>
            <c:strRef>
              <c:f>'Income sources pt'!$AH$7</c:f>
              <c:strCache>
                <c:ptCount val="1"/>
                <c:pt idx="0">
                  <c:v>Sum of Income2</c:v>
                </c:pt>
              </c:strCache>
            </c:strRef>
          </c:tx>
          <c:dPt>
            <c:idx val="0"/>
            <c:bubble3D val="0"/>
            <c:spPr>
              <a:solidFill>
                <a:srgbClr val="194AFE"/>
              </a:solidFill>
              <a:ln w="19050">
                <a:solidFill>
                  <a:schemeClr val="lt1"/>
                </a:solidFill>
              </a:ln>
              <a:effectLst/>
            </c:spPr>
            <c:extLst>
              <c:ext xmlns:c16="http://schemas.microsoft.com/office/drawing/2014/chart" uri="{C3380CC4-5D6E-409C-BE32-E72D297353CC}">
                <c16:uniqueId val="{00000003-4769-443B-9AC3-B72A4245FE7F}"/>
              </c:ext>
            </c:extLst>
          </c:dPt>
          <c:dPt>
            <c:idx val="1"/>
            <c:bubble3D val="0"/>
            <c:spPr>
              <a:solidFill>
                <a:srgbClr val="9BF8F2"/>
              </a:solidFill>
              <a:ln w="19050">
                <a:solidFill>
                  <a:schemeClr val="lt1"/>
                </a:solidFill>
              </a:ln>
              <a:effectLst/>
            </c:spPr>
            <c:extLst>
              <c:ext xmlns:c16="http://schemas.microsoft.com/office/drawing/2014/chart" uri="{C3380CC4-5D6E-409C-BE32-E72D297353CC}">
                <c16:uniqueId val="{00000004-4769-443B-9AC3-B72A4245FE7F}"/>
              </c:ext>
            </c:extLst>
          </c:dPt>
          <c:cat>
            <c:strRef>
              <c:f>'Income sources pt'!$AF$8:$AF$10</c:f>
              <c:strCache>
                <c:ptCount val="2"/>
                <c:pt idx="0">
                  <c:v>B2B</c:v>
                </c:pt>
                <c:pt idx="1">
                  <c:v>B2C</c:v>
                </c:pt>
              </c:strCache>
            </c:strRef>
          </c:cat>
          <c:val>
            <c:numRef>
              <c:f>'Income sources pt'!$AH$8:$AH$10</c:f>
              <c:numCache>
                <c:formatCode>0.00%</c:formatCode>
                <c:ptCount val="2"/>
                <c:pt idx="0">
                  <c:v>0.59813115196785349</c:v>
                </c:pt>
                <c:pt idx="1">
                  <c:v>0.40186884803214651</c:v>
                </c:pt>
              </c:numCache>
            </c:numRef>
          </c:val>
          <c:extLst>
            <c:ext xmlns:c16="http://schemas.microsoft.com/office/drawing/2014/chart" uri="{C3380CC4-5D6E-409C-BE32-E72D297353CC}">
              <c16:uniqueId val="{00000001-4769-443B-9AC3-B72A4245FE7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909948847634921"/>
          <c:y val="9.6520399947982796E-2"/>
          <c:w val="0.72384481866773953"/>
          <c:h val="0.76675302106453103"/>
        </c:manualLayout>
      </c:layout>
      <c:doughnutChart>
        <c:varyColors val="1"/>
        <c:ser>
          <c:idx val="0"/>
          <c:order val="0"/>
          <c:spPr>
            <a:gradFill flip="none" rotWithShape="1">
              <a:gsLst>
                <a:gs pos="14000">
                  <a:srgbClr val="9947F7">
                    <a:lumMod val="100000"/>
                  </a:srgbClr>
                </a:gs>
                <a:gs pos="96000">
                  <a:srgbClr val="DC25FA"/>
                </a:gs>
              </a:gsLst>
              <a:lin ang="0" scaled="0"/>
              <a:tileRect/>
            </a:gradFill>
            <a:ln w="73025">
              <a:solidFill>
                <a:schemeClr val="tx1">
                  <a:alpha val="95000"/>
                </a:schemeClr>
              </a:solidFill>
            </a:ln>
          </c:spPr>
          <c:dPt>
            <c:idx val="0"/>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01-CF1E-474B-8829-257E65209995}"/>
              </c:ext>
            </c:extLst>
          </c:dPt>
          <c:dPt>
            <c:idx val="1"/>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03-CF1E-474B-8829-257E65209995}"/>
              </c:ext>
            </c:extLst>
          </c:dPt>
          <c:dPt>
            <c:idx val="2"/>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05-CF1E-474B-8829-257E65209995}"/>
              </c:ext>
            </c:extLst>
          </c:dPt>
          <c:dPt>
            <c:idx val="3"/>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07-CF1E-474B-8829-257E65209995}"/>
              </c:ext>
            </c:extLst>
          </c:dPt>
          <c:dPt>
            <c:idx val="4"/>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09-CF1E-474B-8829-257E65209995}"/>
              </c:ext>
            </c:extLst>
          </c:dPt>
          <c:dPt>
            <c:idx val="5"/>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0B-CF1E-474B-8829-257E65209995}"/>
              </c:ext>
            </c:extLst>
          </c:dPt>
          <c:dPt>
            <c:idx val="6"/>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0D-CF1E-474B-8829-257E65209995}"/>
              </c:ext>
            </c:extLst>
          </c:dPt>
          <c:dPt>
            <c:idx val="7"/>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0F-CF1E-474B-8829-257E65209995}"/>
              </c:ext>
            </c:extLst>
          </c:dPt>
          <c:dPt>
            <c:idx val="8"/>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11-CF1E-474B-8829-257E65209995}"/>
              </c:ext>
            </c:extLst>
          </c:dPt>
          <c:dPt>
            <c:idx val="9"/>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13-CF1E-474B-8829-257E65209995}"/>
              </c:ext>
            </c:extLst>
          </c:dPt>
          <c:dPt>
            <c:idx val="10"/>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15-CF1E-474B-8829-257E65209995}"/>
              </c:ext>
            </c:extLst>
          </c:dPt>
          <c:dPt>
            <c:idx val="11"/>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17-CF1E-474B-8829-257E65209995}"/>
              </c:ext>
            </c:extLst>
          </c:dPt>
          <c:dPt>
            <c:idx val="12"/>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19-CF1E-474B-8829-257E65209995}"/>
              </c:ext>
            </c:extLst>
          </c:dPt>
          <c:dPt>
            <c:idx val="13"/>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1B-CF1E-474B-8829-257E65209995}"/>
              </c:ext>
            </c:extLst>
          </c:dPt>
          <c:dPt>
            <c:idx val="14"/>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1D-CF1E-474B-8829-257E65209995}"/>
              </c:ext>
            </c:extLst>
          </c:dPt>
          <c:dPt>
            <c:idx val="15"/>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1F-CF1E-474B-8829-257E65209995}"/>
              </c:ext>
            </c:extLst>
          </c:dPt>
          <c:dPt>
            <c:idx val="16"/>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21-CF1E-474B-8829-257E65209995}"/>
              </c:ext>
            </c:extLst>
          </c:dPt>
          <c:dPt>
            <c:idx val="17"/>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23-CF1E-474B-8829-257E65209995}"/>
              </c:ext>
            </c:extLst>
          </c:dPt>
          <c:dPt>
            <c:idx val="18"/>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25-CF1E-474B-8829-257E65209995}"/>
              </c:ext>
            </c:extLst>
          </c:dPt>
          <c:dPt>
            <c:idx val="19"/>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27-CF1E-474B-8829-257E65209995}"/>
              </c:ext>
            </c:extLst>
          </c:dPt>
          <c:dPt>
            <c:idx val="20"/>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29-CF1E-474B-8829-257E65209995}"/>
              </c:ext>
            </c:extLst>
          </c:dPt>
          <c:dPt>
            <c:idx val="21"/>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2B-CF1E-474B-8829-257E65209995}"/>
              </c:ext>
            </c:extLst>
          </c:dPt>
          <c:dPt>
            <c:idx val="22"/>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2D-CF1E-474B-8829-257E65209995}"/>
              </c:ext>
            </c:extLst>
          </c:dPt>
          <c:dPt>
            <c:idx val="23"/>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2F-CF1E-474B-8829-257E65209995}"/>
              </c:ext>
            </c:extLst>
          </c:dPt>
          <c:dPt>
            <c:idx val="24"/>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31-CF1E-474B-8829-257E65209995}"/>
              </c:ext>
            </c:extLst>
          </c:dPt>
          <c:dPt>
            <c:idx val="25"/>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33-CF1E-474B-8829-257E65209995}"/>
              </c:ext>
            </c:extLst>
          </c:dPt>
          <c:dPt>
            <c:idx val="26"/>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35-CF1E-474B-8829-257E65209995}"/>
              </c:ext>
            </c:extLst>
          </c:dPt>
          <c:dPt>
            <c:idx val="27"/>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37-CF1E-474B-8829-257E65209995}"/>
              </c:ext>
            </c:extLst>
          </c:dPt>
          <c:dPt>
            <c:idx val="28"/>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39-CF1E-474B-8829-257E65209995}"/>
              </c:ext>
            </c:extLst>
          </c:dPt>
          <c:dPt>
            <c:idx val="29"/>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3B-CF1E-474B-8829-257E65209995}"/>
              </c:ext>
            </c:extLst>
          </c:dPt>
          <c:dPt>
            <c:idx val="30"/>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3D-CF1E-474B-8829-257E65209995}"/>
              </c:ext>
            </c:extLst>
          </c:dPt>
          <c:dPt>
            <c:idx val="31"/>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3F-CF1E-474B-8829-257E65209995}"/>
              </c:ext>
            </c:extLst>
          </c:dPt>
          <c:dPt>
            <c:idx val="32"/>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41-CF1E-474B-8829-257E65209995}"/>
              </c:ext>
            </c:extLst>
          </c:dPt>
          <c:dPt>
            <c:idx val="33"/>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43-CF1E-474B-8829-257E65209995}"/>
              </c:ext>
            </c:extLst>
          </c:dPt>
          <c:dPt>
            <c:idx val="34"/>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45-CF1E-474B-8829-257E65209995}"/>
              </c:ext>
            </c:extLst>
          </c:dPt>
          <c:dPt>
            <c:idx val="35"/>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47-CF1E-474B-8829-257E65209995}"/>
              </c:ext>
            </c:extLst>
          </c:dPt>
          <c:dPt>
            <c:idx val="36"/>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49-CF1E-474B-8829-257E65209995}"/>
              </c:ext>
            </c:extLst>
          </c:dPt>
          <c:dPt>
            <c:idx val="37"/>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4B-CF1E-474B-8829-257E65209995}"/>
              </c:ext>
            </c:extLst>
          </c:dPt>
          <c:dPt>
            <c:idx val="38"/>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4D-CF1E-474B-8829-257E65209995}"/>
              </c:ext>
            </c:extLst>
          </c:dPt>
          <c:dPt>
            <c:idx val="39"/>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4F-CF1E-474B-8829-257E65209995}"/>
              </c:ext>
            </c:extLst>
          </c:dPt>
          <c:dPt>
            <c:idx val="40"/>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51-CF1E-474B-8829-257E65209995}"/>
              </c:ext>
            </c:extLst>
          </c:dPt>
          <c:dPt>
            <c:idx val="41"/>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53-CF1E-474B-8829-257E65209995}"/>
              </c:ext>
            </c:extLst>
          </c:dPt>
          <c:dPt>
            <c:idx val="42"/>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55-CF1E-474B-8829-257E65209995}"/>
              </c:ext>
            </c:extLst>
          </c:dPt>
          <c:dPt>
            <c:idx val="43"/>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57-CF1E-474B-8829-257E65209995}"/>
              </c:ext>
            </c:extLst>
          </c:dPt>
          <c:dPt>
            <c:idx val="44"/>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59-CF1E-474B-8829-257E65209995}"/>
              </c:ext>
            </c:extLst>
          </c:dPt>
          <c:dPt>
            <c:idx val="45"/>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5B-CF1E-474B-8829-257E65209995}"/>
              </c:ext>
            </c:extLst>
          </c:dPt>
          <c:dPt>
            <c:idx val="46"/>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5D-CF1E-474B-8829-257E65209995}"/>
              </c:ext>
            </c:extLst>
          </c:dPt>
          <c:dPt>
            <c:idx val="47"/>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5F-CF1E-474B-8829-257E65209995}"/>
              </c:ext>
            </c:extLst>
          </c:dPt>
          <c:dPt>
            <c:idx val="48"/>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61-CF1E-474B-8829-257E65209995}"/>
              </c:ext>
            </c:extLst>
          </c:dPt>
          <c:dPt>
            <c:idx val="49"/>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63-CF1E-474B-8829-257E65209995}"/>
              </c:ext>
            </c:extLst>
          </c:dPt>
          <c:dPt>
            <c:idx val="50"/>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65-CF1E-474B-8829-257E65209995}"/>
              </c:ext>
            </c:extLst>
          </c:dPt>
          <c:dPt>
            <c:idx val="51"/>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67-CF1E-474B-8829-257E65209995}"/>
              </c:ext>
            </c:extLst>
          </c:dPt>
          <c:dPt>
            <c:idx val="52"/>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69-CF1E-474B-8829-257E65209995}"/>
              </c:ext>
            </c:extLst>
          </c:dPt>
          <c:dPt>
            <c:idx val="53"/>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6B-CF1E-474B-8829-257E65209995}"/>
              </c:ext>
            </c:extLst>
          </c:dPt>
          <c:dPt>
            <c:idx val="54"/>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6D-CF1E-474B-8829-257E65209995}"/>
              </c:ext>
            </c:extLst>
          </c:dPt>
          <c:dPt>
            <c:idx val="55"/>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6F-CF1E-474B-8829-257E65209995}"/>
              </c:ext>
            </c:extLst>
          </c:dPt>
          <c:dPt>
            <c:idx val="56"/>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71-CF1E-474B-8829-257E65209995}"/>
              </c:ext>
            </c:extLst>
          </c:dPt>
          <c:dPt>
            <c:idx val="57"/>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73-CF1E-474B-8829-257E65209995}"/>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00-02E7-462F-BAB5-FE3FBBF5CE3C}"/>
            </c:ext>
          </c:extLst>
        </c:ser>
        <c:dLbls>
          <c:showLegendKey val="0"/>
          <c:showVal val="0"/>
          <c:showCatName val="0"/>
          <c:showSerName val="0"/>
          <c:showPercent val="0"/>
          <c:showBubbleSize val="0"/>
          <c:showLeaderLines val="1"/>
        </c:dLbls>
        <c:firstSliceAng val="0"/>
        <c:holeSize val="83"/>
      </c:doughnutChart>
      <c:doughnutChart>
        <c:varyColors val="1"/>
        <c:ser>
          <c:idx val="1"/>
          <c:order val="1"/>
          <c:tx>
            <c:v>Percentage</c:v>
          </c:tx>
          <c:spPr>
            <a:solidFill>
              <a:srgbClr val="9BF8F2">
                <a:alpha val="0"/>
              </a:srgbClr>
            </a:solidFill>
            <a:ln>
              <a:solidFill>
                <a:schemeClr val="tx1"/>
              </a:solidFill>
            </a:ln>
          </c:spPr>
          <c:dPt>
            <c:idx val="0"/>
            <c:bubble3D val="0"/>
            <c:spPr>
              <a:solidFill>
                <a:srgbClr val="9BF8F2">
                  <a:alpha val="0"/>
                </a:srgbClr>
              </a:solidFill>
              <a:ln w="6350">
                <a:solidFill>
                  <a:schemeClr val="tx1"/>
                </a:solidFill>
              </a:ln>
              <a:effectLst/>
            </c:spPr>
            <c:extLst>
              <c:ext xmlns:c16="http://schemas.microsoft.com/office/drawing/2014/chart" uri="{C3380CC4-5D6E-409C-BE32-E72D297353CC}">
                <c16:uniqueId val="{00000003-02E7-462F-BAB5-FE3FBBF5CE3C}"/>
              </c:ext>
            </c:extLst>
          </c:dPt>
          <c:dPt>
            <c:idx val="1"/>
            <c:bubble3D val="0"/>
            <c:spPr>
              <a:solidFill>
                <a:schemeClr val="tx1">
                  <a:alpha val="66000"/>
                </a:schemeClr>
              </a:solidFill>
              <a:ln w="0">
                <a:solidFill>
                  <a:schemeClr val="tx1"/>
                </a:solidFill>
              </a:ln>
              <a:effectLst/>
            </c:spPr>
            <c:extLst>
              <c:ext xmlns:c16="http://schemas.microsoft.com/office/drawing/2014/chart" uri="{C3380CC4-5D6E-409C-BE32-E72D297353CC}">
                <c16:uniqueId val="{00000002-02E7-462F-BAB5-FE3FBBF5CE3C}"/>
              </c:ext>
            </c:extLst>
          </c:dPt>
          <c:val>
            <c:numRef>
              <c:f>'Income sources pt'!$Q$4:$R$4</c:f>
              <c:numCache>
                <c:formatCode>0%</c:formatCode>
                <c:ptCount val="2"/>
                <c:pt idx="0">
                  <c:v>0.87410172384530105</c:v>
                </c:pt>
                <c:pt idx="1">
                  <c:v>0.12589827615469895</c:v>
                </c:pt>
              </c:numCache>
            </c:numRef>
          </c:val>
          <c:extLst>
            <c:ext xmlns:c16="http://schemas.microsoft.com/office/drawing/2014/chart" uri="{C3380CC4-5D6E-409C-BE32-E72D297353CC}">
              <c16:uniqueId val="{00000001-02E7-462F-BAB5-FE3FBBF5CE3C}"/>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'Geographically pt'!$K$4</c:f>
              <c:strCache>
                <c:ptCount val="1"/>
                <c:pt idx="0">
                  <c:v>USA</c:v>
                </c:pt>
              </c:strCache>
            </c:strRef>
          </c:tx>
          <c:spPr>
            <a:gradFill>
              <a:gsLst>
                <a:gs pos="61000">
                  <a:srgbClr val="B22234"/>
                </a:gs>
                <a:gs pos="23000">
                  <a:schemeClr val="bg1"/>
                </a:gs>
                <a:gs pos="84000">
                  <a:srgbClr val="3C3B6E"/>
                </a:gs>
              </a:gsLst>
              <a:lin ang="13500000" scaled="1"/>
            </a:gradFill>
            <a:ln>
              <a:solidFill>
                <a:schemeClr val="accent1"/>
              </a:solidFill>
            </a:ln>
            <a:effectLst/>
          </c:spPr>
          <c:invertIfNegative val="0"/>
          <c:val>
            <c:numRef>
              <c:f>'Geographically pt'!$L$4</c:f>
              <c:numCache>
                <c:formatCode>0%</c:formatCode>
                <c:ptCount val="1"/>
                <c:pt idx="0">
                  <c:v>0.20021308415163985</c:v>
                </c:pt>
              </c:numCache>
            </c:numRef>
          </c:val>
          <c:extLst>
            <c:ext xmlns:c16="http://schemas.microsoft.com/office/drawing/2014/chart" uri="{C3380CC4-5D6E-409C-BE32-E72D297353CC}">
              <c16:uniqueId val="{00000000-E7A9-47AD-B556-B0C89323DEFD}"/>
            </c:ext>
          </c:extLst>
        </c:ser>
        <c:ser>
          <c:idx val="1"/>
          <c:order val="1"/>
          <c:tx>
            <c:strRef>
              <c:f>'Geographically pt'!$K$5</c:f>
              <c:strCache>
                <c:ptCount val="1"/>
                <c:pt idx="0">
                  <c:v>United Kingdom</c:v>
                </c:pt>
              </c:strCache>
            </c:strRef>
          </c:tx>
          <c:spPr>
            <a:gradFill flip="none" rotWithShape="1">
              <a:gsLst>
                <a:gs pos="51000">
                  <a:schemeClr val="bg1"/>
                </a:gs>
                <a:gs pos="7000">
                  <a:srgbClr val="CF142B"/>
                </a:gs>
                <a:gs pos="90000">
                  <a:srgbClr val="00247D"/>
                </a:gs>
              </a:gsLst>
              <a:lin ang="13500000" scaled="1"/>
              <a:tileRect/>
            </a:gradFill>
            <a:ln>
              <a:solidFill>
                <a:schemeClr val="accent1"/>
              </a:solidFill>
            </a:ln>
            <a:effectLst/>
          </c:spPr>
          <c:invertIfNegative val="0"/>
          <c:val>
            <c:numRef>
              <c:f>'Geographically pt'!$L$5</c:f>
              <c:numCache>
                <c:formatCode>0%</c:formatCode>
                <c:ptCount val="1"/>
                <c:pt idx="0">
                  <c:v>0.14956862532049395</c:v>
                </c:pt>
              </c:numCache>
            </c:numRef>
          </c:val>
          <c:extLst>
            <c:ext xmlns:c16="http://schemas.microsoft.com/office/drawing/2014/chart" uri="{C3380CC4-5D6E-409C-BE32-E72D297353CC}">
              <c16:uniqueId val="{00000001-E7A9-47AD-B556-B0C89323DEFD}"/>
            </c:ext>
          </c:extLst>
        </c:ser>
        <c:ser>
          <c:idx val="2"/>
          <c:order val="2"/>
          <c:tx>
            <c:strRef>
              <c:f>'Geographically pt'!$K$6</c:f>
              <c:strCache>
                <c:ptCount val="1"/>
                <c:pt idx="0">
                  <c:v>Russia</c:v>
                </c:pt>
              </c:strCache>
            </c:strRef>
          </c:tx>
          <c:spPr>
            <a:gradFill>
              <a:gsLst>
                <a:gs pos="61000">
                  <a:srgbClr val="0033A0"/>
                </a:gs>
                <a:gs pos="16000">
                  <a:srgbClr val="DA291C"/>
                </a:gs>
                <a:gs pos="91000">
                  <a:schemeClr val="bg1"/>
                </a:gs>
              </a:gsLst>
              <a:lin ang="10800000" scaled="1"/>
            </a:gradFill>
            <a:ln>
              <a:solidFill>
                <a:schemeClr val="accent1"/>
              </a:solidFill>
            </a:ln>
            <a:effectLst/>
          </c:spPr>
          <c:invertIfNegative val="0"/>
          <c:val>
            <c:numRef>
              <c:f>'Geographically pt'!$L$6</c:f>
              <c:numCache>
                <c:formatCode>0%</c:formatCode>
                <c:ptCount val="1"/>
                <c:pt idx="0">
                  <c:v>0.17713676471254011</c:v>
                </c:pt>
              </c:numCache>
            </c:numRef>
          </c:val>
          <c:extLst>
            <c:ext xmlns:c16="http://schemas.microsoft.com/office/drawing/2014/chart" uri="{C3380CC4-5D6E-409C-BE32-E72D297353CC}">
              <c16:uniqueId val="{00000002-E7A9-47AD-B556-B0C89323DEFD}"/>
            </c:ext>
          </c:extLst>
        </c:ser>
        <c:ser>
          <c:idx val="3"/>
          <c:order val="3"/>
          <c:tx>
            <c:strRef>
              <c:f>'Geographically pt'!$K$7</c:f>
              <c:strCache>
                <c:ptCount val="1"/>
                <c:pt idx="0">
                  <c:v>Egypt</c:v>
                </c:pt>
              </c:strCache>
            </c:strRef>
          </c:tx>
          <c:spPr>
            <a:gradFill>
              <a:gsLst>
                <a:gs pos="52000">
                  <a:schemeClr val="accent1">
                    <a:lumMod val="5000"/>
                    <a:lumOff val="95000"/>
                  </a:schemeClr>
                </a:gs>
                <a:gs pos="0">
                  <a:schemeClr val="tx1"/>
                </a:gs>
                <a:gs pos="95000">
                  <a:srgbClr val="CE1126"/>
                </a:gs>
              </a:gsLst>
              <a:lin ang="10800000" scaled="1"/>
            </a:gradFill>
            <a:ln>
              <a:solidFill>
                <a:schemeClr val="accent1"/>
              </a:solidFill>
            </a:ln>
            <a:effectLst/>
          </c:spPr>
          <c:invertIfNegative val="0"/>
          <c:val>
            <c:numRef>
              <c:f>'Geographically pt'!$L$7</c:f>
              <c:numCache>
                <c:formatCode>0%</c:formatCode>
                <c:ptCount val="1"/>
                <c:pt idx="0">
                  <c:v>0.27687357862156287</c:v>
                </c:pt>
              </c:numCache>
            </c:numRef>
          </c:val>
          <c:extLst>
            <c:ext xmlns:c16="http://schemas.microsoft.com/office/drawing/2014/chart" uri="{C3380CC4-5D6E-409C-BE32-E72D297353CC}">
              <c16:uniqueId val="{00000003-E7A9-47AD-B556-B0C89323DEFD}"/>
            </c:ext>
          </c:extLst>
        </c:ser>
        <c:ser>
          <c:idx val="4"/>
          <c:order val="4"/>
          <c:tx>
            <c:strRef>
              <c:f>'Geographically pt'!$K$8</c:f>
              <c:strCache>
                <c:ptCount val="1"/>
                <c:pt idx="0">
                  <c:v>Canada</c:v>
                </c:pt>
              </c:strCache>
            </c:strRef>
          </c:tx>
          <c:spPr>
            <a:gradFill>
              <a:gsLst>
                <a:gs pos="52000">
                  <a:schemeClr val="accent1">
                    <a:lumMod val="5000"/>
                    <a:lumOff val="95000"/>
                  </a:schemeClr>
                </a:gs>
                <a:gs pos="0">
                  <a:srgbClr val="D80621"/>
                </a:gs>
                <a:gs pos="95000">
                  <a:srgbClr val="D80621"/>
                </a:gs>
              </a:gsLst>
              <a:lin ang="10800000" scaled="1"/>
            </a:gradFill>
            <a:ln>
              <a:solidFill>
                <a:schemeClr val="accent1"/>
              </a:solidFill>
            </a:ln>
            <a:effectLst/>
          </c:spPr>
          <c:invertIfNegative val="0"/>
          <c:val>
            <c:numRef>
              <c:f>'Geographically pt'!$L$8</c:f>
              <c:numCache>
                <c:formatCode>0%</c:formatCode>
                <c:ptCount val="1"/>
                <c:pt idx="0">
                  <c:v>9.8703838683828093E-2</c:v>
                </c:pt>
              </c:numCache>
            </c:numRef>
          </c:val>
          <c:extLst>
            <c:ext xmlns:c16="http://schemas.microsoft.com/office/drawing/2014/chart" uri="{C3380CC4-5D6E-409C-BE32-E72D297353CC}">
              <c16:uniqueId val="{00000004-E7A9-47AD-B556-B0C89323DEFD}"/>
            </c:ext>
          </c:extLst>
        </c:ser>
        <c:ser>
          <c:idx val="5"/>
          <c:order val="5"/>
          <c:tx>
            <c:strRef>
              <c:f>'Geographically pt'!$K$9</c:f>
              <c:strCache>
                <c:ptCount val="1"/>
                <c:pt idx="0">
                  <c:v>Brazil</c:v>
                </c:pt>
              </c:strCache>
            </c:strRef>
          </c:tx>
          <c:spPr>
            <a:gradFill flip="none" rotWithShape="1">
              <a:gsLst>
                <a:gs pos="52000">
                  <a:srgbClr val="FEDD00"/>
                </a:gs>
                <a:gs pos="0">
                  <a:srgbClr val="009739"/>
                </a:gs>
                <a:gs pos="95000">
                  <a:srgbClr val="012169"/>
                </a:gs>
              </a:gsLst>
              <a:lin ang="2700000" scaled="1"/>
              <a:tileRect/>
            </a:gradFill>
            <a:ln>
              <a:solidFill>
                <a:schemeClr val="accent1"/>
              </a:solidFill>
            </a:ln>
            <a:effectLst/>
          </c:spPr>
          <c:invertIfNegative val="0"/>
          <c:val>
            <c:numRef>
              <c:f>'Geographically pt'!$L$9</c:f>
              <c:numCache>
                <c:formatCode>0%</c:formatCode>
                <c:ptCount val="1"/>
                <c:pt idx="0">
                  <c:v>9.7504108509935128E-2</c:v>
                </c:pt>
              </c:numCache>
            </c:numRef>
          </c:val>
          <c:extLst>
            <c:ext xmlns:c16="http://schemas.microsoft.com/office/drawing/2014/chart" uri="{C3380CC4-5D6E-409C-BE32-E72D297353CC}">
              <c16:uniqueId val="{00000005-E7A9-47AD-B556-B0C89323DEFD}"/>
            </c:ext>
          </c:extLst>
        </c:ser>
        <c:dLbls>
          <c:showLegendKey val="0"/>
          <c:showVal val="0"/>
          <c:showCatName val="0"/>
          <c:showSerName val="0"/>
          <c:showPercent val="0"/>
          <c:showBubbleSize val="0"/>
        </c:dLbls>
        <c:gapWidth val="182"/>
        <c:overlap val="100"/>
        <c:axId val="503264944"/>
        <c:axId val="674828632"/>
      </c:barChart>
      <c:catAx>
        <c:axId val="503264944"/>
        <c:scaling>
          <c:orientation val="minMax"/>
        </c:scaling>
        <c:delete val="1"/>
        <c:axPos val="l"/>
        <c:numFmt formatCode="General" sourceLinked="1"/>
        <c:majorTickMark val="none"/>
        <c:minorTickMark val="none"/>
        <c:tickLblPos val="nextTo"/>
        <c:crossAx val="674828632"/>
        <c:crosses val="autoZero"/>
        <c:auto val="1"/>
        <c:lblAlgn val="ctr"/>
        <c:lblOffset val="100"/>
        <c:noMultiLvlLbl val="0"/>
      </c:catAx>
      <c:valAx>
        <c:axId val="674828632"/>
        <c:scaling>
          <c:orientation val="minMax"/>
        </c:scaling>
        <c:delete val="1"/>
        <c:axPos val="b"/>
        <c:numFmt formatCode="0%" sourceLinked="1"/>
        <c:majorTickMark val="none"/>
        <c:minorTickMark val="none"/>
        <c:tickLblPos val="nextTo"/>
        <c:crossAx val="503264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w="25400">
              <a:noFill/>
            </a:ln>
          </c:spPr>
          <c:dPt>
            <c:idx val="0"/>
            <c:bubble3D val="0"/>
            <c:spPr>
              <a:solidFill>
                <a:schemeClr val="tx1">
                  <a:lumMod val="65000"/>
                  <a:lumOff val="35000"/>
                </a:schemeClr>
              </a:solidFill>
              <a:ln w="25400">
                <a:noFill/>
              </a:ln>
              <a:effectLst/>
            </c:spPr>
            <c:extLst>
              <c:ext xmlns:c16="http://schemas.microsoft.com/office/drawing/2014/chart" uri="{C3380CC4-5D6E-409C-BE32-E72D297353CC}">
                <c16:uniqueId val="{00000005-E3C6-4648-9D5E-BB17406F9B69}"/>
              </c:ext>
            </c:extLst>
          </c:dPt>
          <c:dPt>
            <c:idx val="1"/>
            <c:bubble3D val="0"/>
            <c:spPr>
              <a:gradFill>
                <a:gsLst>
                  <a:gs pos="7000">
                    <a:srgbClr val="3C0CEA"/>
                  </a:gs>
                  <a:gs pos="54000">
                    <a:srgbClr val="00B0F0"/>
                  </a:gs>
                </a:gsLst>
                <a:lin ang="2700000" scaled="1"/>
              </a:gradFill>
              <a:ln w="25400">
                <a:noFill/>
              </a:ln>
              <a:effectLst/>
            </c:spPr>
            <c:extLst>
              <c:ext xmlns:c16="http://schemas.microsoft.com/office/drawing/2014/chart" uri="{C3380CC4-5D6E-409C-BE32-E72D297353CC}">
                <c16:uniqueId val="{00000006-E3C6-4648-9D5E-BB17406F9B69}"/>
              </c:ext>
            </c:extLst>
          </c:dPt>
          <c:cat>
            <c:strRef>
              <c:f>'Geographically pt'!$P$7:$Q$7</c:f>
              <c:strCache>
                <c:ptCount val="2"/>
                <c:pt idx="0">
                  <c:v>Remaining percentage </c:v>
                </c:pt>
                <c:pt idx="1">
                  <c:v>Actual</c:v>
                </c:pt>
              </c:strCache>
            </c:strRef>
          </c:cat>
          <c:val>
            <c:numRef>
              <c:f>'Geographically pt'!$P$8:$Q$8</c:f>
              <c:numCache>
                <c:formatCode>0%</c:formatCode>
                <c:ptCount val="2"/>
                <c:pt idx="0">
                  <c:v>0.30091886554864467</c:v>
                </c:pt>
                <c:pt idx="1">
                  <c:v>0.69908113445135533</c:v>
                </c:pt>
              </c:numCache>
            </c:numRef>
          </c:val>
          <c:extLst>
            <c:ext xmlns:c16="http://schemas.microsoft.com/office/drawing/2014/chart" uri="{C3380CC4-5D6E-409C-BE32-E72D297353CC}">
              <c16:uniqueId val="{00000000-E3C6-4648-9D5E-BB17406F9B69}"/>
            </c:ext>
          </c:extLst>
        </c:ser>
        <c:dLbls>
          <c:showLegendKey val="0"/>
          <c:showVal val="0"/>
          <c:showCatName val="0"/>
          <c:showSerName val="0"/>
          <c:showPercent val="0"/>
          <c:showBubbleSize val="0"/>
          <c:showLeaderLines val="1"/>
        </c:dLbls>
        <c:firstSliceAng val="0"/>
        <c:holeSize val="70"/>
      </c:doughnutChart>
      <c:scatterChart>
        <c:scatterStyle val="lineMarker"/>
        <c:varyColors val="0"/>
        <c:ser>
          <c:idx val="1"/>
          <c:order val="1"/>
          <c:tx>
            <c:v>y&amp;x</c:v>
          </c:tx>
          <c:spPr>
            <a:ln w="25400" cap="rnd">
              <a:noFill/>
              <a:round/>
            </a:ln>
            <a:effectLst/>
          </c:spPr>
          <c:marker>
            <c:symbol val="circle"/>
            <c:size val="18"/>
            <c:spPr>
              <a:gradFill>
                <a:gsLst>
                  <a:gs pos="65000">
                    <a:srgbClr val="00B0F0"/>
                  </a:gs>
                  <a:gs pos="100000">
                    <a:schemeClr val="bg1"/>
                  </a:gs>
                </a:gsLst>
                <a:lin ang="2700000" scaled="1"/>
              </a:gradFill>
              <a:ln w="9525">
                <a:noFill/>
              </a:ln>
              <a:effectLst/>
            </c:spPr>
          </c:marker>
          <c:dPt>
            <c:idx val="0"/>
            <c:marker>
              <c:symbol val="circle"/>
              <c:size val="18"/>
              <c:spPr>
                <a:gradFill>
                  <a:gsLst>
                    <a:gs pos="65000">
                      <a:srgbClr val="3C0CEA"/>
                    </a:gs>
                    <a:gs pos="100000">
                      <a:srgbClr val="0070C0"/>
                    </a:gs>
                  </a:gsLst>
                  <a:lin ang="2700000" scaled="1"/>
                </a:gradFill>
                <a:ln w="9525">
                  <a:noFill/>
                </a:ln>
                <a:effectLst/>
              </c:spPr>
            </c:marker>
            <c:bubble3D val="0"/>
            <c:extLst>
              <c:ext xmlns:c16="http://schemas.microsoft.com/office/drawing/2014/chart" uri="{C3380CC4-5D6E-409C-BE32-E72D297353CC}">
                <c16:uniqueId val="{00000003-E3C6-4648-9D5E-BB17406F9B69}"/>
              </c:ext>
            </c:extLst>
          </c:dPt>
          <c:dPt>
            <c:idx val="1"/>
            <c:marker>
              <c:symbol val="circle"/>
              <c:size val="18"/>
              <c:spPr>
                <a:gradFill>
                  <a:gsLst>
                    <a:gs pos="68000">
                      <a:srgbClr val="00B0F0"/>
                    </a:gs>
                    <a:gs pos="100000">
                      <a:srgbClr val="00B0F0"/>
                    </a:gs>
                  </a:gsLst>
                  <a:lin ang="2700000" scaled="1"/>
                </a:gradFill>
                <a:ln w="9525">
                  <a:noFill/>
                </a:ln>
                <a:effectLst/>
              </c:spPr>
            </c:marker>
            <c:bubble3D val="0"/>
            <c:extLst>
              <c:ext xmlns:c16="http://schemas.microsoft.com/office/drawing/2014/chart" uri="{C3380CC4-5D6E-409C-BE32-E72D297353CC}">
                <c16:uniqueId val="{00000002-E3C6-4648-9D5E-BB17406F9B69}"/>
              </c:ext>
            </c:extLst>
          </c:dPt>
          <c:xVal>
            <c:numRef>
              <c:f>'Geographically pt'!$S$4:$S$5</c:f>
              <c:numCache>
                <c:formatCode>General</c:formatCode>
                <c:ptCount val="2"/>
                <c:pt idx="0">
                  <c:v>0</c:v>
                </c:pt>
                <c:pt idx="1">
                  <c:v>0.94925659636614379</c:v>
                </c:pt>
              </c:numCache>
            </c:numRef>
          </c:xVal>
          <c:yVal>
            <c:numRef>
              <c:f>'Geographically pt'!$T$4:$T$5</c:f>
              <c:numCache>
                <c:formatCode>General</c:formatCode>
                <c:ptCount val="2"/>
                <c:pt idx="0">
                  <c:v>1</c:v>
                </c:pt>
                <c:pt idx="1">
                  <c:v>-0.31450264586385251</c:v>
                </c:pt>
              </c:numCache>
            </c:numRef>
          </c:yVal>
          <c:smooth val="0"/>
          <c:extLst>
            <c:ext xmlns:c16="http://schemas.microsoft.com/office/drawing/2014/chart" uri="{C3380CC4-5D6E-409C-BE32-E72D297353CC}">
              <c16:uniqueId val="{00000001-E3C6-4648-9D5E-BB17406F9B69}"/>
            </c:ext>
          </c:extLst>
        </c:ser>
        <c:dLbls>
          <c:showLegendKey val="0"/>
          <c:showVal val="0"/>
          <c:showCatName val="0"/>
          <c:showSerName val="0"/>
          <c:showPercent val="0"/>
          <c:showBubbleSize val="0"/>
        </c:dLbls>
        <c:axId val="682636752"/>
        <c:axId val="682636424"/>
      </c:scatterChart>
      <c:valAx>
        <c:axId val="682636424"/>
        <c:scaling>
          <c:orientation val="minMax"/>
          <c:max val="1.1700000000000002"/>
          <c:min val="-1.2"/>
        </c:scaling>
        <c:delete val="1"/>
        <c:axPos val="l"/>
        <c:numFmt formatCode="General" sourceLinked="1"/>
        <c:majorTickMark val="out"/>
        <c:minorTickMark val="none"/>
        <c:tickLblPos val="nextTo"/>
        <c:crossAx val="682636752"/>
        <c:crosses val="autoZero"/>
        <c:crossBetween val="midCat"/>
      </c:valAx>
      <c:valAx>
        <c:axId val="682636752"/>
        <c:scaling>
          <c:orientation val="minMax"/>
          <c:max val="1.1700000000000002"/>
          <c:min val="-1.2"/>
        </c:scaling>
        <c:delete val="1"/>
        <c:axPos val="b"/>
        <c:numFmt formatCode="General" sourceLinked="1"/>
        <c:majorTickMark val="out"/>
        <c:minorTickMark val="none"/>
        <c:tickLblPos val="nextTo"/>
        <c:crossAx val="6826364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spPr>
            <a:gradFill flip="none" rotWithShape="1">
              <a:gsLst>
                <a:gs pos="58000">
                  <a:srgbClr val="00F1DF">
                    <a:alpha val="80000"/>
                  </a:srgbClr>
                </a:gs>
                <a:gs pos="19000">
                  <a:srgbClr val="9947F7"/>
                </a:gs>
              </a:gsLst>
              <a:lin ang="5400000" scaled="1"/>
              <a:tileRect/>
            </a:gradFill>
            <a:ln>
              <a:noFill/>
            </a:ln>
            <a:effectLst/>
          </c:spPr>
          <c:invertIfNegative val="0"/>
          <c:val>
            <c:numRef>
              <c:f>'Geographically pt'!$AA$4</c:f>
              <c:numCache>
                <c:formatCode>0%</c:formatCode>
                <c:ptCount val="1"/>
                <c:pt idx="0">
                  <c:v>0.22799999999999998</c:v>
                </c:pt>
              </c:numCache>
            </c:numRef>
          </c:val>
          <c:extLst>
            <c:ext xmlns:c16="http://schemas.microsoft.com/office/drawing/2014/chart" uri="{C3380CC4-5D6E-409C-BE32-E72D297353CC}">
              <c16:uniqueId val="{00000000-F064-4328-98D5-18FA9F4CAD18}"/>
            </c:ext>
          </c:extLst>
        </c:ser>
        <c:ser>
          <c:idx val="1"/>
          <c:order val="1"/>
          <c:spPr>
            <a:solidFill>
              <a:schemeClr val="tx1">
                <a:lumMod val="50000"/>
                <a:lumOff val="50000"/>
              </a:schemeClr>
            </a:solidFill>
            <a:ln>
              <a:noFill/>
            </a:ln>
            <a:effectLst/>
          </c:spPr>
          <c:invertIfNegative val="0"/>
          <c:val>
            <c:numRef>
              <c:f>'Geographically pt'!$AB$4</c:f>
              <c:numCache>
                <c:formatCode>0%</c:formatCode>
                <c:ptCount val="1"/>
                <c:pt idx="0">
                  <c:v>0.77200000000000002</c:v>
                </c:pt>
              </c:numCache>
            </c:numRef>
          </c:val>
          <c:extLst>
            <c:ext xmlns:c16="http://schemas.microsoft.com/office/drawing/2014/chart" uri="{C3380CC4-5D6E-409C-BE32-E72D297353CC}">
              <c16:uniqueId val="{00000001-F064-4328-98D5-18FA9F4CAD18}"/>
            </c:ext>
          </c:extLst>
        </c:ser>
        <c:dLbls>
          <c:showLegendKey val="0"/>
          <c:showVal val="0"/>
          <c:showCatName val="0"/>
          <c:showSerName val="0"/>
          <c:showPercent val="0"/>
          <c:showBubbleSize val="0"/>
        </c:dLbls>
        <c:gapWidth val="219"/>
        <c:overlap val="100"/>
        <c:axId val="646526080"/>
        <c:axId val="646531328"/>
      </c:barChart>
      <c:catAx>
        <c:axId val="646526080"/>
        <c:scaling>
          <c:orientation val="minMax"/>
        </c:scaling>
        <c:delete val="1"/>
        <c:axPos val="b"/>
        <c:majorTickMark val="none"/>
        <c:minorTickMark val="none"/>
        <c:tickLblPos val="nextTo"/>
        <c:crossAx val="646531328"/>
        <c:crosses val="autoZero"/>
        <c:auto val="1"/>
        <c:lblAlgn val="ctr"/>
        <c:lblOffset val="100"/>
        <c:noMultiLvlLbl val="0"/>
      </c:catAx>
      <c:valAx>
        <c:axId val="646531328"/>
        <c:scaling>
          <c:orientation val="minMax"/>
        </c:scaling>
        <c:delete val="1"/>
        <c:axPos val="l"/>
        <c:numFmt formatCode="0%" sourceLinked="1"/>
        <c:majorTickMark val="none"/>
        <c:minorTickMark val="none"/>
        <c:tickLblPos val="nextTo"/>
        <c:crossAx val="6465260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1st</c:v>
          </c:tx>
          <c:spPr>
            <a:gradFill>
              <a:gsLst>
                <a:gs pos="31000">
                  <a:srgbClr val="C23FD8"/>
                </a:gs>
                <a:gs pos="80000">
                  <a:srgbClr val="9947F7"/>
                </a:gs>
              </a:gsLst>
              <a:lin ang="5400000" scaled="1"/>
            </a:gradFill>
            <a:ln w="107950">
              <a:solidFill>
                <a:schemeClr val="tx1"/>
              </a:solidFill>
            </a:ln>
          </c:spPr>
          <c:dPt>
            <c:idx val="0"/>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01-6EEF-49E2-B30F-9C5A52455BAE}"/>
              </c:ext>
            </c:extLst>
          </c:dPt>
          <c:dPt>
            <c:idx val="1"/>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03-6EEF-49E2-B30F-9C5A52455BAE}"/>
              </c:ext>
            </c:extLst>
          </c:dPt>
          <c:dPt>
            <c:idx val="2"/>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05-6EEF-49E2-B30F-9C5A52455BAE}"/>
              </c:ext>
            </c:extLst>
          </c:dPt>
          <c:dPt>
            <c:idx val="3"/>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07-6EEF-49E2-B30F-9C5A52455BAE}"/>
              </c:ext>
            </c:extLst>
          </c:dPt>
          <c:dPt>
            <c:idx val="4"/>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09-6EEF-49E2-B30F-9C5A52455BAE}"/>
              </c:ext>
            </c:extLst>
          </c:dPt>
          <c:dPt>
            <c:idx val="5"/>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0B-6EEF-49E2-B30F-9C5A52455BAE}"/>
              </c:ext>
            </c:extLst>
          </c:dPt>
          <c:dPt>
            <c:idx val="6"/>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0D-6EEF-49E2-B30F-9C5A52455BAE}"/>
              </c:ext>
            </c:extLst>
          </c:dPt>
          <c:dPt>
            <c:idx val="7"/>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0F-6EEF-49E2-B30F-9C5A52455BAE}"/>
              </c:ext>
            </c:extLst>
          </c:dPt>
          <c:dPt>
            <c:idx val="8"/>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11-6EEF-49E2-B30F-9C5A52455BAE}"/>
              </c:ext>
            </c:extLst>
          </c:dPt>
          <c:dPt>
            <c:idx val="9"/>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13-6EEF-49E2-B30F-9C5A52455BAE}"/>
              </c:ext>
            </c:extLst>
          </c:dPt>
          <c:dPt>
            <c:idx val="10"/>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15-6EEF-49E2-B30F-9C5A52455BAE}"/>
              </c:ext>
            </c:extLst>
          </c:dPt>
          <c:dPt>
            <c:idx val="11"/>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17-6EEF-49E2-B30F-9C5A52455BAE}"/>
              </c:ext>
            </c:extLst>
          </c:dPt>
          <c:dPt>
            <c:idx val="12"/>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19-6EEF-49E2-B30F-9C5A52455BAE}"/>
              </c:ext>
            </c:extLst>
          </c:dPt>
          <c:dPt>
            <c:idx val="13"/>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1B-6EEF-49E2-B30F-9C5A52455BAE}"/>
              </c:ext>
            </c:extLst>
          </c:dPt>
          <c:dPt>
            <c:idx val="14"/>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1D-6EEF-49E2-B30F-9C5A52455BAE}"/>
              </c:ext>
            </c:extLst>
          </c:dPt>
          <c:dPt>
            <c:idx val="15"/>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1F-6EEF-49E2-B30F-9C5A52455BAE}"/>
              </c:ext>
            </c:extLst>
          </c:dPt>
          <c:dPt>
            <c:idx val="16"/>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21-6EEF-49E2-B30F-9C5A52455BAE}"/>
              </c:ext>
            </c:extLst>
          </c:dPt>
          <c:dPt>
            <c:idx val="17"/>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23-6EEF-49E2-B30F-9C5A52455BAE}"/>
              </c:ext>
            </c:extLst>
          </c:dPt>
          <c:dPt>
            <c:idx val="18"/>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25-6EEF-49E2-B30F-9C5A52455BAE}"/>
              </c:ext>
            </c:extLst>
          </c:dPt>
          <c:dPt>
            <c:idx val="19"/>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27-6EEF-49E2-B30F-9C5A52455BAE}"/>
              </c:ext>
            </c:extLst>
          </c:dPt>
          <c:dPt>
            <c:idx val="20"/>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29-6EEF-49E2-B30F-9C5A52455BAE}"/>
              </c:ext>
            </c:extLst>
          </c:dPt>
          <c:dPt>
            <c:idx val="21"/>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2B-6EEF-49E2-B30F-9C5A52455BAE}"/>
              </c:ext>
            </c:extLst>
          </c:dPt>
          <c:dPt>
            <c:idx val="22"/>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2D-6EEF-49E2-B30F-9C5A52455BAE}"/>
              </c:ext>
            </c:extLst>
          </c:dPt>
          <c:dPt>
            <c:idx val="23"/>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2F-6EEF-49E2-B30F-9C5A52455BAE}"/>
              </c:ext>
            </c:extLst>
          </c:dPt>
          <c:dPt>
            <c:idx val="24"/>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31-6EEF-49E2-B30F-9C5A52455BAE}"/>
              </c:ext>
            </c:extLst>
          </c:dPt>
          <c:dPt>
            <c:idx val="25"/>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33-6EEF-49E2-B30F-9C5A52455BAE}"/>
              </c:ext>
            </c:extLst>
          </c:dPt>
          <c:dPt>
            <c:idx val="26"/>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35-6EEF-49E2-B30F-9C5A52455BAE}"/>
              </c:ext>
            </c:extLst>
          </c:dPt>
          <c:dPt>
            <c:idx val="27"/>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37-6EEF-49E2-B30F-9C5A52455BAE}"/>
              </c:ext>
            </c:extLst>
          </c:dPt>
          <c:dPt>
            <c:idx val="28"/>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39-6EEF-49E2-B30F-9C5A52455BAE}"/>
              </c:ext>
            </c:extLst>
          </c:dPt>
          <c:dPt>
            <c:idx val="29"/>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3B-6EEF-49E2-B30F-9C5A52455BAE}"/>
              </c:ext>
            </c:extLst>
          </c:dPt>
          <c:dPt>
            <c:idx val="30"/>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3D-6EEF-49E2-B30F-9C5A52455BAE}"/>
              </c:ext>
            </c:extLst>
          </c:dPt>
          <c:dPt>
            <c:idx val="31"/>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3F-6EEF-49E2-B30F-9C5A52455BAE}"/>
              </c:ext>
            </c:extLst>
          </c:dPt>
          <c:dPt>
            <c:idx val="32"/>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41-6EEF-49E2-B30F-9C5A52455BAE}"/>
              </c:ext>
            </c:extLst>
          </c:dPt>
          <c:dPt>
            <c:idx val="33"/>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43-6EEF-49E2-B30F-9C5A52455BAE}"/>
              </c:ext>
            </c:extLst>
          </c:dPt>
          <c:dPt>
            <c:idx val="34"/>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45-6EEF-49E2-B30F-9C5A52455BAE}"/>
              </c:ext>
            </c:extLst>
          </c:dPt>
          <c:dPt>
            <c:idx val="35"/>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47-6EEF-49E2-B30F-9C5A52455BAE}"/>
              </c:ext>
            </c:extLst>
          </c:dPt>
          <c:dPt>
            <c:idx val="36"/>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49-6EEF-49E2-B30F-9C5A52455BAE}"/>
              </c:ext>
            </c:extLst>
          </c:dPt>
          <c:dPt>
            <c:idx val="37"/>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4B-6EEF-49E2-B30F-9C5A52455BAE}"/>
              </c:ext>
            </c:extLst>
          </c:dPt>
          <c:dPt>
            <c:idx val="38"/>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4D-6EEF-49E2-B30F-9C5A52455BAE}"/>
              </c:ext>
            </c:extLst>
          </c:dPt>
          <c:dPt>
            <c:idx val="39"/>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4F-6EEF-49E2-B30F-9C5A52455BAE}"/>
              </c:ext>
            </c:extLst>
          </c:dPt>
          <c:dPt>
            <c:idx val="40"/>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51-6EEF-49E2-B30F-9C5A52455BAE}"/>
              </c:ext>
            </c:extLst>
          </c:dPt>
          <c:dPt>
            <c:idx val="41"/>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53-6EEF-49E2-B30F-9C5A52455BAE}"/>
              </c:ext>
            </c:extLst>
          </c:dPt>
          <c:dPt>
            <c:idx val="42"/>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55-6EEF-49E2-B30F-9C5A52455BAE}"/>
              </c:ext>
            </c:extLst>
          </c:dPt>
          <c:dPt>
            <c:idx val="43"/>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57-6EEF-49E2-B30F-9C5A52455BAE}"/>
              </c:ext>
            </c:extLst>
          </c:dPt>
          <c:dPt>
            <c:idx val="44"/>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59-6EEF-49E2-B30F-9C5A52455BAE}"/>
              </c:ext>
            </c:extLst>
          </c:dPt>
          <c:dPt>
            <c:idx val="45"/>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5B-6EEF-49E2-B30F-9C5A52455BAE}"/>
              </c:ext>
            </c:extLst>
          </c:dPt>
          <c:dPt>
            <c:idx val="46"/>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5D-6EEF-49E2-B30F-9C5A52455BAE}"/>
              </c:ext>
            </c:extLst>
          </c:dPt>
          <c:dPt>
            <c:idx val="47"/>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5F-6EEF-49E2-B30F-9C5A52455BAE}"/>
              </c:ext>
            </c:extLst>
          </c:dPt>
          <c:dPt>
            <c:idx val="48"/>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61-6EEF-49E2-B30F-9C5A52455BAE}"/>
              </c:ext>
            </c:extLst>
          </c:dPt>
          <c:dPt>
            <c:idx val="49"/>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63-6EEF-49E2-B30F-9C5A52455BAE}"/>
              </c:ext>
            </c:extLst>
          </c:dPt>
          <c:dPt>
            <c:idx val="50"/>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65-6EEF-49E2-B30F-9C5A52455BAE}"/>
              </c:ext>
            </c:extLst>
          </c:dPt>
          <c:dPt>
            <c:idx val="51"/>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67-6EEF-49E2-B30F-9C5A52455BAE}"/>
              </c:ext>
            </c:extLst>
          </c:dPt>
          <c:dPt>
            <c:idx val="52"/>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69-6EEF-49E2-B30F-9C5A52455BAE}"/>
              </c:ext>
            </c:extLst>
          </c:dPt>
          <c:dPt>
            <c:idx val="53"/>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6B-6EEF-49E2-B30F-9C5A52455BAE}"/>
              </c:ext>
            </c:extLst>
          </c:dPt>
          <c:dPt>
            <c:idx val="54"/>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6D-6EEF-49E2-B30F-9C5A52455BAE}"/>
              </c:ext>
            </c:extLst>
          </c:dPt>
          <c:dPt>
            <c:idx val="55"/>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6F-6EEF-49E2-B30F-9C5A52455BAE}"/>
              </c:ext>
            </c:extLst>
          </c:dPt>
          <c:dPt>
            <c:idx val="56"/>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71-6EEF-49E2-B30F-9C5A52455BAE}"/>
              </c:ext>
            </c:extLst>
          </c:dPt>
          <c:dPt>
            <c:idx val="57"/>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73-6EEF-49E2-B30F-9C5A52455BAE}"/>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00-22A8-4BBB-A6B9-503E63B0B7E7}"/>
            </c:ext>
          </c:extLst>
        </c:ser>
        <c:dLbls>
          <c:showLegendKey val="0"/>
          <c:showVal val="0"/>
          <c:showCatName val="0"/>
          <c:showSerName val="0"/>
          <c:showPercent val="0"/>
          <c:showBubbleSize val="0"/>
          <c:showLeaderLines val="1"/>
        </c:dLbls>
        <c:firstSliceAng val="0"/>
        <c:holeSize val="64"/>
      </c:doughnutChart>
      <c:pieChart>
        <c:varyColors val="1"/>
        <c:ser>
          <c:idx val="1"/>
          <c:order val="1"/>
          <c:tx>
            <c:v>2nd</c:v>
          </c:tx>
          <c:dPt>
            <c:idx val="0"/>
            <c:bubble3D val="0"/>
            <c:spPr>
              <a:noFill/>
              <a:ln w="19050">
                <a:solidFill>
                  <a:schemeClr val="lt1"/>
                </a:solidFill>
              </a:ln>
              <a:effectLst/>
            </c:spPr>
            <c:extLst>
              <c:ext xmlns:c16="http://schemas.microsoft.com/office/drawing/2014/chart" uri="{C3380CC4-5D6E-409C-BE32-E72D297353CC}">
                <c16:uniqueId val="{00000002-22A8-4BBB-A6B9-503E63B0B7E7}"/>
              </c:ext>
            </c:extLst>
          </c:dPt>
          <c:dPt>
            <c:idx val="1"/>
            <c:bubble3D val="0"/>
            <c:spPr>
              <a:solidFill>
                <a:schemeClr val="tx1">
                  <a:alpha val="70000"/>
                </a:schemeClr>
              </a:solidFill>
              <a:ln w="19050">
                <a:noFill/>
              </a:ln>
              <a:effectLst/>
            </c:spPr>
            <c:extLst>
              <c:ext xmlns:c16="http://schemas.microsoft.com/office/drawing/2014/chart" uri="{C3380CC4-5D6E-409C-BE32-E72D297353CC}">
                <c16:uniqueId val="{00000003-22A8-4BBB-A6B9-503E63B0B7E7}"/>
              </c:ext>
            </c:extLst>
          </c:dPt>
          <c:val>
            <c:numRef>
              <c:f>'sales process pt'!$D$4:$E$4</c:f>
              <c:numCache>
                <c:formatCode>0%</c:formatCode>
                <c:ptCount val="2"/>
                <c:pt idx="0">
                  <c:v>0.71910457155473795</c:v>
                </c:pt>
                <c:pt idx="1">
                  <c:v>0.28089542844526205</c:v>
                </c:pt>
              </c:numCache>
            </c:numRef>
          </c:val>
          <c:extLst>
            <c:ext xmlns:c16="http://schemas.microsoft.com/office/drawing/2014/chart" uri="{C3380CC4-5D6E-409C-BE32-E72D297353CC}">
              <c16:uniqueId val="{00000001-22A8-4BBB-A6B9-503E63B0B7E7}"/>
            </c:ext>
          </c:extLst>
        </c:ser>
        <c:dLbls>
          <c:showLegendKey val="0"/>
          <c:showVal val="0"/>
          <c:showCatName val="0"/>
          <c:showSerName val="0"/>
          <c:showPercent val="0"/>
          <c:showBubbleSize val="0"/>
          <c:showLeaderLines val="1"/>
        </c:dLbls>
        <c:firstSliceAng val="0"/>
      </c:pieChart>
      <c:scatterChart>
        <c:scatterStyle val="lineMarker"/>
        <c:varyColors val="0"/>
        <c:ser>
          <c:idx val="2"/>
          <c:order val="2"/>
          <c:tx>
            <c:v>3rd</c:v>
          </c:tx>
          <c:spPr>
            <a:ln w="25400" cap="rnd">
              <a:noFill/>
              <a:round/>
            </a:ln>
            <a:effectLst/>
          </c:spPr>
          <c:marker>
            <c:symbol val="circle"/>
            <c:size val="53"/>
            <c:spPr>
              <a:solidFill>
                <a:schemeClr val="accent3"/>
              </a:solidFill>
              <a:ln w="9525">
                <a:solidFill>
                  <a:schemeClr val="accent3"/>
                </a:solidFill>
              </a:ln>
              <a:effectLst/>
            </c:spPr>
          </c:marker>
          <c:dLbls>
            <c:dLbl>
              <c:idx val="0"/>
              <c:tx>
                <c:rich>
                  <a:bodyPr/>
                  <a:lstStyle/>
                  <a:p>
                    <a:fld id="{14285DFB-E0FE-4D90-900A-99D086FE4DD6}"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22A8-4BBB-A6B9-503E63B0B7E7}"/>
                </c:ext>
              </c:extLst>
            </c:dLbl>
            <c:dLbl>
              <c:idx val="1"/>
              <c:layout>
                <c:manualLayout>
                  <c:x val="-0.10793046209664457"/>
                  <c:y val="2.9178338001867414E-3"/>
                </c:manualLayout>
              </c:layout>
              <c:tx>
                <c:rich>
                  <a:bodyPr/>
                  <a:lstStyle/>
                  <a:p>
                    <a:fld id="{E08BBBDC-C072-4F81-921A-1ED08BAB75F9}"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layout>
                    <c:manualLayout>
                      <c:w val="8.9067246880244533E-2"/>
                      <c:h val="7.9992528507465979E-2"/>
                    </c:manualLayout>
                  </c15:layout>
                  <c15:dlblFieldTable/>
                  <c15:showDataLabelsRange val="1"/>
                </c:ext>
                <c:ext xmlns:c16="http://schemas.microsoft.com/office/drawing/2014/chart" uri="{C3380CC4-5D6E-409C-BE32-E72D297353CC}">
                  <c16:uniqueId val="{00000007-22A8-4BBB-A6B9-503E63B0B7E7}"/>
                </c:ext>
              </c:extLst>
            </c:dLbl>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'sales process pt'!$D$7:$D$8</c:f>
              <c:numCache>
                <c:formatCode>General</c:formatCode>
                <c:ptCount val="2"/>
                <c:pt idx="0">
                  <c:v>0</c:v>
                </c:pt>
                <c:pt idx="1">
                  <c:v>-0.98121747588135366</c:v>
                </c:pt>
              </c:numCache>
            </c:numRef>
          </c:xVal>
          <c:yVal>
            <c:numRef>
              <c:f>'sales process pt'!$E$7:$E$8</c:f>
              <c:numCache>
                <c:formatCode>General</c:formatCode>
                <c:ptCount val="2"/>
                <c:pt idx="0">
                  <c:v>1</c:v>
                </c:pt>
                <c:pt idx="1">
                  <c:v>-0.19290480819571401</c:v>
                </c:pt>
              </c:numCache>
            </c:numRef>
          </c:yVal>
          <c:smooth val="0"/>
          <c:extLst>
            <c:ext xmlns:c15="http://schemas.microsoft.com/office/drawing/2012/chart" uri="{02D57815-91ED-43cb-92C2-25804820EDAC}">
              <c15:datalabelsRange>
                <c15:f>'sales process pt'!$G$4:$G$5</c15:f>
                <c15:dlblRangeCache>
                  <c:ptCount val="2"/>
                  <c:pt idx="0">
                    <c:v>28%</c:v>
                  </c:pt>
                  <c:pt idx="1">
                    <c:v>72%</c:v>
                  </c:pt>
                </c15:dlblRangeCache>
              </c15:datalabelsRange>
            </c:ext>
            <c:ext xmlns:c16="http://schemas.microsoft.com/office/drawing/2014/chart" uri="{C3380CC4-5D6E-409C-BE32-E72D297353CC}">
              <c16:uniqueId val="{00000006-22A8-4BBB-A6B9-503E63B0B7E7}"/>
            </c:ext>
          </c:extLst>
        </c:ser>
        <c:dLbls>
          <c:showLegendKey val="0"/>
          <c:showVal val="0"/>
          <c:showCatName val="0"/>
          <c:showSerName val="0"/>
          <c:showPercent val="0"/>
          <c:showBubbleSize val="0"/>
        </c:dLbls>
        <c:axId val="656240880"/>
        <c:axId val="656241208"/>
      </c:scatterChart>
      <c:valAx>
        <c:axId val="656240880"/>
        <c:scaling>
          <c:orientation val="minMax"/>
          <c:max val="1.25"/>
          <c:min val="-1.25"/>
        </c:scaling>
        <c:delete val="1"/>
        <c:axPos val="b"/>
        <c:numFmt formatCode="General" sourceLinked="1"/>
        <c:majorTickMark val="out"/>
        <c:minorTickMark val="none"/>
        <c:tickLblPos val="nextTo"/>
        <c:crossAx val="656241208"/>
        <c:crosses val="autoZero"/>
        <c:crossBetween val="midCat"/>
      </c:valAx>
      <c:valAx>
        <c:axId val="656241208"/>
        <c:scaling>
          <c:orientation val="minMax"/>
          <c:max val="1.25"/>
          <c:min val="-1.25"/>
        </c:scaling>
        <c:delete val="1"/>
        <c:axPos val="l"/>
        <c:numFmt formatCode="General" sourceLinked="1"/>
        <c:majorTickMark val="out"/>
        <c:minorTickMark val="none"/>
        <c:tickLblPos val="nextTo"/>
        <c:crossAx val="656240880"/>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process pt!PivotTable8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process pt'!$AC$6</c:f>
              <c:strCache>
                <c:ptCount val="1"/>
                <c:pt idx="0">
                  <c:v>Total</c:v>
                </c:pt>
              </c:strCache>
            </c:strRef>
          </c:tx>
          <c:spPr>
            <a:solidFill>
              <a:schemeClr val="accent1"/>
            </a:solidFill>
            <a:ln>
              <a:noFill/>
            </a:ln>
            <a:effectLst/>
          </c:spPr>
          <c:invertIfNegative val="0"/>
          <c:cat>
            <c:strRef>
              <c:f>'sales process pt'!$AB$7:$AB$10</c:f>
              <c:strCache>
                <c:ptCount val="3"/>
                <c:pt idx="0">
                  <c:v>Branch </c:v>
                </c:pt>
                <c:pt idx="1">
                  <c:v>Download</c:v>
                </c:pt>
                <c:pt idx="2">
                  <c:v>Shipment</c:v>
                </c:pt>
              </c:strCache>
            </c:strRef>
          </c:cat>
          <c:val>
            <c:numRef>
              <c:f>'sales process pt'!$AC$7:$AC$10</c:f>
              <c:numCache>
                <c:formatCode>_ * #,##0_ ;_ * \-#,##0_ ;_ * "-"??_ ;_ @_ </c:formatCode>
                <c:ptCount val="3"/>
                <c:pt idx="0">
                  <c:v>957</c:v>
                </c:pt>
                <c:pt idx="1">
                  <c:v>978</c:v>
                </c:pt>
                <c:pt idx="2">
                  <c:v>1180</c:v>
                </c:pt>
              </c:numCache>
            </c:numRef>
          </c:val>
          <c:extLst>
            <c:ext xmlns:c16="http://schemas.microsoft.com/office/drawing/2014/chart" uri="{C3380CC4-5D6E-409C-BE32-E72D297353CC}">
              <c16:uniqueId val="{00000000-EAFC-4F5B-9290-6E14C8067F1A}"/>
            </c:ext>
          </c:extLst>
        </c:ser>
        <c:dLbls>
          <c:showLegendKey val="0"/>
          <c:showVal val="0"/>
          <c:showCatName val="0"/>
          <c:showSerName val="0"/>
          <c:showPercent val="0"/>
          <c:showBubbleSize val="0"/>
        </c:dLbls>
        <c:gapWidth val="182"/>
        <c:axId val="601761072"/>
        <c:axId val="601761400"/>
      </c:barChart>
      <c:catAx>
        <c:axId val="601761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761400"/>
        <c:crosses val="autoZero"/>
        <c:auto val="1"/>
        <c:lblAlgn val="ctr"/>
        <c:lblOffset val="100"/>
        <c:noMultiLvlLbl val="0"/>
      </c:catAx>
      <c:valAx>
        <c:axId val="601761400"/>
        <c:scaling>
          <c:orientation val="minMax"/>
        </c:scaling>
        <c:delete val="1"/>
        <c:axPos val="b"/>
        <c:numFmt formatCode="_ * #,##0_ ;_ * \-#,##0_ ;_ * &quot;-&quot;??_ ;_ @_ " sourceLinked="1"/>
        <c:majorTickMark val="none"/>
        <c:minorTickMark val="none"/>
        <c:tickLblPos val="nextTo"/>
        <c:crossAx val="601761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process pt!PivotTable9</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'sales process pt'!$AG$6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BF-49D7-BF2E-7AB597A509D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BF-49D7-BF2E-7AB597A509D0}"/>
              </c:ext>
            </c:extLst>
          </c:dPt>
          <c:cat>
            <c:strRef>
              <c:f>'sales process pt'!$AF$7:$AF$9</c:f>
              <c:strCache>
                <c:ptCount val="2"/>
                <c:pt idx="0">
                  <c:v>Paid</c:v>
                </c:pt>
                <c:pt idx="1">
                  <c:v>Refunded</c:v>
                </c:pt>
              </c:strCache>
            </c:strRef>
          </c:cat>
          <c:val>
            <c:numRef>
              <c:f>'sales process pt'!$AG$7:$AG$9</c:f>
              <c:numCache>
                <c:formatCode>0%</c:formatCode>
                <c:ptCount val="2"/>
                <c:pt idx="0">
                  <c:v>0.78747993579454256</c:v>
                </c:pt>
                <c:pt idx="1">
                  <c:v>0.21252006420545747</c:v>
                </c:pt>
              </c:numCache>
            </c:numRef>
          </c:val>
          <c:extLst>
            <c:ext xmlns:c16="http://schemas.microsoft.com/office/drawing/2014/chart" uri="{C3380CC4-5D6E-409C-BE32-E72D297353CC}">
              <c16:uniqueId val="{00000000-2311-4B6F-A066-E4977F8F4E1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951351477549306"/>
          <c:y val="0.11249459626370233"/>
          <c:w val="0.55186553773331948"/>
          <c:h val="0.73243940095723326"/>
        </c:manualLayout>
      </c:layout>
      <c:doughnutChart>
        <c:varyColors val="1"/>
        <c:ser>
          <c:idx val="0"/>
          <c:order val="0"/>
          <c:spPr>
            <a:gradFill flip="none" rotWithShape="1">
              <a:gsLst>
                <a:gs pos="14000">
                  <a:srgbClr val="9947F7">
                    <a:lumMod val="100000"/>
                  </a:srgbClr>
                </a:gs>
                <a:gs pos="96000">
                  <a:srgbClr val="DC25FA"/>
                </a:gs>
              </a:gsLst>
              <a:lin ang="0" scaled="0"/>
              <a:tileRect/>
            </a:gradFill>
            <a:ln w="73025">
              <a:solidFill>
                <a:schemeClr val="tx1">
                  <a:alpha val="95000"/>
                </a:schemeClr>
              </a:solidFill>
            </a:ln>
          </c:spPr>
          <c:dPt>
            <c:idx val="0"/>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01-9FF4-4AA2-977A-9B2FD41BF30B}"/>
              </c:ext>
            </c:extLst>
          </c:dPt>
          <c:dPt>
            <c:idx val="1"/>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03-9FF4-4AA2-977A-9B2FD41BF30B}"/>
              </c:ext>
            </c:extLst>
          </c:dPt>
          <c:dPt>
            <c:idx val="2"/>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05-9FF4-4AA2-977A-9B2FD41BF30B}"/>
              </c:ext>
            </c:extLst>
          </c:dPt>
          <c:dPt>
            <c:idx val="3"/>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07-9FF4-4AA2-977A-9B2FD41BF30B}"/>
              </c:ext>
            </c:extLst>
          </c:dPt>
          <c:dPt>
            <c:idx val="4"/>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09-9FF4-4AA2-977A-9B2FD41BF30B}"/>
              </c:ext>
            </c:extLst>
          </c:dPt>
          <c:dPt>
            <c:idx val="5"/>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0B-9FF4-4AA2-977A-9B2FD41BF30B}"/>
              </c:ext>
            </c:extLst>
          </c:dPt>
          <c:dPt>
            <c:idx val="6"/>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0D-9FF4-4AA2-977A-9B2FD41BF30B}"/>
              </c:ext>
            </c:extLst>
          </c:dPt>
          <c:dPt>
            <c:idx val="7"/>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0F-9FF4-4AA2-977A-9B2FD41BF30B}"/>
              </c:ext>
            </c:extLst>
          </c:dPt>
          <c:dPt>
            <c:idx val="8"/>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11-9FF4-4AA2-977A-9B2FD41BF30B}"/>
              </c:ext>
            </c:extLst>
          </c:dPt>
          <c:dPt>
            <c:idx val="9"/>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13-9FF4-4AA2-977A-9B2FD41BF30B}"/>
              </c:ext>
            </c:extLst>
          </c:dPt>
          <c:dPt>
            <c:idx val="10"/>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15-9FF4-4AA2-977A-9B2FD41BF30B}"/>
              </c:ext>
            </c:extLst>
          </c:dPt>
          <c:dPt>
            <c:idx val="11"/>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17-9FF4-4AA2-977A-9B2FD41BF30B}"/>
              </c:ext>
            </c:extLst>
          </c:dPt>
          <c:dPt>
            <c:idx val="12"/>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19-9FF4-4AA2-977A-9B2FD41BF30B}"/>
              </c:ext>
            </c:extLst>
          </c:dPt>
          <c:dPt>
            <c:idx val="13"/>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1B-9FF4-4AA2-977A-9B2FD41BF30B}"/>
              </c:ext>
            </c:extLst>
          </c:dPt>
          <c:dPt>
            <c:idx val="14"/>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1D-9FF4-4AA2-977A-9B2FD41BF30B}"/>
              </c:ext>
            </c:extLst>
          </c:dPt>
          <c:dPt>
            <c:idx val="15"/>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1F-9FF4-4AA2-977A-9B2FD41BF30B}"/>
              </c:ext>
            </c:extLst>
          </c:dPt>
          <c:dPt>
            <c:idx val="16"/>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21-9FF4-4AA2-977A-9B2FD41BF30B}"/>
              </c:ext>
            </c:extLst>
          </c:dPt>
          <c:dPt>
            <c:idx val="17"/>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23-9FF4-4AA2-977A-9B2FD41BF30B}"/>
              </c:ext>
            </c:extLst>
          </c:dPt>
          <c:dPt>
            <c:idx val="18"/>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25-9FF4-4AA2-977A-9B2FD41BF30B}"/>
              </c:ext>
            </c:extLst>
          </c:dPt>
          <c:dPt>
            <c:idx val="19"/>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27-9FF4-4AA2-977A-9B2FD41BF30B}"/>
              </c:ext>
            </c:extLst>
          </c:dPt>
          <c:dPt>
            <c:idx val="20"/>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29-9FF4-4AA2-977A-9B2FD41BF30B}"/>
              </c:ext>
            </c:extLst>
          </c:dPt>
          <c:dPt>
            <c:idx val="21"/>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2B-9FF4-4AA2-977A-9B2FD41BF30B}"/>
              </c:ext>
            </c:extLst>
          </c:dPt>
          <c:dPt>
            <c:idx val="22"/>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2D-9FF4-4AA2-977A-9B2FD41BF30B}"/>
              </c:ext>
            </c:extLst>
          </c:dPt>
          <c:dPt>
            <c:idx val="23"/>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2F-9FF4-4AA2-977A-9B2FD41BF30B}"/>
              </c:ext>
            </c:extLst>
          </c:dPt>
          <c:dPt>
            <c:idx val="24"/>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31-9FF4-4AA2-977A-9B2FD41BF30B}"/>
              </c:ext>
            </c:extLst>
          </c:dPt>
          <c:dPt>
            <c:idx val="25"/>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33-9FF4-4AA2-977A-9B2FD41BF30B}"/>
              </c:ext>
            </c:extLst>
          </c:dPt>
          <c:dPt>
            <c:idx val="26"/>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35-9FF4-4AA2-977A-9B2FD41BF30B}"/>
              </c:ext>
            </c:extLst>
          </c:dPt>
          <c:dPt>
            <c:idx val="27"/>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37-9FF4-4AA2-977A-9B2FD41BF30B}"/>
              </c:ext>
            </c:extLst>
          </c:dPt>
          <c:dPt>
            <c:idx val="28"/>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39-9FF4-4AA2-977A-9B2FD41BF30B}"/>
              </c:ext>
            </c:extLst>
          </c:dPt>
          <c:dPt>
            <c:idx val="29"/>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3B-9FF4-4AA2-977A-9B2FD41BF30B}"/>
              </c:ext>
            </c:extLst>
          </c:dPt>
          <c:dPt>
            <c:idx val="30"/>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3D-9FF4-4AA2-977A-9B2FD41BF30B}"/>
              </c:ext>
            </c:extLst>
          </c:dPt>
          <c:dPt>
            <c:idx val="31"/>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3F-9FF4-4AA2-977A-9B2FD41BF30B}"/>
              </c:ext>
            </c:extLst>
          </c:dPt>
          <c:dPt>
            <c:idx val="32"/>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41-9FF4-4AA2-977A-9B2FD41BF30B}"/>
              </c:ext>
            </c:extLst>
          </c:dPt>
          <c:dPt>
            <c:idx val="33"/>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43-9FF4-4AA2-977A-9B2FD41BF30B}"/>
              </c:ext>
            </c:extLst>
          </c:dPt>
          <c:dPt>
            <c:idx val="34"/>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45-9FF4-4AA2-977A-9B2FD41BF30B}"/>
              </c:ext>
            </c:extLst>
          </c:dPt>
          <c:dPt>
            <c:idx val="35"/>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47-9FF4-4AA2-977A-9B2FD41BF30B}"/>
              </c:ext>
            </c:extLst>
          </c:dPt>
          <c:dPt>
            <c:idx val="36"/>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49-9FF4-4AA2-977A-9B2FD41BF30B}"/>
              </c:ext>
            </c:extLst>
          </c:dPt>
          <c:dPt>
            <c:idx val="37"/>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4B-9FF4-4AA2-977A-9B2FD41BF30B}"/>
              </c:ext>
            </c:extLst>
          </c:dPt>
          <c:dPt>
            <c:idx val="38"/>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4D-9FF4-4AA2-977A-9B2FD41BF30B}"/>
              </c:ext>
            </c:extLst>
          </c:dPt>
          <c:dPt>
            <c:idx val="39"/>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4F-9FF4-4AA2-977A-9B2FD41BF30B}"/>
              </c:ext>
            </c:extLst>
          </c:dPt>
          <c:dPt>
            <c:idx val="40"/>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51-9FF4-4AA2-977A-9B2FD41BF30B}"/>
              </c:ext>
            </c:extLst>
          </c:dPt>
          <c:dPt>
            <c:idx val="41"/>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53-9FF4-4AA2-977A-9B2FD41BF30B}"/>
              </c:ext>
            </c:extLst>
          </c:dPt>
          <c:dPt>
            <c:idx val="42"/>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55-9FF4-4AA2-977A-9B2FD41BF30B}"/>
              </c:ext>
            </c:extLst>
          </c:dPt>
          <c:dPt>
            <c:idx val="43"/>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57-9FF4-4AA2-977A-9B2FD41BF30B}"/>
              </c:ext>
            </c:extLst>
          </c:dPt>
          <c:dPt>
            <c:idx val="44"/>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59-9FF4-4AA2-977A-9B2FD41BF30B}"/>
              </c:ext>
            </c:extLst>
          </c:dPt>
          <c:dPt>
            <c:idx val="45"/>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5B-9FF4-4AA2-977A-9B2FD41BF30B}"/>
              </c:ext>
            </c:extLst>
          </c:dPt>
          <c:dPt>
            <c:idx val="46"/>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5D-9FF4-4AA2-977A-9B2FD41BF30B}"/>
              </c:ext>
            </c:extLst>
          </c:dPt>
          <c:dPt>
            <c:idx val="47"/>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5F-9FF4-4AA2-977A-9B2FD41BF30B}"/>
              </c:ext>
            </c:extLst>
          </c:dPt>
          <c:dPt>
            <c:idx val="48"/>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61-9FF4-4AA2-977A-9B2FD41BF30B}"/>
              </c:ext>
            </c:extLst>
          </c:dPt>
          <c:dPt>
            <c:idx val="49"/>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63-9FF4-4AA2-977A-9B2FD41BF30B}"/>
              </c:ext>
            </c:extLst>
          </c:dPt>
          <c:dPt>
            <c:idx val="50"/>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65-9FF4-4AA2-977A-9B2FD41BF30B}"/>
              </c:ext>
            </c:extLst>
          </c:dPt>
          <c:dPt>
            <c:idx val="51"/>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67-9FF4-4AA2-977A-9B2FD41BF30B}"/>
              </c:ext>
            </c:extLst>
          </c:dPt>
          <c:dPt>
            <c:idx val="52"/>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69-9FF4-4AA2-977A-9B2FD41BF30B}"/>
              </c:ext>
            </c:extLst>
          </c:dPt>
          <c:dPt>
            <c:idx val="53"/>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6B-9FF4-4AA2-977A-9B2FD41BF30B}"/>
              </c:ext>
            </c:extLst>
          </c:dPt>
          <c:dPt>
            <c:idx val="54"/>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6D-9FF4-4AA2-977A-9B2FD41BF30B}"/>
              </c:ext>
            </c:extLst>
          </c:dPt>
          <c:dPt>
            <c:idx val="55"/>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6F-9FF4-4AA2-977A-9B2FD41BF30B}"/>
              </c:ext>
            </c:extLst>
          </c:dPt>
          <c:dPt>
            <c:idx val="56"/>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71-9FF4-4AA2-977A-9B2FD41BF30B}"/>
              </c:ext>
            </c:extLst>
          </c:dPt>
          <c:dPt>
            <c:idx val="57"/>
            <c:bubble3D val="0"/>
            <c:spPr>
              <a:gradFill flip="none" rotWithShape="1">
                <a:gsLst>
                  <a:gs pos="14000">
                    <a:srgbClr val="9947F7">
                      <a:lumMod val="100000"/>
                    </a:srgbClr>
                  </a:gs>
                  <a:gs pos="96000">
                    <a:srgbClr val="DC25FA"/>
                  </a:gs>
                </a:gsLst>
                <a:lin ang="0" scaled="0"/>
                <a:tileRect/>
              </a:gradFill>
              <a:ln w="73025">
                <a:solidFill>
                  <a:schemeClr val="tx1">
                    <a:alpha val="95000"/>
                  </a:schemeClr>
                </a:solidFill>
              </a:ln>
              <a:effectLst/>
            </c:spPr>
            <c:extLst>
              <c:ext xmlns:c16="http://schemas.microsoft.com/office/drawing/2014/chart" uri="{C3380CC4-5D6E-409C-BE32-E72D297353CC}">
                <c16:uniqueId val="{00000073-9FF4-4AA2-977A-9B2FD41BF30B}"/>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9FF4-4AA2-977A-9B2FD41BF30B}"/>
            </c:ext>
          </c:extLst>
        </c:ser>
        <c:dLbls>
          <c:showLegendKey val="0"/>
          <c:showVal val="0"/>
          <c:showCatName val="0"/>
          <c:showSerName val="0"/>
          <c:showPercent val="0"/>
          <c:showBubbleSize val="0"/>
          <c:showLeaderLines val="1"/>
        </c:dLbls>
        <c:firstSliceAng val="0"/>
        <c:holeSize val="83"/>
      </c:doughnutChart>
      <c:doughnutChart>
        <c:varyColors val="1"/>
        <c:ser>
          <c:idx val="1"/>
          <c:order val="1"/>
          <c:tx>
            <c:v>Percentage</c:v>
          </c:tx>
          <c:spPr>
            <a:solidFill>
              <a:srgbClr val="9BF8F2">
                <a:alpha val="0"/>
              </a:srgbClr>
            </a:solidFill>
            <a:ln>
              <a:solidFill>
                <a:schemeClr val="tx1"/>
              </a:solidFill>
            </a:ln>
          </c:spPr>
          <c:dPt>
            <c:idx val="0"/>
            <c:bubble3D val="0"/>
            <c:spPr>
              <a:solidFill>
                <a:srgbClr val="9BF8F2">
                  <a:alpha val="0"/>
                </a:srgbClr>
              </a:solidFill>
              <a:ln w="6350">
                <a:solidFill>
                  <a:schemeClr val="tx1"/>
                </a:solidFill>
              </a:ln>
              <a:effectLst/>
            </c:spPr>
            <c:extLst>
              <c:ext xmlns:c16="http://schemas.microsoft.com/office/drawing/2014/chart" uri="{C3380CC4-5D6E-409C-BE32-E72D297353CC}">
                <c16:uniqueId val="{00000076-9FF4-4AA2-977A-9B2FD41BF30B}"/>
              </c:ext>
            </c:extLst>
          </c:dPt>
          <c:dPt>
            <c:idx val="1"/>
            <c:bubble3D val="0"/>
            <c:spPr>
              <a:solidFill>
                <a:schemeClr val="tx1">
                  <a:alpha val="66000"/>
                </a:schemeClr>
              </a:solidFill>
              <a:ln w="0">
                <a:solidFill>
                  <a:schemeClr val="tx1"/>
                </a:solidFill>
              </a:ln>
              <a:effectLst/>
            </c:spPr>
            <c:extLst>
              <c:ext xmlns:c16="http://schemas.microsoft.com/office/drawing/2014/chart" uri="{C3380CC4-5D6E-409C-BE32-E72D297353CC}">
                <c16:uniqueId val="{00000078-9FF4-4AA2-977A-9B2FD41BF30B}"/>
              </c:ext>
            </c:extLst>
          </c:dPt>
          <c:val>
            <c:numRef>
              <c:f>'Income sources pt'!$Q$4:$R$4</c:f>
              <c:numCache>
                <c:formatCode>0%</c:formatCode>
                <c:ptCount val="2"/>
                <c:pt idx="0">
                  <c:v>0.87410172384530105</c:v>
                </c:pt>
                <c:pt idx="1">
                  <c:v>0.12589827615469895</c:v>
                </c:pt>
              </c:numCache>
            </c:numRef>
          </c:val>
          <c:extLst>
            <c:ext xmlns:c16="http://schemas.microsoft.com/office/drawing/2014/chart" uri="{C3380CC4-5D6E-409C-BE32-E72D297353CC}">
              <c16:uniqueId val="{00000079-9FF4-4AA2-977A-9B2FD41BF30B}"/>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[Dashboard.xlsx]Income sources pt!PivotTable3</c:name>
    <c:fmtId val="7"/>
  </c:pivotSource>
  <c:chart>
    <c:autoTitleDeleted val="0"/>
    <c:pivotFmts>
      <c:pivotFmt>
        <c:idx val="0"/>
        <c:spPr>
          <a:solidFill>
            <a:schemeClr val="accent1"/>
          </a:solidFill>
          <a:ln w="12700" cap="rnd">
            <a:solidFill>
              <a:srgbClr val="194AF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36000">
                <a:srgbClr val="194AFE"/>
              </a:gs>
              <a:gs pos="100000">
                <a:schemeClr val="tx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36000">
                <a:srgbClr val="194AFE"/>
              </a:gs>
              <a:gs pos="100000">
                <a:schemeClr val="tx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2700" cap="rnd">
            <a:solidFill>
              <a:srgbClr val="194AF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36000">
                <a:srgbClr val="194AFE"/>
              </a:gs>
              <a:gs pos="100000">
                <a:schemeClr val="tx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9050" cap="rnd">
            <a:solidFill>
              <a:srgbClr val="194AF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'Income sources pt'!$U$7</c:f>
              <c:strCache>
                <c:ptCount val="1"/>
                <c:pt idx="0">
                  <c:v>Sum of Income2</c:v>
                </c:pt>
              </c:strCache>
            </c:strRef>
          </c:tx>
          <c:spPr>
            <a:gradFill>
              <a:gsLst>
                <a:gs pos="36000">
                  <a:srgbClr val="194AFE"/>
                </a:gs>
                <a:gs pos="100000">
                  <a:schemeClr val="tx1"/>
                </a:gs>
              </a:gsLst>
              <a:lin ang="5400000" scaled="1"/>
            </a:gradFill>
            <a:ln>
              <a:noFill/>
            </a:ln>
            <a:effectLst/>
          </c:spPr>
          <c:cat>
            <c:strRef>
              <c:f>'Income sources pt'!$S$8:$S$20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'Income sources pt'!$U$8:$U$20</c:f>
              <c:numCache>
                <c:formatCode>_ * #,##0_ ;_ * \-#,##0_ ;_ * "-"??_ ;_ @_ </c:formatCode>
                <c:ptCount val="12"/>
                <c:pt idx="0">
                  <c:v>352630.74000000005</c:v>
                </c:pt>
                <c:pt idx="1">
                  <c:v>320228.30000000005</c:v>
                </c:pt>
                <c:pt idx="2">
                  <c:v>318928</c:v>
                </c:pt>
                <c:pt idx="3">
                  <c:v>338553.7</c:v>
                </c:pt>
                <c:pt idx="4">
                  <c:v>330065.99999999994</c:v>
                </c:pt>
                <c:pt idx="5">
                  <c:v>319548.3</c:v>
                </c:pt>
                <c:pt idx="6">
                  <c:v>315915.8</c:v>
                </c:pt>
                <c:pt idx="7">
                  <c:v>327116.43</c:v>
                </c:pt>
                <c:pt idx="8">
                  <c:v>325310.86500000005</c:v>
                </c:pt>
                <c:pt idx="9">
                  <c:v>333009.73000000004</c:v>
                </c:pt>
                <c:pt idx="10">
                  <c:v>350094.08000000002</c:v>
                </c:pt>
                <c:pt idx="11">
                  <c:v>315915.8</c:v>
                </c:pt>
              </c:numCache>
            </c:numRef>
          </c:val>
          <c:extLst>
            <c:ext xmlns:c16="http://schemas.microsoft.com/office/drawing/2014/chart" uri="{C3380CC4-5D6E-409C-BE32-E72D297353CC}">
              <c16:uniqueId val="{00000000-2203-412D-A7E2-10E7A5E7729B}"/>
            </c:ext>
          </c:extLst>
        </c:ser>
        <c:dLbls>
          <c:showLegendKey val="0"/>
          <c:showVal val="0"/>
          <c:showCatName val="0"/>
          <c:showSerName val="0"/>
          <c:showPercent val="0"/>
          <c:showBubbleSize val="0"/>
        </c:dLbls>
        <c:axId val="639810440"/>
        <c:axId val="639812736"/>
      </c:areaChart>
      <c:lineChart>
        <c:grouping val="standard"/>
        <c:varyColors val="0"/>
        <c:ser>
          <c:idx val="0"/>
          <c:order val="0"/>
          <c:tx>
            <c:strRef>
              <c:f>'Income sources pt'!$T$7</c:f>
              <c:strCache>
                <c:ptCount val="1"/>
                <c:pt idx="0">
                  <c:v>Sum of Income</c:v>
                </c:pt>
              </c:strCache>
            </c:strRef>
          </c:tx>
          <c:spPr>
            <a:ln w="19050" cap="rnd">
              <a:solidFill>
                <a:srgbClr val="194AFE"/>
              </a:solidFill>
              <a:round/>
            </a:ln>
            <a:effectLst/>
          </c:spPr>
          <c:marker>
            <c:symbol val="none"/>
          </c:marker>
          <c:cat>
            <c:strRef>
              <c:f>'Income sources pt'!$S$8:$S$20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'Income sources pt'!$T$8:$T$20</c:f>
              <c:numCache>
                <c:formatCode>_ * #,##0_ ;_ * \-#,##0_ ;_ * "-"??_ ;_ @_ </c:formatCode>
                <c:ptCount val="12"/>
                <c:pt idx="0">
                  <c:v>352630.74000000005</c:v>
                </c:pt>
                <c:pt idx="1">
                  <c:v>320228.30000000005</c:v>
                </c:pt>
                <c:pt idx="2">
                  <c:v>318928</c:v>
                </c:pt>
                <c:pt idx="3">
                  <c:v>338553.7</c:v>
                </c:pt>
                <c:pt idx="4">
                  <c:v>330065.99999999994</c:v>
                </c:pt>
                <c:pt idx="5">
                  <c:v>319548.3</c:v>
                </c:pt>
                <c:pt idx="6">
                  <c:v>315915.8</c:v>
                </c:pt>
                <c:pt idx="7">
                  <c:v>327116.43</c:v>
                </c:pt>
                <c:pt idx="8">
                  <c:v>325310.86500000005</c:v>
                </c:pt>
                <c:pt idx="9">
                  <c:v>333009.73000000004</c:v>
                </c:pt>
                <c:pt idx="10">
                  <c:v>350094.08000000002</c:v>
                </c:pt>
                <c:pt idx="11">
                  <c:v>315915.8</c:v>
                </c:pt>
              </c:numCache>
            </c:numRef>
          </c:val>
          <c:smooth val="0"/>
          <c:extLst>
            <c:ext xmlns:c16="http://schemas.microsoft.com/office/drawing/2014/chart" uri="{C3380CC4-5D6E-409C-BE32-E72D297353CC}">
              <c16:uniqueId val="{00000001-2203-412D-A7E2-10E7A5E7729B}"/>
            </c:ext>
          </c:extLst>
        </c:ser>
        <c:dLbls>
          <c:showLegendKey val="0"/>
          <c:showVal val="0"/>
          <c:showCatName val="0"/>
          <c:showSerName val="0"/>
          <c:showPercent val="0"/>
          <c:showBubbleSize val="0"/>
        </c:dLbls>
        <c:marker val="1"/>
        <c:smooth val="0"/>
        <c:axId val="639810440"/>
        <c:axId val="639812736"/>
      </c:lineChart>
      <c:catAx>
        <c:axId val="639810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39812736"/>
        <c:crosses val="autoZero"/>
        <c:auto val="1"/>
        <c:lblAlgn val="ctr"/>
        <c:lblOffset val="100"/>
        <c:noMultiLvlLbl val="0"/>
      </c:catAx>
      <c:valAx>
        <c:axId val="639812736"/>
        <c:scaling>
          <c:orientation val="minMax"/>
        </c:scaling>
        <c:delete val="1"/>
        <c:axPos val="l"/>
        <c:numFmt formatCode="_ * #,##0_ ;_ * \-#,##0_ ;_ * &quot;-&quot;??_ ;_ @_ " sourceLinked="1"/>
        <c:majorTickMark val="out"/>
        <c:minorTickMark val="none"/>
        <c:tickLblPos val="nextTo"/>
        <c:crossAx val="63981044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[Dashboard.xlsx]Income sources pt!PivotTable4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83000">
                <a:srgbClr val="C240D8"/>
              </a:gs>
              <a:gs pos="9000">
                <a:srgbClr val="9BF8F2"/>
              </a:gs>
            </a:gsLst>
            <a:lin ang="81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'Income sources pt'!$AA$7</c:f>
              <c:strCache>
                <c:ptCount val="1"/>
                <c:pt idx="0">
                  <c:v>Total</c:v>
                </c:pt>
              </c:strCache>
            </c:strRef>
          </c:tx>
          <c:spPr>
            <a:gradFill flip="none" rotWithShape="1">
              <a:gsLst>
                <a:gs pos="83000">
                  <a:srgbClr val="C240D8"/>
                </a:gs>
                <a:gs pos="9000">
                  <a:srgbClr val="9BF8F2"/>
                </a:gs>
              </a:gsLst>
              <a:lin ang="8100000" scaled="1"/>
              <a:tileRect/>
            </a:gradFill>
            <a:ln>
              <a:noFill/>
            </a:ln>
            <a:effectLst/>
          </c:spPr>
          <c:invertIfNegative val="0"/>
          <c:cat>
            <c:strRef>
              <c:f>'Income sources pt'!$Z$8:$Z$20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'Income sources pt'!$AA$8:$AA$20</c:f>
              <c:numCache>
                <c:formatCode>_ * #,##0_ ;_ * \-#,##0_ ;_ * "-"??_ ;_ @_ </c:formatCode>
                <c:ptCount val="12"/>
                <c:pt idx="0">
                  <c:v>70526.14800000003</c:v>
                </c:pt>
                <c:pt idx="1">
                  <c:v>64045.66</c:v>
                </c:pt>
                <c:pt idx="2">
                  <c:v>63785.600000000013</c:v>
                </c:pt>
                <c:pt idx="3">
                  <c:v>67710.74000000002</c:v>
                </c:pt>
                <c:pt idx="4">
                  <c:v>66013.2</c:v>
                </c:pt>
                <c:pt idx="5">
                  <c:v>63909.660000000011</c:v>
                </c:pt>
                <c:pt idx="6">
                  <c:v>63183.160000000011</c:v>
                </c:pt>
                <c:pt idx="7">
                  <c:v>65423.286</c:v>
                </c:pt>
                <c:pt idx="8">
                  <c:v>65062.173000000003</c:v>
                </c:pt>
                <c:pt idx="9">
                  <c:v>66601.945999999996</c:v>
                </c:pt>
                <c:pt idx="10">
                  <c:v>70018.816000000021</c:v>
                </c:pt>
                <c:pt idx="11">
                  <c:v>63183.160000000011</c:v>
                </c:pt>
              </c:numCache>
            </c:numRef>
          </c:val>
          <c:extLst>
            <c:ext xmlns:c16="http://schemas.microsoft.com/office/drawing/2014/chart" uri="{C3380CC4-5D6E-409C-BE32-E72D297353CC}">
              <c16:uniqueId val="{00000000-97D7-4B46-97ED-47BACAD02629}"/>
            </c:ext>
          </c:extLst>
        </c:ser>
        <c:dLbls>
          <c:showLegendKey val="0"/>
          <c:showVal val="0"/>
          <c:showCatName val="0"/>
          <c:showSerName val="0"/>
          <c:showPercent val="0"/>
          <c:showBubbleSize val="0"/>
        </c:dLbls>
        <c:gapWidth val="235"/>
        <c:axId val="639809784"/>
        <c:axId val="639808472"/>
      </c:barChart>
      <c:catAx>
        <c:axId val="639809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39808472"/>
        <c:crosses val="autoZero"/>
        <c:auto val="1"/>
        <c:lblAlgn val="ctr"/>
        <c:lblOffset val="100"/>
        <c:noMultiLvlLbl val="0"/>
      </c:catAx>
      <c:valAx>
        <c:axId val="639808472"/>
        <c:scaling>
          <c:orientation val="minMax"/>
        </c:scaling>
        <c:delete val="1"/>
        <c:axPos val="b"/>
        <c:numFmt formatCode="_ * #,##0_ ;_ * \-#,##0_ ;_ * &quot;-&quot;??_ ;_ @_ " sourceLinked="1"/>
        <c:majorTickMark val="none"/>
        <c:minorTickMark val="none"/>
        <c:tickLblPos val="nextTo"/>
        <c:crossAx val="639809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[Dashboard.xlsx]Income sources pt!PivotTable5</c:name>
    <c:fmtId val="16"/>
  </c:pivotSource>
  <c:chart>
    <c:autoTitleDeleted val="0"/>
    <c:pivotFmts>
      <c:pivotFmt>
        <c:idx val="0"/>
        <c:spPr>
          <a:solidFill>
            <a:srgbClr val="194AFE"/>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94AFE"/>
          </a:solidFill>
          <a:ln w="19050">
            <a:solidFill>
              <a:schemeClr val="lt1"/>
            </a:solidFill>
          </a:ln>
          <a:effectLst/>
        </c:spPr>
      </c:pivotFmt>
      <c:pivotFmt>
        <c:idx val="3"/>
        <c:spPr>
          <a:solidFill>
            <a:srgbClr val="9BF8F2"/>
          </a:solidFill>
          <a:ln w="19050">
            <a:solidFill>
              <a:schemeClr val="lt1"/>
            </a:solidFill>
          </a:ln>
          <a:effectLst/>
        </c:spPr>
      </c:pivotFmt>
      <c:pivotFmt>
        <c:idx val="4"/>
        <c:spPr>
          <a:solidFill>
            <a:srgbClr val="9BF8F2"/>
          </a:solidFill>
          <a:ln w="19050">
            <a:solidFill>
              <a:schemeClr val="lt1"/>
            </a:solidFill>
          </a:ln>
          <a:effectLst/>
        </c:spPr>
      </c:pivotFmt>
      <c:pivotFmt>
        <c:idx val="5"/>
        <c:spPr>
          <a:solidFill>
            <a:srgbClr val="194AFE"/>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94AFE"/>
          </a:solidFill>
          <a:ln w="19050">
            <a:solidFill>
              <a:schemeClr val="lt1"/>
            </a:solidFill>
          </a:ln>
          <a:effectLst/>
        </c:spPr>
      </c:pivotFmt>
      <c:pivotFmt>
        <c:idx val="7"/>
        <c:spPr>
          <a:solidFill>
            <a:srgbClr val="9BF8F2"/>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194AFE"/>
          </a:solidFill>
          <a:ln w="19050">
            <a:solidFill>
              <a:schemeClr val="lt1"/>
            </a:solidFill>
          </a:ln>
          <a:effectLst/>
        </c:spPr>
      </c:pivotFmt>
      <c:pivotFmt>
        <c:idx val="10"/>
        <c:spPr>
          <a:solidFill>
            <a:srgbClr val="9BF8F2"/>
          </a:solidFill>
          <a:ln w="19050">
            <a:solidFill>
              <a:schemeClr val="lt1"/>
            </a:solidFill>
          </a:ln>
          <a:effectLst/>
        </c:spPr>
      </c:pivotFmt>
      <c:pivotFmt>
        <c:idx val="11"/>
        <c:spPr>
          <a:solidFill>
            <a:srgbClr val="194AFE"/>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194AFE"/>
          </a:solidFill>
          <a:ln w="19050">
            <a:solidFill>
              <a:schemeClr val="tx1"/>
            </a:solidFill>
          </a:ln>
          <a:effectLst/>
        </c:spPr>
      </c:pivotFmt>
      <c:pivotFmt>
        <c:idx val="13"/>
        <c:spPr>
          <a:solidFill>
            <a:srgbClr val="9BF8F2"/>
          </a:solidFill>
          <a:ln w="19050">
            <a:solidFill>
              <a:schemeClr val="tx1"/>
            </a:solidFill>
          </a:ln>
          <a:effectLst/>
        </c:spPr>
      </c:pivotFmt>
      <c:pivotFmt>
        <c:idx val="14"/>
        <c:spPr>
          <a:solidFill>
            <a:schemeClr val="accent1"/>
          </a:solidFill>
          <a:ln w="19050">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194AFE"/>
          </a:solidFill>
          <a:ln w="19050">
            <a:solidFill>
              <a:sysClr val="windowText" lastClr="000000"/>
            </a:solidFill>
          </a:ln>
          <a:effectLst/>
        </c:spPr>
      </c:pivotFmt>
      <c:pivotFmt>
        <c:idx val="16"/>
        <c:spPr>
          <a:solidFill>
            <a:srgbClr val="9BF8F2"/>
          </a:solidFill>
          <a:ln w="19050">
            <a:solidFill>
              <a:sysClr val="windowText" lastClr="000000"/>
            </a:solidFill>
          </a:ln>
          <a:effectLst/>
        </c:spPr>
      </c:pivotFmt>
    </c:pivotFmts>
    <c:plotArea>
      <c:layout/>
      <c:doughnutChart>
        <c:varyColors val="1"/>
        <c:ser>
          <c:idx val="0"/>
          <c:order val="0"/>
          <c:tx>
            <c:strRef>
              <c:f>'Income sources pt'!$AG$7</c:f>
              <c:strCache>
                <c:ptCount val="1"/>
                <c:pt idx="0">
                  <c:v>Sum of Income</c:v>
                </c:pt>
              </c:strCache>
            </c:strRef>
          </c:tx>
          <c:spPr>
            <a:solidFill>
              <a:srgbClr val="194AFE"/>
            </a:solidFill>
            <a:ln>
              <a:solidFill>
                <a:schemeClr val="tx1"/>
              </a:solidFill>
            </a:ln>
          </c:spPr>
          <c:dPt>
            <c:idx val="0"/>
            <c:bubble3D val="0"/>
            <c:spPr>
              <a:solidFill>
                <a:srgbClr val="194AFE"/>
              </a:solidFill>
              <a:ln w="19050">
                <a:solidFill>
                  <a:schemeClr val="tx1"/>
                </a:solidFill>
              </a:ln>
              <a:effectLst/>
            </c:spPr>
            <c:extLst>
              <c:ext xmlns:c16="http://schemas.microsoft.com/office/drawing/2014/chart" uri="{C3380CC4-5D6E-409C-BE32-E72D297353CC}">
                <c16:uniqueId val="{00000001-9B41-4481-A909-7B5535A7FE91}"/>
              </c:ext>
            </c:extLst>
          </c:dPt>
          <c:dPt>
            <c:idx val="1"/>
            <c:bubble3D val="0"/>
            <c:spPr>
              <a:solidFill>
                <a:srgbClr val="9BF8F2"/>
              </a:solidFill>
              <a:ln w="19050">
                <a:solidFill>
                  <a:schemeClr val="tx1"/>
                </a:solidFill>
              </a:ln>
              <a:effectLst/>
            </c:spPr>
            <c:extLst>
              <c:ext xmlns:c16="http://schemas.microsoft.com/office/drawing/2014/chart" uri="{C3380CC4-5D6E-409C-BE32-E72D297353CC}">
                <c16:uniqueId val="{00000003-9B41-4481-A909-7B5535A7FE91}"/>
              </c:ext>
            </c:extLst>
          </c:dPt>
          <c:cat>
            <c:strRef>
              <c:f>'Income sources pt'!$AF$8:$AF$10</c:f>
              <c:strCache>
                <c:ptCount val="2"/>
                <c:pt idx="0">
                  <c:v>B2B</c:v>
                </c:pt>
                <c:pt idx="1">
                  <c:v>B2C</c:v>
                </c:pt>
              </c:strCache>
            </c:strRef>
          </c:cat>
          <c:val>
            <c:numRef>
              <c:f>'Income sources pt'!$AG$8:$AG$10</c:f>
              <c:numCache>
                <c:formatCode>_ * #,##0_ ;_ * \-#,##0_ ;_ * "-"??_ ;_ @_ </c:formatCode>
                <c:ptCount val="2"/>
                <c:pt idx="0">
                  <c:v>2361013.7099999986</c:v>
                </c:pt>
                <c:pt idx="1">
                  <c:v>1586304.0349999995</c:v>
                </c:pt>
              </c:numCache>
            </c:numRef>
          </c:val>
          <c:extLst>
            <c:ext xmlns:c16="http://schemas.microsoft.com/office/drawing/2014/chart" uri="{C3380CC4-5D6E-409C-BE32-E72D297353CC}">
              <c16:uniqueId val="{00000004-9B41-4481-A909-7B5535A7FE91}"/>
            </c:ext>
          </c:extLst>
        </c:ser>
        <c:ser>
          <c:idx val="1"/>
          <c:order val="1"/>
          <c:tx>
            <c:strRef>
              <c:f>'Income sources pt'!$AH$7</c:f>
              <c:strCache>
                <c:ptCount val="1"/>
                <c:pt idx="0">
                  <c:v>Sum of Income2</c:v>
                </c:pt>
              </c:strCache>
            </c:strRef>
          </c:tx>
          <c:spPr>
            <a:ln>
              <a:solidFill>
                <a:sysClr val="windowText" lastClr="000000"/>
              </a:solidFill>
            </a:ln>
          </c:spPr>
          <c:dPt>
            <c:idx val="0"/>
            <c:bubble3D val="0"/>
            <c:spPr>
              <a:solidFill>
                <a:srgbClr val="194AFE"/>
              </a:solidFill>
              <a:ln w="19050">
                <a:solidFill>
                  <a:sysClr val="windowText" lastClr="000000"/>
                </a:solidFill>
              </a:ln>
              <a:effectLst/>
            </c:spPr>
            <c:extLst>
              <c:ext xmlns:c16="http://schemas.microsoft.com/office/drawing/2014/chart" uri="{C3380CC4-5D6E-409C-BE32-E72D297353CC}">
                <c16:uniqueId val="{00000006-9B41-4481-A909-7B5535A7FE91}"/>
              </c:ext>
            </c:extLst>
          </c:dPt>
          <c:dPt>
            <c:idx val="1"/>
            <c:bubble3D val="0"/>
            <c:spPr>
              <a:solidFill>
                <a:srgbClr val="9BF8F2"/>
              </a:solidFill>
              <a:ln w="19050">
                <a:solidFill>
                  <a:sysClr val="windowText" lastClr="000000"/>
                </a:solidFill>
              </a:ln>
              <a:effectLst/>
            </c:spPr>
            <c:extLst>
              <c:ext xmlns:c16="http://schemas.microsoft.com/office/drawing/2014/chart" uri="{C3380CC4-5D6E-409C-BE32-E72D297353CC}">
                <c16:uniqueId val="{00000008-9B41-4481-A909-7B5535A7FE91}"/>
              </c:ext>
            </c:extLst>
          </c:dPt>
          <c:cat>
            <c:strRef>
              <c:f>'Income sources pt'!$AF$8:$AF$10</c:f>
              <c:strCache>
                <c:ptCount val="2"/>
                <c:pt idx="0">
                  <c:v>B2B</c:v>
                </c:pt>
                <c:pt idx="1">
                  <c:v>B2C</c:v>
                </c:pt>
              </c:strCache>
            </c:strRef>
          </c:cat>
          <c:val>
            <c:numRef>
              <c:f>'Income sources pt'!$AH$8:$AH$10</c:f>
              <c:numCache>
                <c:formatCode>0.00%</c:formatCode>
                <c:ptCount val="2"/>
                <c:pt idx="0">
                  <c:v>0.59813115196785349</c:v>
                </c:pt>
                <c:pt idx="1">
                  <c:v>0.40186884803214651</c:v>
                </c:pt>
              </c:numCache>
            </c:numRef>
          </c:val>
          <c:extLst>
            <c:ext xmlns:c16="http://schemas.microsoft.com/office/drawing/2014/chart" uri="{C3380CC4-5D6E-409C-BE32-E72D297353CC}">
              <c16:uniqueId val="{00000009-9B41-4481-A909-7B5535A7FE9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659591464110465E-2"/>
          <c:y val="2.8481564864008706E-2"/>
          <c:w val="0.94225516972298073"/>
          <c:h val="0.97022339530243573"/>
        </c:manualLayout>
      </c:layout>
      <c:bubbleChart>
        <c:varyColors val="0"/>
        <c:ser>
          <c:idx val="0"/>
          <c:order val="0"/>
          <c:tx>
            <c:v>Income source</c:v>
          </c:tx>
          <c:spPr>
            <a:gradFill flip="none" rotWithShape="1">
              <a:gsLst>
                <a:gs pos="54000">
                  <a:srgbClr val="100D83"/>
                </a:gs>
                <a:gs pos="87000">
                  <a:srgbClr val="7417BD"/>
                </a:gs>
              </a:gsLst>
              <a:path path="circle">
                <a:fillToRect r="100000" b="100000"/>
              </a:path>
              <a:tileRect l="-100000" t="-100000"/>
            </a:gradFill>
            <a:ln w="25400">
              <a:noFill/>
            </a:ln>
            <a:effectLst>
              <a:outerShdw blurRad="139700" sx="108000" sy="108000" algn="ctr" rotWithShape="0">
                <a:srgbClr val="100D83">
                  <a:alpha val="67000"/>
                </a:srgbClr>
              </a:outerShdw>
            </a:effectLst>
          </c:spPr>
          <c:invertIfNegative val="0"/>
          <c:dLbls>
            <c:dLbl>
              <c:idx val="0"/>
              <c:tx>
                <c:rich>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Times New Roman" panose="02020603050405020304" pitchFamily="18" charset="0"/>
                        <a:ea typeface="+mn-ea"/>
                        <a:cs typeface="Times New Roman" panose="02020603050405020304" pitchFamily="18" charset="0"/>
                      </a:defRPr>
                    </a:pPr>
                    <a:fld id="{3CFE00A0-1FA5-4DFF-8B7D-D0B6D6CB81B6}" type="CELLRANGE">
                      <a:rPr lang="en-US" sz="1000">
                        <a:solidFill>
                          <a:schemeClr val="bg1"/>
                        </a:solidFill>
                        <a:latin typeface="Times New Roman" panose="02020603050405020304" pitchFamily="18" charset="0"/>
                        <a:cs typeface="Times New Roman" panose="02020603050405020304" pitchFamily="18" charset="0"/>
                      </a:rPr>
                      <a:pPr>
                        <a:defRPr sz="1000">
                          <a:solidFill>
                            <a:schemeClr val="bg1"/>
                          </a:solidFill>
                          <a:latin typeface="Times New Roman" panose="02020603050405020304" pitchFamily="18" charset="0"/>
                          <a:cs typeface="Times New Roman" panose="02020603050405020304" pitchFamily="18" charset="0"/>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manualLayout>
                      <c:w val="0.12082838500961728"/>
                      <c:h val="7.6974033178745752E-2"/>
                    </c:manualLayout>
                  </c15:layout>
                  <c15:dlblFieldTable/>
                  <c15:showDataLabelsRange val="1"/>
                </c:ext>
                <c:ext xmlns:c16="http://schemas.microsoft.com/office/drawing/2014/chart" uri="{C3380CC4-5D6E-409C-BE32-E72D297353CC}">
                  <c16:uniqueId val="{00000000-8375-4FD5-909A-82A237F43A1D}"/>
                </c:ext>
              </c:extLst>
            </c:dLbl>
            <c:dLbl>
              <c:idx val="1"/>
              <c:layout>
                <c:manualLayout>
                  <c:x val="-6.7961651926817898E-2"/>
                  <c:y val="-9.4604674812630643E-3"/>
                </c:manualLayout>
              </c:layout>
              <c:tx>
                <c:rich>
                  <a:bodyPr/>
                  <a:lstStyle/>
                  <a:p>
                    <a:fld id="{1E6B24FB-26A3-4E9E-A636-11D92E6D1FD7}"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8375-4FD5-909A-82A237F43A1D}"/>
                </c:ext>
              </c:extLst>
            </c:dLbl>
            <c:dLbl>
              <c:idx val="2"/>
              <c:layout>
                <c:manualLayout>
                  <c:x val="-9.1959105548487657E-2"/>
                  <c:y val="-1.4190686700737972E-2"/>
                </c:manualLayout>
              </c:layout>
              <c:tx>
                <c:rich>
                  <a:bodyPr/>
                  <a:lstStyle/>
                  <a:p>
                    <a:fld id="{46CC0DB4-CFDD-43C1-8A01-F042E6595BD1}"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8375-4FD5-909A-82A237F43A1D}"/>
                </c:ext>
              </c:extLst>
            </c:dLbl>
            <c:dLbl>
              <c:idx val="3"/>
              <c:layout>
                <c:manualLayout>
                  <c:x val="-6.5282128410152421E-2"/>
                  <c:y val="-9.4604674812629533E-3"/>
                </c:manualLayout>
              </c:layout>
              <c:tx>
                <c:rich>
                  <a:bodyPr/>
                  <a:lstStyle/>
                  <a:p>
                    <a:fld id="{7E4ECD62-545D-45AC-9807-A2283FCBD6BD}"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8375-4FD5-909A-82A237F43A1D}"/>
                </c:ext>
              </c:extLst>
            </c:dLbl>
            <c:dLbl>
              <c:idx val="4"/>
              <c:layout>
                <c:manualLayout>
                  <c:x val="-8.1711904378735781E-2"/>
                  <c:y val="-1.4190701221894508E-2"/>
                </c:manualLayout>
              </c:layout>
              <c:tx>
                <c:rich>
                  <a:bodyPr/>
                  <a:lstStyle/>
                  <a:p>
                    <a:fld id="{C5EA95F8-CF53-46D6-A4A2-696ADD2317EE}"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8375-4FD5-909A-82A237F43A1D}"/>
                </c:ext>
              </c:extLst>
            </c:dLbl>
            <c:dLbl>
              <c:idx val="5"/>
              <c:layout>
                <c:manualLayout>
                  <c:x val="-8.7796394507922773E-2"/>
                  <c:y val="-1.6555818092210208E-2"/>
                </c:manualLayout>
              </c:layout>
              <c:tx>
                <c:rich>
                  <a:bodyPr/>
                  <a:lstStyle/>
                  <a:p>
                    <a:fld id="{9DDEE53E-C0CA-4C14-866B-34C2B3FC2BB0}"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8375-4FD5-909A-82A237F43A1D}"/>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'Income sources pt'!$G$4:$G$9</c:f>
              <c:numCache>
                <c:formatCode>General</c:formatCode>
                <c:ptCount val="6"/>
                <c:pt idx="0">
                  <c:v>1</c:v>
                </c:pt>
                <c:pt idx="1">
                  <c:v>7</c:v>
                </c:pt>
                <c:pt idx="2">
                  <c:v>4</c:v>
                </c:pt>
                <c:pt idx="3">
                  <c:v>2</c:v>
                </c:pt>
                <c:pt idx="4">
                  <c:v>6</c:v>
                </c:pt>
                <c:pt idx="5">
                  <c:v>5</c:v>
                </c:pt>
              </c:numCache>
            </c:numRef>
          </c:xVal>
          <c:yVal>
            <c:numRef>
              <c:f>'Income sources pt'!$H$4:$H$9</c:f>
              <c:numCache>
                <c:formatCode>General</c:formatCode>
                <c:ptCount val="6"/>
                <c:pt idx="0">
                  <c:v>3</c:v>
                </c:pt>
                <c:pt idx="1">
                  <c:v>2</c:v>
                </c:pt>
                <c:pt idx="2">
                  <c:v>1</c:v>
                </c:pt>
                <c:pt idx="3">
                  <c:v>8</c:v>
                </c:pt>
                <c:pt idx="4">
                  <c:v>6</c:v>
                </c:pt>
                <c:pt idx="5">
                  <c:v>9</c:v>
                </c:pt>
              </c:numCache>
            </c:numRef>
          </c:yVal>
          <c:bubbleSize>
            <c:numRef>
              <c:f>'Income sources pt'!$I$4:$I$9</c:f>
              <c:numCache>
                <c:formatCode>#,##0_ ;\-#,##0\ </c:formatCode>
                <c:ptCount val="6"/>
                <c:pt idx="0">
                  <c:v>908441.70000000054</c:v>
                </c:pt>
                <c:pt idx="1">
                  <c:v>396733.79999999993</c:v>
                </c:pt>
                <c:pt idx="2">
                  <c:v>776132.81500000064</c:v>
                </c:pt>
                <c:pt idx="3">
                  <c:v>307374.0100000003</c:v>
                </c:pt>
                <c:pt idx="4">
                  <c:v>691419.41999999958</c:v>
                </c:pt>
                <c:pt idx="5">
                  <c:v>867216</c:v>
                </c:pt>
              </c:numCache>
            </c:numRef>
          </c:bubbleSize>
          <c:bubble3D val="0"/>
          <c:extLst>
            <c:ext xmlns:c15="http://schemas.microsoft.com/office/drawing/2012/chart" uri="{02D57815-91ED-43cb-92C2-25804820EDAC}">
              <c15:datalabelsRange>
                <c15:f>'Income sources pt'!$K$4:$K$9</c15:f>
                <c15:dlblRangeCache>
                  <c:ptCount val="6"/>
                  <c:pt idx="0">
                    <c:v>  </c:v>
                  </c:pt>
                  <c:pt idx="1">
                    <c:v> 3,96,734 </c:v>
                  </c:pt>
                  <c:pt idx="2">
                    <c:v> 7,76,133 </c:v>
                  </c:pt>
                  <c:pt idx="3">
                    <c:v> 3,07,374 </c:v>
                  </c:pt>
                  <c:pt idx="4">
                    <c:v> 6,91,419 </c:v>
                  </c:pt>
                  <c:pt idx="5">
                    <c:v> 8,67,216 </c:v>
                  </c:pt>
                </c15:dlblRangeCache>
              </c15:datalabelsRange>
            </c:ext>
            <c:ext xmlns:c16="http://schemas.microsoft.com/office/drawing/2014/chart" uri="{C3380CC4-5D6E-409C-BE32-E72D297353CC}">
              <c16:uniqueId val="{00000006-8375-4FD5-909A-82A237F43A1D}"/>
            </c:ext>
          </c:extLst>
        </c:ser>
        <c:ser>
          <c:idx val="1"/>
          <c:order val="1"/>
          <c:tx>
            <c:v>Max</c:v>
          </c:tx>
          <c:spPr>
            <a:gradFill>
              <a:gsLst>
                <a:gs pos="54000">
                  <a:srgbClr val="DD115E"/>
                </a:gs>
                <a:gs pos="87000">
                  <a:srgbClr val="7417BD"/>
                </a:gs>
              </a:gsLst>
              <a:path path="circle">
                <a:fillToRect r="100000" b="100000"/>
              </a:path>
            </a:gradFill>
            <a:ln w="25400">
              <a:noFill/>
            </a:ln>
            <a:effectLst>
              <a:outerShdw blurRad="139700" sx="106000" sy="106000" algn="ctr" rotWithShape="0">
                <a:srgbClr val="DD115E">
                  <a:alpha val="82000"/>
                </a:srgbClr>
              </a:outerShdw>
            </a:effectLst>
          </c:spPr>
          <c:invertIfNegative val="0"/>
          <c:dLbls>
            <c:dLbl>
              <c:idx val="0"/>
              <c:tx>
                <c:rich>
                  <a:bodyPr/>
                  <a:lstStyle/>
                  <a:p>
                    <a:fld id="{6D6F2F7E-A8B8-4312-A0CF-D6BFC638291C}"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8375-4FD5-909A-82A237F43A1D}"/>
                </c:ext>
              </c:extLst>
            </c:dLbl>
            <c:dLbl>
              <c:idx val="1"/>
              <c:tx>
                <c:rich>
                  <a:bodyPr/>
                  <a:lstStyle/>
                  <a:p>
                    <a:fld id="{A021C3B2-7D61-4FC6-ADB9-7A419ACCBAC3}"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8375-4FD5-909A-82A237F43A1D}"/>
                </c:ext>
              </c:extLst>
            </c:dLbl>
            <c:dLbl>
              <c:idx val="2"/>
              <c:tx>
                <c:rich>
                  <a:bodyPr/>
                  <a:lstStyle/>
                  <a:p>
                    <a:fld id="{6242C659-5C5A-4746-8D23-E005A6507238}"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8375-4FD5-909A-82A237F43A1D}"/>
                </c:ext>
              </c:extLst>
            </c:dLbl>
            <c:dLbl>
              <c:idx val="3"/>
              <c:tx>
                <c:rich>
                  <a:bodyPr/>
                  <a:lstStyle/>
                  <a:p>
                    <a:fld id="{85557678-3617-4B2A-9F28-2A5CB3A4F50E}"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8375-4FD5-909A-82A237F43A1D}"/>
                </c:ext>
              </c:extLst>
            </c:dLbl>
            <c:dLbl>
              <c:idx val="4"/>
              <c:tx>
                <c:rich>
                  <a:bodyPr/>
                  <a:lstStyle/>
                  <a:p>
                    <a:fld id="{5D3A4F49-B561-4015-A732-403BA76D06EB}"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8375-4FD5-909A-82A237F43A1D}"/>
                </c:ext>
              </c:extLst>
            </c:dLbl>
            <c:dLbl>
              <c:idx val="5"/>
              <c:tx>
                <c:rich>
                  <a:bodyPr/>
                  <a:lstStyle/>
                  <a:p>
                    <a:fld id="{5C863D93-2143-404D-98A0-CC2E2AC19754}"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8375-4FD5-909A-82A237F43A1D}"/>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'Income sources pt'!$G$4:$G$9</c:f>
              <c:numCache>
                <c:formatCode>General</c:formatCode>
                <c:ptCount val="6"/>
                <c:pt idx="0">
                  <c:v>1</c:v>
                </c:pt>
                <c:pt idx="1">
                  <c:v>7</c:v>
                </c:pt>
                <c:pt idx="2">
                  <c:v>4</c:v>
                </c:pt>
                <c:pt idx="3">
                  <c:v>2</c:v>
                </c:pt>
                <c:pt idx="4">
                  <c:v>6</c:v>
                </c:pt>
                <c:pt idx="5">
                  <c:v>5</c:v>
                </c:pt>
              </c:numCache>
            </c:numRef>
          </c:xVal>
          <c:yVal>
            <c:numRef>
              <c:f>'Income sources pt'!$H$4:$H$9</c:f>
              <c:numCache>
                <c:formatCode>General</c:formatCode>
                <c:ptCount val="6"/>
                <c:pt idx="0">
                  <c:v>3</c:v>
                </c:pt>
                <c:pt idx="1">
                  <c:v>2</c:v>
                </c:pt>
                <c:pt idx="2">
                  <c:v>1</c:v>
                </c:pt>
                <c:pt idx="3">
                  <c:v>8</c:v>
                </c:pt>
                <c:pt idx="4">
                  <c:v>6</c:v>
                </c:pt>
                <c:pt idx="5">
                  <c:v>9</c:v>
                </c:pt>
              </c:numCache>
            </c:numRef>
          </c:yVal>
          <c:bubbleSize>
            <c:numRef>
              <c:f>'Income sources pt'!$J$4:$J$9</c:f>
              <c:numCache>
                <c:formatCode>_ * #,##0_ ;_ * \-#,##0_ ;_ * "-"??_ ;_ @_ </c:formatCode>
                <c:ptCount val="6"/>
                <c:pt idx="0">
                  <c:v>908441.70000000054</c:v>
                </c:pt>
                <c:pt idx="1">
                  <c:v>0</c:v>
                </c:pt>
                <c:pt idx="2">
                  <c:v>0</c:v>
                </c:pt>
                <c:pt idx="3">
                  <c:v>0</c:v>
                </c:pt>
                <c:pt idx="4">
                  <c:v>0</c:v>
                </c:pt>
                <c:pt idx="5">
                  <c:v>0</c:v>
                </c:pt>
              </c:numCache>
            </c:numRef>
          </c:bubbleSize>
          <c:bubble3D val="0"/>
          <c:extLst>
            <c:ext xmlns:c15="http://schemas.microsoft.com/office/drawing/2012/chart" uri="{02D57815-91ED-43cb-92C2-25804820EDAC}">
              <c15:datalabelsRange>
                <c15:f>'Income sources pt'!$J$4:$J$9</c15:f>
                <c15:dlblRangeCache>
                  <c:ptCount val="6"/>
                  <c:pt idx="0">
                    <c:v> 9,08,442 </c:v>
                  </c:pt>
                  <c:pt idx="1">
                    <c:v>  </c:v>
                  </c:pt>
                  <c:pt idx="2">
                    <c:v>  </c:v>
                  </c:pt>
                  <c:pt idx="3">
                    <c:v>  </c:v>
                  </c:pt>
                  <c:pt idx="4">
                    <c:v>  </c:v>
                  </c:pt>
                  <c:pt idx="5">
                    <c:v>  </c:v>
                  </c:pt>
                </c15:dlblRangeCache>
              </c15:datalabelsRange>
            </c:ext>
            <c:ext xmlns:c16="http://schemas.microsoft.com/office/drawing/2014/chart" uri="{C3380CC4-5D6E-409C-BE32-E72D297353CC}">
              <c16:uniqueId val="{0000000D-8375-4FD5-909A-82A237F43A1D}"/>
            </c:ext>
          </c:extLst>
        </c:ser>
        <c:dLbls>
          <c:showLegendKey val="0"/>
          <c:showVal val="0"/>
          <c:showCatName val="0"/>
          <c:showSerName val="0"/>
          <c:showPercent val="0"/>
          <c:showBubbleSize val="0"/>
        </c:dLbls>
        <c:bubbleScale val="80"/>
        <c:showNegBubbles val="0"/>
        <c:axId val="423466488"/>
        <c:axId val="423466816"/>
      </c:bubbleChart>
      <c:valAx>
        <c:axId val="423466488"/>
        <c:scaling>
          <c:orientation val="minMax"/>
          <c:max val="10"/>
          <c:min val="0"/>
        </c:scaling>
        <c:delete val="1"/>
        <c:axPos val="b"/>
        <c:numFmt formatCode="General" sourceLinked="1"/>
        <c:majorTickMark val="none"/>
        <c:minorTickMark val="none"/>
        <c:tickLblPos val="nextTo"/>
        <c:crossAx val="423466816"/>
        <c:crosses val="autoZero"/>
        <c:crossBetween val="midCat"/>
      </c:valAx>
      <c:valAx>
        <c:axId val="423466816"/>
        <c:scaling>
          <c:orientation val="minMax"/>
          <c:max val="10"/>
          <c:min val="0"/>
        </c:scaling>
        <c:delete val="1"/>
        <c:axPos val="l"/>
        <c:numFmt formatCode="General" sourceLinked="1"/>
        <c:majorTickMark val="none"/>
        <c:minorTickMark val="none"/>
        <c:tickLblPos val="nextTo"/>
        <c:crossAx val="423466488"/>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w="25400">
              <a:noFill/>
            </a:ln>
          </c:spPr>
          <c:dPt>
            <c:idx val="0"/>
            <c:bubble3D val="0"/>
            <c:spPr>
              <a:solidFill>
                <a:schemeClr val="tx1">
                  <a:lumMod val="65000"/>
                  <a:lumOff val="35000"/>
                </a:schemeClr>
              </a:solidFill>
              <a:ln w="25400">
                <a:noFill/>
              </a:ln>
              <a:effectLst/>
            </c:spPr>
            <c:extLst>
              <c:ext xmlns:c16="http://schemas.microsoft.com/office/drawing/2014/chart" uri="{C3380CC4-5D6E-409C-BE32-E72D297353CC}">
                <c16:uniqueId val="{00000001-95D0-4100-B8A0-50B5239D02EF}"/>
              </c:ext>
            </c:extLst>
          </c:dPt>
          <c:dPt>
            <c:idx val="1"/>
            <c:bubble3D val="0"/>
            <c:spPr>
              <a:gradFill>
                <a:gsLst>
                  <a:gs pos="7000">
                    <a:srgbClr val="3C0CEA"/>
                  </a:gs>
                  <a:gs pos="54000">
                    <a:srgbClr val="00B0F0"/>
                  </a:gs>
                </a:gsLst>
                <a:lin ang="2700000" scaled="1"/>
              </a:gradFill>
              <a:ln w="25400">
                <a:noFill/>
              </a:ln>
              <a:effectLst/>
            </c:spPr>
            <c:extLst>
              <c:ext xmlns:c16="http://schemas.microsoft.com/office/drawing/2014/chart" uri="{C3380CC4-5D6E-409C-BE32-E72D297353CC}">
                <c16:uniqueId val="{00000003-95D0-4100-B8A0-50B5239D02EF}"/>
              </c:ext>
            </c:extLst>
          </c:dPt>
          <c:cat>
            <c:strRef>
              <c:f>'Geographically pt'!$O$7:$P$7</c:f>
              <c:strCache>
                <c:ptCount val="2"/>
                <c:pt idx="1">
                  <c:v>Remaining percentage </c:v>
                </c:pt>
              </c:strCache>
            </c:strRef>
          </c:cat>
          <c:val>
            <c:numRef>
              <c:f>'Geographically pt'!$O$8:$P$8</c:f>
              <c:numCache>
                <c:formatCode>0%</c:formatCode>
                <c:ptCount val="2"/>
                <c:pt idx="1">
                  <c:v>0.30091886554864467</c:v>
                </c:pt>
              </c:numCache>
            </c:numRef>
          </c:val>
          <c:extLst>
            <c:ext xmlns:c16="http://schemas.microsoft.com/office/drawing/2014/chart" uri="{C3380CC4-5D6E-409C-BE32-E72D297353CC}">
              <c16:uniqueId val="{00000004-95D0-4100-B8A0-50B5239D02EF}"/>
            </c:ext>
          </c:extLst>
        </c:ser>
        <c:dLbls>
          <c:showLegendKey val="0"/>
          <c:showVal val="0"/>
          <c:showCatName val="0"/>
          <c:showSerName val="0"/>
          <c:showPercent val="0"/>
          <c:showBubbleSize val="0"/>
          <c:showLeaderLines val="1"/>
        </c:dLbls>
        <c:firstSliceAng val="0"/>
        <c:holeSize val="70"/>
      </c:doughnutChart>
      <c:scatterChart>
        <c:scatterStyle val="lineMarker"/>
        <c:varyColors val="0"/>
        <c:ser>
          <c:idx val="1"/>
          <c:order val="1"/>
          <c:tx>
            <c:v>y&amp;x</c:v>
          </c:tx>
          <c:spPr>
            <a:ln w="25400" cap="rnd">
              <a:noFill/>
              <a:round/>
            </a:ln>
            <a:effectLst/>
          </c:spPr>
          <c:marker>
            <c:symbol val="circle"/>
            <c:size val="18"/>
            <c:spPr>
              <a:gradFill>
                <a:gsLst>
                  <a:gs pos="65000">
                    <a:srgbClr val="00B0F0"/>
                  </a:gs>
                  <a:gs pos="100000">
                    <a:schemeClr val="bg1"/>
                  </a:gs>
                </a:gsLst>
                <a:lin ang="2700000" scaled="1"/>
              </a:gradFill>
              <a:ln w="9525">
                <a:noFill/>
              </a:ln>
              <a:effectLst/>
            </c:spPr>
          </c:marker>
          <c:dPt>
            <c:idx val="0"/>
            <c:marker>
              <c:symbol val="circle"/>
              <c:size val="18"/>
              <c:spPr>
                <a:gradFill>
                  <a:gsLst>
                    <a:gs pos="65000">
                      <a:srgbClr val="3C0CEA"/>
                    </a:gs>
                    <a:gs pos="100000">
                      <a:srgbClr val="0070C0"/>
                    </a:gs>
                  </a:gsLst>
                  <a:lin ang="2700000" scaled="1"/>
                </a:gradFill>
                <a:ln w="9525">
                  <a:noFill/>
                </a:ln>
                <a:effectLst/>
              </c:spPr>
            </c:marker>
            <c:bubble3D val="0"/>
            <c:extLst>
              <c:ext xmlns:c16="http://schemas.microsoft.com/office/drawing/2014/chart" uri="{C3380CC4-5D6E-409C-BE32-E72D297353CC}">
                <c16:uniqueId val="{00000005-95D0-4100-B8A0-50B5239D02EF}"/>
              </c:ext>
            </c:extLst>
          </c:dPt>
          <c:dPt>
            <c:idx val="1"/>
            <c:marker>
              <c:symbol val="circle"/>
              <c:size val="18"/>
              <c:spPr>
                <a:gradFill>
                  <a:gsLst>
                    <a:gs pos="68000">
                      <a:srgbClr val="00B0F0"/>
                    </a:gs>
                    <a:gs pos="100000">
                      <a:srgbClr val="00B0F0"/>
                    </a:gs>
                  </a:gsLst>
                  <a:lin ang="2700000" scaled="1"/>
                </a:gradFill>
                <a:ln w="9525">
                  <a:noFill/>
                </a:ln>
                <a:effectLst/>
              </c:spPr>
            </c:marker>
            <c:bubble3D val="0"/>
            <c:extLst>
              <c:ext xmlns:c16="http://schemas.microsoft.com/office/drawing/2014/chart" uri="{C3380CC4-5D6E-409C-BE32-E72D297353CC}">
                <c16:uniqueId val="{00000006-95D0-4100-B8A0-50B5239D02EF}"/>
              </c:ext>
            </c:extLst>
          </c:dPt>
          <c:xVal>
            <c:numRef>
              <c:f>'Geographically pt'!$R$4:$R$5</c:f>
              <c:numCache>
                <c:formatCode>General</c:formatCode>
                <c:ptCount val="2"/>
              </c:numCache>
            </c:numRef>
          </c:xVal>
          <c:yVal>
            <c:numRef>
              <c:f>'Geographically pt'!$S$4:$S$5</c:f>
              <c:numCache>
                <c:formatCode>General</c:formatCode>
                <c:ptCount val="2"/>
                <c:pt idx="0">
                  <c:v>0</c:v>
                </c:pt>
                <c:pt idx="1">
                  <c:v>0.94925659636614379</c:v>
                </c:pt>
              </c:numCache>
            </c:numRef>
          </c:yVal>
          <c:smooth val="0"/>
          <c:extLst>
            <c:ext xmlns:c16="http://schemas.microsoft.com/office/drawing/2014/chart" uri="{C3380CC4-5D6E-409C-BE32-E72D297353CC}">
              <c16:uniqueId val="{00000007-95D0-4100-B8A0-50B5239D02EF}"/>
            </c:ext>
          </c:extLst>
        </c:ser>
        <c:dLbls>
          <c:showLegendKey val="0"/>
          <c:showVal val="0"/>
          <c:showCatName val="0"/>
          <c:showSerName val="0"/>
          <c:showPercent val="0"/>
          <c:showBubbleSize val="0"/>
        </c:dLbls>
        <c:axId val="682636752"/>
        <c:axId val="682636424"/>
      </c:scatterChart>
      <c:valAx>
        <c:axId val="682636424"/>
        <c:scaling>
          <c:orientation val="minMax"/>
          <c:max val="1.1700000000000002"/>
          <c:min val="-1.2"/>
        </c:scaling>
        <c:delete val="1"/>
        <c:axPos val="l"/>
        <c:numFmt formatCode="General" sourceLinked="1"/>
        <c:majorTickMark val="out"/>
        <c:minorTickMark val="none"/>
        <c:tickLblPos val="nextTo"/>
        <c:crossAx val="682636752"/>
        <c:crosses val="autoZero"/>
        <c:crossBetween val="midCat"/>
      </c:valAx>
      <c:valAx>
        <c:axId val="682636752"/>
        <c:scaling>
          <c:orientation val="minMax"/>
          <c:max val="1.1700000000000002"/>
          <c:min val="-1.2"/>
        </c:scaling>
        <c:delete val="1"/>
        <c:axPos val="b"/>
        <c:numFmt formatCode="General" sourceLinked="1"/>
        <c:majorTickMark val="out"/>
        <c:minorTickMark val="none"/>
        <c:tickLblPos val="nextTo"/>
        <c:crossAx val="6826364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'Geographically pt'!$K$4</c:f>
              <c:strCache>
                <c:ptCount val="1"/>
                <c:pt idx="0">
                  <c:v>USA</c:v>
                </c:pt>
              </c:strCache>
            </c:strRef>
          </c:tx>
          <c:spPr>
            <a:gradFill>
              <a:gsLst>
                <a:gs pos="61000">
                  <a:srgbClr val="B22234"/>
                </a:gs>
                <a:gs pos="23000">
                  <a:schemeClr val="bg1"/>
                </a:gs>
                <a:gs pos="84000">
                  <a:srgbClr val="3C3B6E"/>
                </a:gs>
              </a:gsLst>
              <a:lin ang="13500000" scaled="1"/>
            </a:gradFill>
            <a:ln>
              <a:solidFill>
                <a:schemeClr val="accent1"/>
              </a:solidFill>
            </a:ln>
            <a:effectLst/>
          </c:spPr>
          <c:invertIfNegative val="0"/>
          <c:val>
            <c:numRef>
              <c:f>'Geographically pt'!$L$4</c:f>
              <c:numCache>
                <c:formatCode>0%</c:formatCode>
                <c:ptCount val="1"/>
                <c:pt idx="0">
                  <c:v>0.20021308415163985</c:v>
                </c:pt>
              </c:numCache>
            </c:numRef>
          </c:val>
          <c:extLst>
            <c:ext xmlns:c16="http://schemas.microsoft.com/office/drawing/2014/chart" uri="{C3380CC4-5D6E-409C-BE32-E72D297353CC}">
              <c16:uniqueId val="{00000000-7EB5-45DA-A52C-4AB03D6E8C01}"/>
            </c:ext>
          </c:extLst>
        </c:ser>
        <c:ser>
          <c:idx val="1"/>
          <c:order val="1"/>
          <c:tx>
            <c:strRef>
              <c:f>'Geographically pt'!$K$5</c:f>
              <c:strCache>
                <c:ptCount val="1"/>
                <c:pt idx="0">
                  <c:v>United Kingdom</c:v>
                </c:pt>
              </c:strCache>
            </c:strRef>
          </c:tx>
          <c:spPr>
            <a:gradFill flip="none" rotWithShape="1">
              <a:gsLst>
                <a:gs pos="51000">
                  <a:schemeClr val="bg1"/>
                </a:gs>
                <a:gs pos="7000">
                  <a:srgbClr val="CF142B"/>
                </a:gs>
                <a:gs pos="90000">
                  <a:srgbClr val="00247D"/>
                </a:gs>
              </a:gsLst>
              <a:lin ang="13500000" scaled="1"/>
              <a:tileRect/>
            </a:gradFill>
            <a:ln>
              <a:solidFill>
                <a:schemeClr val="accent1"/>
              </a:solidFill>
            </a:ln>
            <a:effectLst/>
          </c:spPr>
          <c:invertIfNegative val="0"/>
          <c:val>
            <c:numRef>
              <c:f>'Geographically pt'!$L$5</c:f>
              <c:numCache>
                <c:formatCode>0%</c:formatCode>
                <c:ptCount val="1"/>
                <c:pt idx="0">
                  <c:v>0.14956862532049395</c:v>
                </c:pt>
              </c:numCache>
            </c:numRef>
          </c:val>
          <c:extLst>
            <c:ext xmlns:c16="http://schemas.microsoft.com/office/drawing/2014/chart" uri="{C3380CC4-5D6E-409C-BE32-E72D297353CC}">
              <c16:uniqueId val="{00000001-7EB5-45DA-A52C-4AB03D6E8C01}"/>
            </c:ext>
          </c:extLst>
        </c:ser>
        <c:ser>
          <c:idx val="2"/>
          <c:order val="2"/>
          <c:tx>
            <c:strRef>
              <c:f>'Geographically pt'!$K$6</c:f>
              <c:strCache>
                <c:ptCount val="1"/>
                <c:pt idx="0">
                  <c:v>Russia</c:v>
                </c:pt>
              </c:strCache>
            </c:strRef>
          </c:tx>
          <c:spPr>
            <a:gradFill>
              <a:gsLst>
                <a:gs pos="61000">
                  <a:srgbClr val="0033A0"/>
                </a:gs>
                <a:gs pos="16000">
                  <a:srgbClr val="DA291C"/>
                </a:gs>
                <a:gs pos="91000">
                  <a:schemeClr val="bg1"/>
                </a:gs>
              </a:gsLst>
              <a:lin ang="10800000" scaled="1"/>
            </a:gradFill>
            <a:ln>
              <a:solidFill>
                <a:schemeClr val="accent1"/>
              </a:solidFill>
            </a:ln>
            <a:effectLst/>
          </c:spPr>
          <c:invertIfNegative val="0"/>
          <c:val>
            <c:numRef>
              <c:f>'Geographically pt'!$L$6</c:f>
              <c:numCache>
                <c:formatCode>0%</c:formatCode>
                <c:ptCount val="1"/>
                <c:pt idx="0">
                  <c:v>0.17713676471254011</c:v>
                </c:pt>
              </c:numCache>
            </c:numRef>
          </c:val>
          <c:extLst>
            <c:ext xmlns:c16="http://schemas.microsoft.com/office/drawing/2014/chart" uri="{C3380CC4-5D6E-409C-BE32-E72D297353CC}">
              <c16:uniqueId val="{00000002-7EB5-45DA-A52C-4AB03D6E8C01}"/>
            </c:ext>
          </c:extLst>
        </c:ser>
        <c:ser>
          <c:idx val="3"/>
          <c:order val="3"/>
          <c:tx>
            <c:strRef>
              <c:f>'Geographically pt'!$K$7</c:f>
              <c:strCache>
                <c:ptCount val="1"/>
                <c:pt idx="0">
                  <c:v>Egypt</c:v>
                </c:pt>
              </c:strCache>
            </c:strRef>
          </c:tx>
          <c:spPr>
            <a:gradFill>
              <a:gsLst>
                <a:gs pos="52000">
                  <a:schemeClr val="accent1">
                    <a:lumMod val="5000"/>
                    <a:lumOff val="95000"/>
                  </a:schemeClr>
                </a:gs>
                <a:gs pos="0">
                  <a:schemeClr val="tx1"/>
                </a:gs>
                <a:gs pos="95000">
                  <a:srgbClr val="CE1126"/>
                </a:gs>
              </a:gsLst>
              <a:lin ang="10800000" scaled="1"/>
            </a:gradFill>
            <a:ln>
              <a:solidFill>
                <a:schemeClr val="accent1"/>
              </a:solidFill>
            </a:ln>
            <a:effectLst/>
          </c:spPr>
          <c:invertIfNegative val="0"/>
          <c:val>
            <c:numRef>
              <c:f>'Geographically pt'!$L$7</c:f>
              <c:numCache>
                <c:formatCode>0%</c:formatCode>
                <c:ptCount val="1"/>
                <c:pt idx="0">
                  <c:v>0.27687357862156287</c:v>
                </c:pt>
              </c:numCache>
            </c:numRef>
          </c:val>
          <c:extLst>
            <c:ext xmlns:c16="http://schemas.microsoft.com/office/drawing/2014/chart" uri="{C3380CC4-5D6E-409C-BE32-E72D297353CC}">
              <c16:uniqueId val="{00000003-7EB5-45DA-A52C-4AB03D6E8C01}"/>
            </c:ext>
          </c:extLst>
        </c:ser>
        <c:ser>
          <c:idx val="4"/>
          <c:order val="4"/>
          <c:tx>
            <c:strRef>
              <c:f>'Geographically pt'!$K$8</c:f>
              <c:strCache>
                <c:ptCount val="1"/>
                <c:pt idx="0">
                  <c:v>Canada</c:v>
                </c:pt>
              </c:strCache>
            </c:strRef>
          </c:tx>
          <c:spPr>
            <a:gradFill>
              <a:gsLst>
                <a:gs pos="52000">
                  <a:schemeClr val="accent1">
                    <a:lumMod val="5000"/>
                    <a:lumOff val="95000"/>
                  </a:schemeClr>
                </a:gs>
                <a:gs pos="0">
                  <a:srgbClr val="D80621"/>
                </a:gs>
                <a:gs pos="95000">
                  <a:srgbClr val="D80621"/>
                </a:gs>
              </a:gsLst>
              <a:lin ang="10800000" scaled="1"/>
            </a:gradFill>
            <a:ln>
              <a:solidFill>
                <a:schemeClr val="accent1"/>
              </a:solidFill>
            </a:ln>
            <a:effectLst/>
          </c:spPr>
          <c:invertIfNegative val="0"/>
          <c:val>
            <c:numRef>
              <c:f>'Geographically pt'!$L$8</c:f>
              <c:numCache>
                <c:formatCode>0%</c:formatCode>
                <c:ptCount val="1"/>
                <c:pt idx="0">
                  <c:v>9.8703838683828093E-2</c:v>
                </c:pt>
              </c:numCache>
            </c:numRef>
          </c:val>
          <c:extLst>
            <c:ext xmlns:c16="http://schemas.microsoft.com/office/drawing/2014/chart" uri="{C3380CC4-5D6E-409C-BE32-E72D297353CC}">
              <c16:uniqueId val="{00000004-7EB5-45DA-A52C-4AB03D6E8C01}"/>
            </c:ext>
          </c:extLst>
        </c:ser>
        <c:ser>
          <c:idx val="5"/>
          <c:order val="5"/>
          <c:tx>
            <c:strRef>
              <c:f>'Geographically pt'!$K$9</c:f>
              <c:strCache>
                <c:ptCount val="1"/>
                <c:pt idx="0">
                  <c:v>Brazil</c:v>
                </c:pt>
              </c:strCache>
            </c:strRef>
          </c:tx>
          <c:spPr>
            <a:gradFill flip="none" rotWithShape="1">
              <a:gsLst>
                <a:gs pos="52000">
                  <a:srgbClr val="FEDD00"/>
                </a:gs>
                <a:gs pos="0">
                  <a:srgbClr val="009739"/>
                </a:gs>
                <a:gs pos="95000">
                  <a:srgbClr val="012169"/>
                </a:gs>
              </a:gsLst>
              <a:lin ang="2700000" scaled="1"/>
              <a:tileRect/>
            </a:gradFill>
            <a:ln>
              <a:solidFill>
                <a:schemeClr val="accent1"/>
              </a:solidFill>
            </a:ln>
            <a:effectLst/>
          </c:spPr>
          <c:invertIfNegative val="0"/>
          <c:val>
            <c:numRef>
              <c:f>'Geographically pt'!$L$9</c:f>
              <c:numCache>
                <c:formatCode>0%</c:formatCode>
                <c:ptCount val="1"/>
                <c:pt idx="0">
                  <c:v>9.7504108509935128E-2</c:v>
                </c:pt>
              </c:numCache>
            </c:numRef>
          </c:val>
          <c:extLst>
            <c:ext xmlns:c16="http://schemas.microsoft.com/office/drawing/2014/chart" uri="{C3380CC4-5D6E-409C-BE32-E72D297353CC}">
              <c16:uniqueId val="{00000005-7EB5-45DA-A52C-4AB03D6E8C01}"/>
            </c:ext>
          </c:extLst>
        </c:ser>
        <c:dLbls>
          <c:showLegendKey val="0"/>
          <c:showVal val="0"/>
          <c:showCatName val="0"/>
          <c:showSerName val="0"/>
          <c:showPercent val="0"/>
          <c:showBubbleSize val="0"/>
        </c:dLbls>
        <c:gapWidth val="182"/>
        <c:overlap val="100"/>
        <c:axId val="503264944"/>
        <c:axId val="674828632"/>
      </c:barChart>
      <c:catAx>
        <c:axId val="503264944"/>
        <c:scaling>
          <c:orientation val="minMax"/>
        </c:scaling>
        <c:delete val="1"/>
        <c:axPos val="l"/>
        <c:numFmt formatCode="General" sourceLinked="1"/>
        <c:majorTickMark val="none"/>
        <c:minorTickMark val="none"/>
        <c:tickLblPos val="nextTo"/>
        <c:crossAx val="674828632"/>
        <c:crosses val="autoZero"/>
        <c:auto val="1"/>
        <c:lblAlgn val="ctr"/>
        <c:lblOffset val="100"/>
        <c:noMultiLvlLbl val="0"/>
      </c:catAx>
      <c:valAx>
        <c:axId val="674828632"/>
        <c:scaling>
          <c:orientation val="minMax"/>
        </c:scaling>
        <c:delete val="1"/>
        <c:axPos val="b"/>
        <c:numFmt formatCode="0%" sourceLinked="1"/>
        <c:majorTickMark val="none"/>
        <c:minorTickMark val="none"/>
        <c:tickLblPos val="nextTo"/>
        <c:crossAx val="5032649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spPr>
            <a:gradFill flip="none" rotWithShape="1">
              <a:gsLst>
                <a:gs pos="58000">
                  <a:srgbClr val="00F1DF">
                    <a:alpha val="80000"/>
                  </a:srgbClr>
                </a:gs>
                <a:gs pos="19000">
                  <a:srgbClr val="9947F7"/>
                </a:gs>
              </a:gsLst>
              <a:lin ang="5400000" scaled="1"/>
              <a:tileRect/>
            </a:gradFill>
            <a:ln>
              <a:noFill/>
            </a:ln>
            <a:effectLst/>
          </c:spPr>
          <c:invertIfNegative val="0"/>
          <c:val>
            <c:numRef>
              <c:f>'Geographically pt'!$AA$4</c:f>
              <c:numCache>
                <c:formatCode>0%</c:formatCode>
                <c:ptCount val="1"/>
                <c:pt idx="0">
                  <c:v>0.22799999999999998</c:v>
                </c:pt>
              </c:numCache>
            </c:numRef>
          </c:val>
          <c:extLst>
            <c:ext xmlns:c16="http://schemas.microsoft.com/office/drawing/2014/chart" uri="{C3380CC4-5D6E-409C-BE32-E72D297353CC}">
              <c16:uniqueId val="{00000000-4AF7-433A-BB9B-5B2516C60DAA}"/>
            </c:ext>
          </c:extLst>
        </c:ser>
        <c:ser>
          <c:idx val="1"/>
          <c:order val="1"/>
          <c:spPr>
            <a:solidFill>
              <a:schemeClr val="tx1">
                <a:lumMod val="50000"/>
                <a:lumOff val="50000"/>
              </a:schemeClr>
            </a:solidFill>
            <a:ln>
              <a:noFill/>
            </a:ln>
            <a:effectLst/>
          </c:spPr>
          <c:invertIfNegative val="0"/>
          <c:val>
            <c:numRef>
              <c:f>'Geographically pt'!$AB$4</c:f>
              <c:numCache>
                <c:formatCode>0%</c:formatCode>
                <c:ptCount val="1"/>
                <c:pt idx="0">
                  <c:v>0.77200000000000002</c:v>
                </c:pt>
              </c:numCache>
            </c:numRef>
          </c:val>
          <c:extLst>
            <c:ext xmlns:c16="http://schemas.microsoft.com/office/drawing/2014/chart" uri="{C3380CC4-5D6E-409C-BE32-E72D297353CC}">
              <c16:uniqueId val="{00000001-4AF7-433A-BB9B-5B2516C60DAA}"/>
            </c:ext>
          </c:extLst>
        </c:ser>
        <c:dLbls>
          <c:showLegendKey val="0"/>
          <c:showVal val="0"/>
          <c:showCatName val="0"/>
          <c:showSerName val="0"/>
          <c:showPercent val="0"/>
          <c:showBubbleSize val="0"/>
        </c:dLbls>
        <c:gapWidth val="219"/>
        <c:overlap val="100"/>
        <c:axId val="646526080"/>
        <c:axId val="646531328"/>
      </c:barChart>
      <c:catAx>
        <c:axId val="646526080"/>
        <c:scaling>
          <c:orientation val="minMax"/>
        </c:scaling>
        <c:delete val="1"/>
        <c:axPos val="b"/>
        <c:majorTickMark val="none"/>
        <c:minorTickMark val="none"/>
        <c:tickLblPos val="nextTo"/>
        <c:crossAx val="646531328"/>
        <c:crosses val="autoZero"/>
        <c:auto val="1"/>
        <c:lblAlgn val="ctr"/>
        <c:lblOffset val="100"/>
        <c:noMultiLvlLbl val="0"/>
      </c:catAx>
      <c:valAx>
        <c:axId val="646531328"/>
        <c:scaling>
          <c:orientation val="minMax"/>
        </c:scaling>
        <c:delete val="1"/>
        <c:axPos val="l"/>
        <c:numFmt formatCode="0%" sourceLinked="1"/>
        <c:majorTickMark val="none"/>
        <c:minorTickMark val="none"/>
        <c:tickLblPos val="nextTo"/>
        <c:crossAx val="6465260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1st</c:v>
          </c:tx>
          <c:spPr>
            <a:gradFill>
              <a:gsLst>
                <a:gs pos="31000">
                  <a:srgbClr val="C23FD8"/>
                </a:gs>
                <a:gs pos="80000">
                  <a:srgbClr val="9947F7"/>
                </a:gs>
              </a:gsLst>
              <a:lin ang="5400000" scaled="1"/>
            </a:gradFill>
            <a:ln w="107950">
              <a:solidFill>
                <a:schemeClr val="tx1"/>
              </a:solidFill>
            </a:ln>
          </c:spPr>
          <c:dPt>
            <c:idx val="0"/>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01-D718-4320-B981-EBA87B5CF9D5}"/>
              </c:ext>
            </c:extLst>
          </c:dPt>
          <c:dPt>
            <c:idx val="1"/>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03-D718-4320-B981-EBA87B5CF9D5}"/>
              </c:ext>
            </c:extLst>
          </c:dPt>
          <c:dPt>
            <c:idx val="2"/>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05-D718-4320-B981-EBA87B5CF9D5}"/>
              </c:ext>
            </c:extLst>
          </c:dPt>
          <c:dPt>
            <c:idx val="3"/>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07-D718-4320-B981-EBA87B5CF9D5}"/>
              </c:ext>
            </c:extLst>
          </c:dPt>
          <c:dPt>
            <c:idx val="4"/>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09-D718-4320-B981-EBA87B5CF9D5}"/>
              </c:ext>
            </c:extLst>
          </c:dPt>
          <c:dPt>
            <c:idx val="5"/>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0B-D718-4320-B981-EBA87B5CF9D5}"/>
              </c:ext>
            </c:extLst>
          </c:dPt>
          <c:dPt>
            <c:idx val="6"/>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0D-D718-4320-B981-EBA87B5CF9D5}"/>
              </c:ext>
            </c:extLst>
          </c:dPt>
          <c:dPt>
            <c:idx val="7"/>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0F-D718-4320-B981-EBA87B5CF9D5}"/>
              </c:ext>
            </c:extLst>
          </c:dPt>
          <c:dPt>
            <c:idx val="8"/>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11-D718-4320-B981-EBA87B5CF9D5}"/>
              </c:ext>
            </c:extLst>
          </c:dPt>
          <c:dPt>
            <c:idx val="9"/>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13-D718-4320-B981-EBA87B5CF9D5}"/>
              </c:ext>
            </c:extLst>
          </c:dPt>
          <c:dPt>
            <c:idx val="10"/>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15-D718-4320-B981-EBA87B5CF9D5}"/>
              </c:ext>
            </c:extLst>
          </c:dPt>
          <c:dPt>
            <c:idx val="11"/>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17-D718-4320-B981-EBA87B5CF9D5}"/>
              </c:ext>
            </c:extLst>
          </c:dPt>
          <c:dPt>
            <c:idx val="12"/>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19-D718-4320-B981-EBA87B5CF9D5}"/>
              </c:ext>
            </c:extLst>
          </c:dPt>
          <c:dPt>
            <c:idx val="13"/>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1B-D718-4320-B981-EBA87B5CF9D5}"/>
              </c:ext>
            </c:extLst>
          </c:dPt>
          <c:dPt>
            <c:idx val="14"/>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1D-D718-4320-B981-EBA87B5CF9D5}"/>
              </c:ext>
            </c:extLst>
          </c:dPt>
          <c:dPt>
            <c:idx val="15"/>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1F-D718-4320-B981-EBA87B5CF9D5}"/>
              </c:ext>
            </c:extLst>
          </c:dPt>
          <c:dPt>
            <c:idx val="16"/>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21-D718-4320-B981-EBA87B5CF9D5}"/>
              </c:ext>
            </c:extLst>
          </c:dPt>
          <c:dPt>
            <c:idx val="17"/>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23-D718-4320-B981-EBA87B5CF9D5}"/>
              </c:ext>
            </c:extLst>
          </c:dPt>
          <c:dPt>
            <c:idx val="18"/>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25-D718-4320-B981-EBA87B5CF9D5}"/>
              </c:ext>
            </c:extLst>
          </c:dPt>
          <c:dPt>
            <c:idx val="19"/>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27-D718-4320-B981-EBA87B5CF9D5}"/>
              </c:ext>
            </c:extLst>
          </c:dPt>
          <c:dPt>
            <c:idx val="20"/>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29-D718-4320-B981-EBA87B5CF9D5}"/>
              </c:ext>
            </c:extLst>
          </c:dPt>
          <c:dPt>
            <c:idx val="21"/>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2B-D718-4320-B981-EBA87B5CF9D5}"/>
              </c:ext>
            </c:extLst>
          </c:dPt>
          <c:dPt>
            <c:idx val="22"/>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2D-D718-4320-B981-EBA87B5CF9D5}"/>
              </c:ext>
            </c:extLst>
          </c:dPt>
          <c:dPt>
            <c:idx val="23"/>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2F-D718-4320-B981-EBA87B5CF9D5}"/>
              </c:ext>
            </c:extLst>
          </c:dPt>
          <c:dPt>
            <c:idx val="24"/>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31-D718-4320-B981-EBA87B5CF9D5}"/>
              </c:ext>
            </c:extLst>
          </c:dPt>
          <c:dPt>
            <c:idx val="25"/>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33-D718-4320-B981-EBA87B5CF9D5}"/>
              </c:ext>
            </c:extLst>
          </c:dPt>
          <c:dPt>
            <c:idx val="26"/>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35-D718-4320-B981-EBA87B5CF9D5}"/>
              </c:ext>
            </c:extLst>
          </c:dPt>
          <c:dPt>
            <c:idx val="27"/>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37-D718-4320-B981-EBA87B5CF9D5}"/>
              </c:ext>
            </c:extLst>
          </c:dPt>
          <c:dPt>
            <c:idx val="28"/>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39-D718-4320-B981-EBA87B5CF9D5}"/>
              </c:ext>
            </c:extLst>
          </c:dPt>
          <c:dPt>
            <c:idx val="29"/>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3B-D718-4320-B981-EBA87B5CF9D5}"/>
              </c:ext>
            </c:extLst>
          </c:dPt>
          <c:dPt>
            <c:idx val="30"/>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3D-D718-4320-B981-EBA87B5CF9D5}"/>
              </c:ext>
            </c:extLst>
          </c:dPt>
          <c:dPt>
            <c:idx val="31"/>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3F-D718-4320-B981-EBA87B5CF9D5}"/>
              </c:ext>
            </c:extLst>
          </c:dPt>
          <c:dPt>
            <c:idx val="32"/>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41-D718-4320-B981-EBA87B5CF9D5}"/>
              </c:ext>
            </c:extLst>
          </c:dPt>
          <c:dPt>
            <c:idx val="33"/>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43-D718-4320-B981-EBA87B5CF9D5}"/>
              </c:ext>
            </c:extLst>
          </c:dPt>
          <c:dPt>
            <c:idx val="34"/>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45-D718-4320-B981-EBA87B5CF9D5}"/>
              </c:ext>
            </c:extLst>
          </c:dPt>
          <c:dPt>
            <c:idx val="35"/>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47-D718-4320-B981-EBA87B5CF9D5}"/>
              </c:ext>
            </c:extLst>
          </c:dPt>
          <c:dPt>
            <c:idx val="36"/>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49-D718-4320-B981-EBA87B5CF9D5}"/>
              </c:ext>
            </c:extLst>
          </c:dPt>
          <c:dPt>
            <c:idx val="37"/>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4B-D718-4320-B981-EBA87B5CF9D5}"/>
              </c:ext>
            </c:extLst>
          </c:dPt>
          <c:dPt>
            <c:idx val="38"/>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4D-D718-4320-B981-EBA87B5CF9D5}"/>
              </c:ext>
            </c:extLst>
          </c:dPt>
          <c:dPt>
            <c:idx val="39"/>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4F-D718-4320-B981-EBA87B5CF9D5}"/>
              </c:ext>
            </c:extLst>
          </c:dPt>
          <c:dPt>
            <c:idx val="40"/>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51-D718-4320-B981-EBA87B5CF9D5}"/>
              </c:ext>
            </c:extLst>
          </c:dPt>
          <c:dPt>
            <c:idx val="41"/>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53-D718-4320-B981-EBA87B5CF9D5}"/>
              </c:ext>
            </c:extLst>
          </c:dPt>
          <c:dPt>
            <c:idx val="42"/>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55-D718-4320-B981-EBA87B5CF9D5}"/>
              </c:ext>
            </c:extLst>
          </c:dPt>
          <c:dPt>
            <c:idx val="43"/>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57-D718-4320-B981-EBA87B5CF9D5}"/>
              </c:ext>
            </c:extLst>
          </c:dPt>
          <c:dPt>
            <c:idx val="44"/>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59-D718-4320-B981-EBA87B5CF9D5}"/>
              </c:ext>
            </c:extLst>
          </c:dPt>
          <c:dPt>
            <c:idx val="45"/>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5B-D718-4320-B981-EBA87B5CF9D5}"/>
              </c:ext>
            </c:extLst>
          </c:dPt>
          <c:dPt>
            <c:idx val="46"/>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5D-D718-4320-B981-EBA87B5CF9D5}"/>
              </c:ext>
            </c:extLst>
          </c:dPt>
          <c:dPt>
            <c:idx val="47"/>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5F-D718-4320-B981-EBA87B5CF9D5}"/>
              </c:ext>
            </c:extLst>
          </c:dPt>
          <c:dPt>
            <c:idx val="48"/>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61-D718-4320-B981-EBA87B5CF9D5}"/>
              </c:ext>
            </c:extLst>
          </c:dPt>
          <c:dPt>
            <c:idx val="49"/>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63-D718-4320-B981-EBA87B5CF9D5}"/>
              </c:ext>
            </c:extLst>
          </c:dPt>
          <c:dPt>
            <c:idx val="50"/>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65-D718-4320-B981-EBA87B5CF9D5}"/>
              </c:ext>
            </c:extLst>
          </c:dPt>
          <c:dPt>
            <c:idx val="51"/>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67-D718-4320-B981-EBA87B5CF9D5}"/>
              </c:ext>
            </c:extLst>
          </c:dPt>
          <c:dPt>
            <c:idx val="52"/>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69-D718-4320-B981-EBA87B5CF9D5}"/>
              </c:ext>
            </c:extLst>
          </c:dPt>
          <c:dPt>
            <c:idx val="53"/>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6B-D718-4320-B981-EBA87B5CF9D5}"/>
              </c:ext>
            </c:extLst>
          </c:dPt>
          <c:dPt>
            <c:idx val="54"/>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6D-D718-4320-B981-EBA87B5CF9D5}"/>
              </c:ext>
            </c:extLst>
          </c:dPt>
          <c:dPt>
            <c:idx val="55"/>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6F-D718-4320-B981-EBA87B5CF9D5}"/>
              </c:ext>
            </c:extLst>
          </c:dPt>
          <c:dPt>
            <c:idx val="56"/>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71-D718-4320-B981-EBA87B5CF9D5}"/>
              </c:ext>
            </c:extLst>
          </c:dPt>
          <c:dPt>
            <c:idx val="57"/>
            <c:bubble3D val="0"/>
            <c:spPr>
              <a:gradFill>
                <a:gsLst>
                  <a:gs pos="31000">
                    <a:srgbClr val="C23FD8"/>
                  </a:gs>
                  <a:gs pos="80000">
                    <a:srgbClr val="9947F7"/>
                  </a:gs>
                </a:gsLst>
                <a:lin ang="5400000" scaled="1"/>
              </a:gradFill>
              <a:ln w="107950">
                <a:solidFill>
                  <a:schemeClr val="tx1"/>
                </a:solidFill>
              </a:ln>
              <a:effectLst/>
            </c:spPr>
            <c:extLst>
              <c:ext xmlns:c16="http://schemas.microsoft.com/office/drawing/2014/chart" uri="{C3380CC4-5D6E-409C-BE32-E72D297353CC}">
                <c16:uniqueId val="{00000073-D718-4320-B981-EBA87B5CF9D5}"/>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D718-4320-B981-EBA87B5CF9D5}"/>
            </c:ext>
          </c:extLst>
        </c:ser>
        <c:dLbls>
          <c:showLegendKey val="0"/>
          <c:showVal val="0"/>
          <c:showCatName val="0"/>
          <c:showSerName val="0"/>
          <c:showPercent val="0"/>
          <c:showBubbleSize val="0"/>
          <c:showLeaderLines val="1"/>
        </c:dLbls>
        <c:firstSliceAng val="0"/>
        <c:holeSize val="64"/>
      </c:doughnutChart>
      <c:pieChart>
        <c:varyColors val="1"/>
        <c:ser>
          <c:idx val="1"/>
          <c:order val="1"/>
          <c:tx>
            <c:v>2nd</c:v>
          </c:tx>
          <c:spPr>
            <a:ln>
              <a:noFill/>
            </a:ln>
          </c:spPr>
          <c:dPt>
            <c:idx val="0"/>
            <c:bubble3D val="0"/>
            <c:spPr>
              <a:noFill/>
              <a:ln w="19050">
                <a:noFill/>
              </a:ln>
              <a:effectLst/>
            </c:spPr>
            <c:extLst>
              <c:ext xmlns:c16="http://schemas.microsoft.com/office/drawing/2014/chart" uri="{C3380CC4-5D6E-409C-BE32-E72D297353CC}">
                <c16:uniqueId val="{00000076-D718-4320-B981-EBA87B5CF9D5}"/>
              </c:ext>
            </c:extLst>
          </c:dPt>
          <c:dPt>
            <c:idx val="1"/>
            <c:bubble3D val="0"/>
            <c:spPr>
              <a:solidFill>
                <a:schemeClr val="tx1">
                  <a:alpha val="84000"/>
                </a:schemeClr>
              </a:solidFill>
              <a:ln w="19050">
                <a:noFill/>
              </a:ln>
              <a:effectLst/>
            </c:spPr>
            <c:extLst>
              <c:ext xmlns:c16="http://schemas.microsoft.com/office/drawing/2014/chart" uri="{C3380CC4-5D6E-409C-BE32-E72D297353CC}">
                <c16:uniqueId val="{00000078-D718-4320-B981-EBA87B5CF9D5}"/>
              </c:ext>
            </c:extLst>
          </c:dPt>
          <c:val>
            <c:numRef>
              <c:f>'sales process pt'!$D$4:$E$4</c:f>
              <c:numCache>
                <c:formatCode>0%</c:formatCode>
                <c:ptCount val="2"/>
                <c:pt idx="0">
                  <c:v>0.71910457155473795</c:v>
                </c:pt>
                <c:pt idx="1">
                  <c:v>0.28089542844526205</c:v>
                </c:pt>
              </c:numCache>
            </c:numRef>
          </c:val>
          <c:extLst>
            <c:ext xmlns:c16="http://schemas.microsoft.com/office/drawing/2014/chart" uri="{C3380CC4-5D6E-409C-BE32-E72D297353CC}">
              <c16:uniqueId val="{00000079-D718-4320-B981-EBA87B5CF9D5}"/>
            </c:ext>
          </c:extLst>
        </c:ser>
        <c:dLbls>
          <c:showLegendKey val="0"/>
          <c:showVal val="0"/>
          <c:showCatName val="0"/>
          <c:showSerName val="0"/>
          <c:showPercent val="0"/>
          <c:showBubbleSize val="0"/>
          <c:showLeaderLines val="1"/>
        </c:dLbls>
        <c:firstSliceAng val="0"/>
      </c:pieChart>
      <c:scatterChart>
        <c:scatterStyle val="lineMarker"/>
        <c:varyColors val="0"/>
        <c:ser>
          <c:idx val="2"/>
          <c:order val="2"/>
          <c:tx>
            <c:v>3rd</c:v>
          </c:tx>
          <c:spPr>
            <a:ln w="25400" cap="rnd">
              <a:noFill/>
              <a:round/>
            </a:ln>
            <a:effectLst/>
          </c:spPr>
          <c:marker>
            <c:symbol val="circle"/>
            <c:size val="53"/>
            <c:spPr>
              <a:solidFill>
                <a:schemeClr val="tx1"/>
              </a:solidFill>
              <a:ln w="9525">
                <a:gradFill>
                  <a:gsLst>
                    <a:gs pos="22000">
                      <a:srgbClr val="31836F"/>
                    </a:gs>
                    <a:gs pos="85000">
                      <a:schemeClr val="accent6"/>
                    </a:gs>
                  </a:gsLst>
                  <a:lin ang="5400000" scaled="1"/>
                </a:gradFill>
              </a:ln>
              <a:effectLst/>
            </c:spPr>
          </c:marker>
          <c:dPt>
            <c:idx val="0"/>
            <c:marker>
              <c:symbol val="circle"/>
              <c:size val="53"/>
              <c:spPr>
                <a:solidFill>
                  <a:schemeClr val="tx1"/>
                </a:solidFill>
                <a:ln w="9525">
                  <a:gradFill>
                    <a:gsLst>
                      <a:gs pos="26000">
                        <a:srgbClr val="31836F"/>
                      </a:gs>
                      <a:gs pos="72000">
                        <a:schemeClr val="accent6"/>
                      </a:gs>
                    </a:gsLst>
                    <a:lin ang="5400000" scaled="1"/>
                  </a:gradFill>
                </a:ln>
                <a:effectLst/>
              </c:spPr>
            </c:marker>
            <c:bubble3D val="0"/>
            <c:extLst>
              <c:ext xmlns:c16="http://schemas.microsoft.com/office/drawing/2014/chart" uri="{C3380CC4-5D6E-409C-BE32-E72D297353CC}">
                <c16:uniqueId val="{0000007A-D718-4320-B981-EBA87B5CF9D5}"/>
              </c:ext>
            </c:extLst>
          </c:dPt>
          <c:dPt>
            <c:idx val="1"/>
            <c:marker>
              <c:symbol val="circle"/>
              <c:size val="53"/>
              <c:spPr>
                <a:solidFill>
                  <a:schemeClr val="tx1"/>
                </a:solidFill>
                <a:ln w="9525">
                  <a:gradFill>
                    <a:gsLst>
                      <a:gs pos="48000">
                        <a:schemeClr val="accent4"/>
                      </a:gs>
                      <a:gs pos="92000">
                        <a:srgbClr val="FFFF00"/>
                      </a:gs>
                    </a:gsLst>
                    <a:lin ang="5400000" scaled="1"/>
                  </a:gradFill>
                </a:ln>
                <a:effectLst/>
              </c:spPr>
            </c:marker>
            <c:bubble3D val="0"/>
            <c:extLst>
              <c:ext xmlns:c16="http://schemas.microsoft.com/office/drawing/2014/chart" uri="{C3380CC4-5D6E-409C-BE32-E72D297353CC}">
                <c16:uniqueId val="{0000007B-D718-4320-B981-EBA87B5CF9D5}"/>
              </c:ext>
            </c:extLst>
          </c:dPt>
          <c:dLbls>
            <c:dLbl>
              <c:idx val="0"/>
              <c:tx>
                <c:rich>
                  <a:bodyPr/>
                  <a:lstStyle/>
                  <a:p>
                    <a:fld id="{BD6765BD-7C4C-4828-A703-036F3BD0A7FD}"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A-D718-4320-B981-EBA87B5CF9D5}"/>
                </c:ext>
              </c:extLst>
            </c:dLbl>
            <c:dLbl>
              <c:idx val="1"/>
              <c:layout>
                <c:manualLayout>
                  <c:x val="-0.12530018624357844"/>
                  <c:y val="1.3725988341730107E-3"/>
                </c:manualLayout>
              </c:layout>
              <c:tx>
                <c:rich>
                  <a:bodyPr rot="0" spcFirstLastPara="1" vertOverflow="ellipsis" vert="horz" wrap="square" lIns="38100" tIns="19050" rIns="38100" bIns="19050" anchor="ctr" anchorCtr="1">
                    <a:noAutofit/>
                  </a:bodyPr>
                  <a:lstStyle/>
                  <a:p>
                    <a:pPr>
                      <a:defRPr sz="2000" b="1" i="0" u="none" strike="noStrike" kern="1200" baseline="0">
                        <a:solidFill>
                          <a:schemeClr val="bg1"/>
                        </a:solidFill>
                        <a:latin typeface="+mn-lt"/>
                        <a:ea typeface="+mn-ea"/>
                        <a:cs typeface="+mn-cs"/>
                      </a:defRPr>
                    </a:pPr>
                    <a:fld id="{350C2E8F-FC5E-4B9A-8EBF-8450C56AD640}" type="CELLRANGE">
                      <a:rPr lang="en-US"/>
                      <a:pPr>
                        <a:defRPr sz="2000" b="1">
                          <a:solidFill>
                            <a:schemeClr val="bg1"/>
                          </a:solidFill>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layout>
                    <c:manualLayout>
                      <c:w val="0.11454280967211976"/>
                      <c:h val="8.3083050929123214E-2"/>
                    </c:manualLayout>
                  </c15:layout>
                  <c15:dlblFieldTable/>
                  <c15:showDataLabelsRange val="1"/>
                </c:ext>
                <c:ext xmlns:c16="http://schemas.microsoft.com/office/drawing/2014/chart" uri="{C3380CC4-5D6E-409C-BE32-E72D297353CC}">
                  <c16:uniqueId val="{0000007B-D718-4320-B981-EBA87B5CF9D5}"/>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'sales process pt'!$D$7:$D$8</c:f>
              <c:numCache>
                <c:formatCode>General</c:formatCode>
                <c:ptCount val="2"/>
                <c:pt idx="0">
                  <c:v>0</c:v>
                </c:pt>
                <c:pt idx="1">
                  <c:v>-0.98121747588135366</c:v>
                </c:pt>
              </c:numCache>
            </c:numRef>
          </c:xVal>
          <c:yVal>
            <c:numRef>
              <c:f>'sales process pt'!$E$7:$E$8</c:f>
              <c:numCache>
                <c:formatCode>General</c:formatCode>
                <c:ptCount val="2"/>
                <c:pt idx="0">
                  <c:v>1</c:v>
                </c:pt>
                <c:pt idx="1">
                  <c:v>-0.19290480819571401</c:v>
                </c:pt>
              </c:numCache>
            </c:numRef>
          </c:yVal>
          <c:smooth val="0"/>
          <c:extLst>
            <c:ext xmlns:c15="http://schemas.microsoft.com/office/drawing/2012/chart" uri="{02D57815-91ED-43cb-92C2-25804820EDAC}">
              <c15:datalabelsRange>
                <c15:f>'sales process pt'!$G$4:$G$5</c15:f>
                <c15:dlblRangeCache>
                  <c:ptCount val="2"/>
                  <c:pt idx="0">
                    <c:v>28%</c:v>
                  </c:pt>
                  <c:pt idx="1">
                    <c:v>72%</c:v>
                  </c:pt>
                </c15:dlblRangeCache>
              </c15:datalabelsRange>
            </c:ext>
            <c:ext xmlns:c16="http://schemas.microsoft.com/office/drawing/2014/chart" uri="{C3380CC4-5D6E-409C-BE32-E72D297353CC}">
              <c16:uniqueId val="{0000007C-D718-4320-B981-EBA87B5CF9D5}"/>
            </c:ext>
          </c:extLst>
        </c:ser>
        <c:dLbls>
          <c:showLegendKey val="0"/>
          <c:showVal val="0"/>
          <c:showCatName val="0"/>
          <c:showSerName val="0"/>
          <c:showPercent val="0"/>
          <c:showBubbleSize val="0"/>
        </c:dLbls>
        <c:axId val="656240880"/>
        <c:axId val="656241208"/>
      </c:scatterChart>
      <c:valAx>
        <c:axId val="656240880"/>
        <c:scaling>
          <c:orientation val="minMax"/>
          <c:max val="1.25"/>
          <c:min val="-1.25"/>
        </c:scaling>
        <c:delete val="1"/>
        <c:axPos val="b"/>
        <c:numFmt formatCode="General" sourceLinked="1"/>
        <c:majorTickMark val="out"/>
        <c:minorTickMark val="none"/>
        <c:tickLblPos val="nextTo"/>
        <c:crossAx val="656241208"/>
        <c:crosses val="autoZero"/>
        <c:crossBetween val="midCat"/>
      </c:valAx>
      <c:valAx>
        <c:axId val="656241208"/>
        <c:scaling>
          <c:orientation val="minMax"/>
          <c:max val="1.25"/>
          <c:min val="-1.25"/>
        </c:scaling>
        <c:delete val="1"/>
        <c:axPos val="l"/>
        <c:numFmt formatCode="General" sourceLinked="1"/>
        <c:majorTickMark val="out"/>
        <c:minorTickMark val="none"/>
        <c:tickLblPos val="nextTo"/>
        <c:crossAx val="656240880"/>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process pt!PivotTable8</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5000">
                <a:srgbClr val="9947F7">
                  <a:alpha val="65000"/>
                </a:srgbClr>
              </a:gs>
              <a:gs pos="100000">
                <a:srgbClr val="00F1DF"/>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process pt'!$AC$6</c:f>
              <c:strCache>
                <c:ptCount val="1"/>
                <c:pt idx="0">
                  <c:v>Total</c:v>
                </c:pt>
              </c:strCache>
            </c:strRef>
          </c:tx>
          <c:spPr>
            <a:gradFill flip="none" rotWithShape="1">
              <a:gsLst>
                <a:gs pos="5000">
                  <a:srgbClr val="9947F7">
                    <a:alpha val="65000"/>
                  </a:srgbClr>
                </a:gs>
                <a:gs pos="100000">
                  <a:srgbClr val="00F1DF"/>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process pt'!$AB$7:$AB$10</c:f>
              <c:strCache>
                <c:ptCount val="3"/>
                <c:pt idx="0">
                  <c:v>Branch </c:v>
                </c:pt>
                <c:pt idx="1">
                  <c:v>Download</c:v>
                </c:pt>
                <c:pt idx="2">
                  <c:v>Shipment</c:v>
                </c:pt>
              </c:strCache>
            </c:strRef>
          </c:cat>
          <c:val>
            <c:numRef>
              <c:f>'sales process pt'!$AC$7:$AC$10</c:f>
              <c:numCache>
                <c:formatCode>_ * #,##0_ ;_ * \-#,##0_ ;_ * "-"??_ ;_ @_ </c:formatCode>
                <c:ptCount val="3"/>
                <c:pt idx="0">
                  <c:v>957</c:v>
                </c:pt>
                <c:pt idx="1">
                  <c:v>978</c:v>
                </c:pt>
                <c:pt idx="2">
                  <c:v>1180</c:v>
                </c:pt>
              </c:numCache>
            </c:numRef>
          </c:val>
          <c:extLst>
            <c:ext xmlns:c16="http://schemas.microsoft.com/office/drawing/2014/chart" uri="{C3380CC4-5D6E-409C-BE32-E72D297353CC}">
              <c16:uniqueId val="{00000000-F1EA-4898-9BA7-B7AA5F4C3652}"/>
            </c:ext>
          </c:extLst>
        </c:ser>
        <c:dLbls>
          <c:showLegendKey val="0"/>
          <c:showVal val="0"/>
          <c:showCatName val="0"/>
          <c:showSerName val="0"/>
          <c:showPercent val="0"/>
          <c:showBubbleSize val="0"/>
        </c:dLbls>
        <c:gapWidth val="357"/>
        <c:overlap val="-44"/>
        <c:axId val="601761072"/>
        <c:axId val="601761400"/>
      </c:barChart>
      <c:catAx>
        <c:axId val="60176107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601761400"/>
        <c:crosses val="autoZero"/>
        <c:auto val="1"/>
        <c:lblAlgn val="ctr"/>
        <c:lblOffset val="100"/>
        <c:noMultiLvlLbl val="0"/>
      </c:catAx>
      <c:valAx>
        <c:axId val="601761400"/>
        <c:scaling>
          <c:orientation val="minMax"/>
        </c:scaling>
        <c:delete val="1"/>
        <c:axPos val="b"/>
        <c:numFmt formatCode="_ * #,##0_ ;_ * \-#,##0_ ;_ * &quot;-&quot;??_ ;_ @_ " sourceLinked="1"/>
        <c:majorTickMark val="none"/>
        <c:minorTickMark val="none"/>
        <c:tickLblPos val="nextTo"/>
        <c:crossAx val="601761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process pt!PivotTable9</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19050">
            <a:solidFill>
              <a:schemeClr val="lt1"/>
            </a:solidFill>
          </a:ln>
          <a:effectLst/>
        </c:spPr>
      </c:pivotFmt>
      <c:pivotFmt>
        <c:idx val="6"/>
        <c:spPr>
          <a:noFill/>
          <a:ln w="19050">
            <a:noFill/>
          </a:ln>
          <a:effectLst/>
        </c:spPr>
      </c:pivotFmt>
    </c:pivotFmts>
    <c:plotArea>
      <c:layout/>
      <c:pieChart>
        <c:varyColors val="1"/>
        <c:ser>
          <c:idx val="0"/>
          <c:order val="0"/>
          <c:tx>
            <c:strRef>
              <c:f>'sales process pt'!$AG$6</c:f>
              <c:strCache>
                <c:ptCount val="1"/>
                <c:pt idx="0">
                  <c:v>Total</c:v>
                </c:pt>
              </c:strCache>
            </c:strRef>
          </c:tx>
          <c:spPr>
            <a:solidFill>
              <a:schemeClr val="accent1"/>
            </a:solidFill>
          </c:spPr>
          <c:dPt>
            <c:idx val="0"/>
            <c:bubble3D val="0"/>
            <c:spPr>
              <a:solidFill>
                <a:schemeClr val="bg1"/>
              </a:solidFill>
              <a:ln w="19050">
                <a:solidFill>
                  <a:schemeClr val="lt1"/>
                </a:solidFill>
              </a:ln>
              <a:effectLst/>
            </c:spPr>
            <c:extLst>
              <c:ext xmlns:c16="http://schemas.microsoft.com/office/drawing/2014/chart" uri="{C3380CC4-5D6E-409C-BE32-E72D297353CC}">
                <c16:uniqueId val="{00000001-787A-43B5-8BD8-543940885C3B}"/>
              </c:ext>
            </c:extLst>
          </c:dPt>
          <c:dPt>
            <c:idx val="1"/>
            <c:bubble3D val="0"/>
            <c:spPr>
              <a:noFill/>
              <a:ln w="19050">
                <a:noFill/>
              </a:ln>
              <a:effectLst/>
            </c:spPr>
            <c:extLst>
              <c:ext xmlns:c16="http://schemas.microsoft.com/office/drawing/2014/chart" uri="{C3380CC4-5D6E-409C-BE32-E72D297353CC}">
                <c16:uniqueId val="{00000003-787A-43B5-8BD8-543940885C3B}"/>
              </c:ext>
            </c:extLst>
          </c:dPt>
          <c:cat>
            <c:strRef>
              <c:f>'sales process pt'!$AF$7:$AF$9</c:f>
              <c:strCache>
                <c:ptCount val="2"/>
                <c:pt idx="0">
                  <c:v>Paid</c:v>
                </c:pt>
                <c:pt idx="1">
                  <c:v>Refunded</c:v>
                </c:pt>
              </c:strCache>
            </c:strRef>
          </c:cat>
          <c:val>
            <c:numRef>
              <c:f>'sales process pt'!$AG$7:$AG$9</c:f>
              <c:numCache>
                <c:formatCode>0%</c:formatCode>
                <c:ptCount val="2"/>
                <c:pt idx="0">
                  <c:v>0.78747993579454256</c:v>
                </c:pt>
                <c:pt idx="1">
                  <c:v>0.21252006420545747</c:v>
                </c:pt>
              </c:numCache>
            </c:numRef>
          </c:val>
          <c:extLst>
            <c:ext xmlns:c16="http://schemas.microsoft.com/office/drawing/2014/chart" uri="{C3380CC4-5D6E-409C-BE32-E72D297353CC}">
              <c16:uniqueId val="{00000004-787A-43B5-8BD8-543940885C3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hyperlink" Target="#'Income sources'!A1"/><Relationship Id="rId2" Type="http://schemas.openxmlformats.org/officeDocument/2006/relationships/hyperlink" Target="#Geographically!A1"/><Relationship Id="rId1" Type="http://schemas.openxmlformats.org/officeDocument/2006/relationships/image" Target="../media/image1.png"/><Relationship Id="rId5" Type="http://schemas.openxmlformats.org/officeDocument/2006/relationships/hyperlink" Target="#Data!A1"/><Relationship Id="rId4" Type="http://schemas.openxmlformats.org/officeDocument/2006/relationships/hyperlink" Target="#'Sales Process'!A1"/></Relationships>
</file>

<file path=xl/drawings/_rels/drawing5.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hyperlink" Target="#Geographically!A1"/><Relationship Id="rId7" Type="http://schemas.openxmlformats.org/officeDocument/2006/relationships/chart" Target="../charts/chart14.xml"/><Relationship Id="rId2" Type="http://schemas.openxmlformats.org/officeDocument/2006/relationships/image" Target="../media/image1.png"/><Relationship Id="rId1" Type="http://schemas.openxmlformats.org/officeDocument/2006/relationships/chart" Target="../charts/chart12.xml"/><Relationship Id="rId6" Type="http://schemas.openxmlformats.org/officeDocument/2006/relationships/chart" Target="../charts/chart13.xml"/><Relationship Id="rId5" Type="http://schemas.openxmlformats.org/officeDocument/2006/relationships/hyperlink" Target="#'Sales Process'!A1"/><Relationship Id="rId10" Type="http://schemas.openxmlformats.org/officeDocument/2006/relationships/hyperlink" Target="#Data!A1"/><Relationship Id="rId4" Type="http://schemas.openxmlformats.org/officeDocument/2006/relationships/hyperlink" Target="#'Income sources'!A1"/><Relationship Id="rId9"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8" Type="http://schemas.openxmlformats.org/officeDocument/2006/relationships/hyperlink" Target="https://svgsilh.com/cddc39/image/1303776.html" TargetMode="External"/><Relationship Id="rId13" Type="http://schemas.openxmlformats.org/officeDocument/2006/relationships/image" Target="../media/image8.png"/><Relationship Id="rId18" Type="http://schemas.openxmlformats.org/officeDocument/2006/relationships/image" Target="../media/image13.svg"/><Relationship Id="rId3" Type="http://schemas.openxmlformats.org/officeDocument/2006/relationships/hyperlink" Target="#'Income sources'!A1"/><Relationship Id="rId21" Type="http://schemas.openxmlformats.org/officeDocument/2006/relationships/chart" Target="../charts/chart18.xml"/><Relationship Id="rId7" Type="http://schemas.openxmlformats.org/officeDocument/2006/relationships/image" Target="../media/image3.svg"/><Relationship Id="rId12" Type="http://schemas.openxmlformats.org/officeDocument/2006/relationships/image" Target="../media/image7.svg"/><Relationship Id="rId17" Type="http://schemas.openxmlformats.org/officeDocument/2006/relationships/image" Target="../media/image12.png"/><Relationship Id="rId2" Type="http://schemas.openxmlformats.org/officeDocument/2006/relationships/hyperlink" Target="#Geographically!A1"/><Relationship Id="rId16" Type="http://schemas.openxmlformats.org/officeDocument/2006/relationships/image" Target="../media/image11.svg"/><Relationship Id="rId20" Type="http://schemas.openxmlformats.org/officeDocument/2006/relationships/image" Target="../media/image15.svg"/><Relationship Id="rId1" Type="http://schemas.openxmlformats.org/officeDocument/2006/relationships/image" Target="../media/image1.png"/><Relationship Id="rId6" Type="http://schemas.openxmlformats.org/officeDocument/2006/relationships/image" Target="../media/image2.png"/><Relationship Id="rId11" Type="http://schemas.openxmlformats.org/officeDocument/2006/relationships/image" Target="../media/image6.png"/><Relationship Id="rId5" Type="http://schemas.openxmlformats.org/officeDocument/2006/relationships/chart" Target="../charts/chart17.xml"/><Relationship Id="rId15" Type="http://schemas.openxmlformats.org/officeDocument/2006/relationships/image" Target="../media/image10.png"/><Relationship Id="rId10" Type="http://schemas.openxmlformats.org/officeDocument/2006/relationships/image" Target="../media/image5.svg"/><Relationship Id="rId19" Type="http://schemas.openxmlformats.org/officeDocument/2006/relationships/image" Target="../media/image14.png"/><Relationship Id="rId4" Type="http://schemas.openxmlformats.org/officeDocument/2006/relationships/hyperlink" Target="#'Sales Process'!A1"/><Relationship Id="rId9" Type="http://schemas.openxmlformats.org/officeDocument/2006/relationships/image" Target="../media/image4.png"/><Relationship Id="rId14" Type="http://schemas.openxmlformats.org/officeDocument/2006/relationships/image" Target="../media/image9.svg"/><Relationship Id="rId22" Type="http://schemas.openxmlformats.org/officeDocument/2006/relationships/chart" Target="../charts/chart19.xml"/></Relationships>
</file>

<file path=xl/drawings/_rels/drawing9.xml.rels><?xml version="1.0" encoding="UTF-8" standalone="yes"?>
<Relationships xmlns="http://schemas.openxmlformats.org/package/2006/relationships"><Relationship Id="rId8" Type="http://schemas.openxmlformats.org/officeDocument/2006/relationships/image" Target="../media/image19.svg"/><Relationship Id="rId13" Type="http://schemas.openxmlformats.org/officeDocument/2006/relationships/image" Target="../media/image24.png"/><Relationship Id="rId18" Type="http://schemas.openxmlformats.org/officeDocument/2006/relationships/image" Target="../media/image29.svg"/><Relationship Id="rId26" Type="http://schemas.openxmlformats.org/officeDocument/2006/relationships/image" Target="../media/image36.png"/><Relationship Id="rId3" Type="http://schemas.openxmlformats.org/officeDocument/2006/relationships/hyperlink" Target="#'Income sources'!A1"/><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svg"/><Relationship Id="rId17" Type="http://schemas.openxmlformats.org/officeDocument/2006/relationships/image" Target="../media/image28.png"/><Relationship Id="rId25" Type="http://schemas.openxmlformats.org/officeDocument/2006/relationships/image" Target="../media/image35.png"/><Relationship Id="rId2" Type="http://schemas.openxmlformats.org/officeDocument/2006/relationships/hyperlink" Target="#Geographically!A1"/><Relationship Id="rId16" Type="http://schemas.openxmlformats.org/officeDocument/2006/relationships/image" Target="../media/image27.svg"/><Relationship Id="rId20" Type="http://schemas.openxmlformats.org/officeDocument/2006/relationships/image" Target="../media/image31.svg"/><Relationship Id="rId29" Type="http://schemas.openxmlformats.org/officeDocument/2006/relationships/chart" Target="../charts/chart22.xml"/><Relationship Id="rId1" Type="http://schemas.openxmlformats.org/officeDocument/2006/relationships/image" Target="../media/image1.png"/><Relationship Id="rId6" Type="http://schemas.openxmlformats.org/officeDocument/2006/relationships/image" Target="../media/image17.svg"/><Relationship Id="rId11" Type="http://schemas.openxmlformats.org/officeDocument/2006/relationships/image" Target="../media/image22.png"/><Relationship Id="rId24" Type="http://schemas.openxmlformats.org/officeDocument/2006/relationships/image" Target="../media/image34.svg"/><Relationship Id="rId5" Type="http://schemas.openxmlformats.org/officeDocument/2006/relationships/image" Target="../media/image16.png"/><Relationship Id="rId15" Type="http://schemas.openxmlformats.org/officeDocument/2006/relationships/image" Target="../media/image26.png"/><Relationship Id="rId23" Type="http://schemas.openxmlformats.org/officeDocument/2006/relationships/image" Target="../media/image33.png"/><Relationship Id="rId28" Type="http://schemas.openxmlformats.org/officeDocument/2006/relationships/chart" Target="../charts/chart21.xml"/><Relationship Id="rId10" Type="http://schemas.openxmlformats.org/officeDocument/2006/relationships/image" Target="../media/image21.svg"/><Relationship Id="rId19" Type="http://schemas.openxmlformats.org/officeDocument/2006/relationships/image" Target="../media/image30.png"/><Relationship Id="rId4" Type="http://schemas.openxmlformats.org/officeDocument/2006/relationships/hyperlink" Target="#'Sales Process'!A1"/><Relationship Id="rId9" Type="http://schemas.openxmlformats.org/officeDocument/2006/relationships/image" Target="../media/image20.png"/><Relationship Id="rId14" Type="http://schemas.openxmlformats.org/officeDocument/2006/relationships/image" Target="../media/image25.svg"/><Relationship Id="rId22" Type="http://schemas.openxmlformats.org/officeDocument/2006/relationships/chart" Target="../charts/chart20.xml"/><Relationship Id="rId27"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xdr:from>
      <xdr:col>5</xdr:col>
      <xdr:colOff>772583</xdr:colOff>
      <xdr:row>19</xdr:row>
      <xdr:rowOff>63499</xdr:rowOff>
    </xdr:from>
    <xdr:to>
      <xdr:col>14</xdr:col>
      <xdr:colOff>314325</xdr:colOff>
      <xdr:row>41</xdr:row>
      <xdr:rowOff>95248</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427566</xdr:colOff>
      <xdr:row>22</xdr:row>
      <xdr:rowOff>49741</xdr:rowOff>
    </xdr:from>
    <xdr:to>
      <xdr:col>2</xdr:col>
      <xdr:colOff>753533</xdr:colOff>
      <xdr:row>35</xdr:row>
      <xdr:rowOff>97366</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27566" y="4240741"/>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480484</xdr:colOff>
      <xdr:row>24</xdr:row>
      <xdr:rowOff>113241</xdr:rowOff>
    </xdr:from>
    <xdr:to>
      <xdr:col>5</xdr:col>
      <xdr:colOff>393700</xdr:colOff>
      <xdr:row>37</xdr:row>
      <xdr:rowOff>160866</xdr:rowOff>
    </xdr:to>
    <mc:AlternateContent xmlns:mc="http://schemas.openxmlformats.org/markup-compatibility/2006" xmlns:a14="http://schemas.microsoft.com/office/drawing/2010/main">
      <mc:Choice Requires="a14">
        <xdr:graphicFrame macro="">
          <xdr:nvGraphicFramePr>
            <xdr:cNvPr id="4" name="Month">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935817" y="4685241"/>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1037166</xdr:colOff>
      <xdr:row>18</xdr:row>
      <xdr:rowOff>57150</xdr:rowOff>
    </xdr:from>
    <xdr:to>
      <xdr:col>17</xdr:col>
      <xdr:colOff>1260749</xdr:colOff>
      <xdr:row>23</xdr:row>
      <xdr:rowOff>148650</xdr:rowOff>
    </xdr:to>
    <xdr:graphicFrame macro="">
      <xdr:nvGraphicFramePr>
        <xdr:cNvPr id="6" name="Chart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148169</xdr:colOff>
      <xdr:row>6</xdr:row>
      <xdr:rowOff>25401</xdr:rowOff>
    </xdr:from>
    <xdr:to>
      <xdr:col>29</xdr:col>
      <xdr:colOff>285750</xdr:colOff>
      <xdr:row>20</xdr:row>
      <xdr:rowOff>101601</xdr:rowOff>
    </xdr:to>
    <xdr:graphicFrame macro="">
      <xdr:nvGraphicFramePr>
        <xdr:cNvPr id="8" name="Chart 7">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423334</xdr:colOff>
      <xdr:row>13</xdr:row>
      <xdr:rowOff>141818</xdr:rowOff>
    </xdr:from>
    <xdr:to>
      <xdr:col>31</xdr:col>
      <xdr:colOff>666750</xdr:colOff>
      <xdr:row>19</xdr:row>
      <xdr:rowOff>179917</xdr:rowOff>
    </xdr:to>
    <xdr:graphicFrame macro="">
      <xdr:nvGraphicFramePr>
        <xdr:cNvPr id="7" name="Chart 6">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814918</xdr:colOff>
      <xdr:row>11</xdr:row>
      <xdr:rowOff>42334</xdr:rowOff>
    </xdr:from>
    <xdr:to>
      <xdr:col>14</xdr:col>
      <xdr:colOff>857250</xdr:colOff>
      <xdr:row>25</xdr:row>
      <xdr:rowOff>158749</xdr:rowOff>
    </xdr:to>
    <xdr:graphicFrame macro="">
      <xdr:nvGraphicFramePr>
        <xdr:cNvPr id="10" name="Chart 9">
          <a:extLst>
            <a:ext uri="{FF2B5EF4-FFF2-40B4-BE49-F238E27FC236}">
              <a16:creationId xmlns:a16="http://schemas.microsoft.com/office/drawing/2014/main" id="{00000000-0008-0000-0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85725</xdr:colOff>
      <xdr:row>12</xdr:row>
      <xdr:rowOff>85725</xdr:rowOff>
    </xdr:from>
    <xdr:ext cx="1828800" cy="2524125"/>
    <mc:AlternateContent xmlns:mc="http://schemas.openxmlformats.org/markup-compatibility/2006" xmlns:a14="http://schemas.microsoft.com/office/drawing/2010/main">
      <mc:Choice Requires="a14">
        <xdr:graphicFrame macro="">
          <xdr:nvGraphicFramePr>
            <xdr:cNvPr id="2" name="Year 2">
              <a:extLst>
                <a:ext uri="{FF2B5EF4-FFF2-40B4-BE49-F238E27FC236}">
                  <a16:creationId xmlns:a16="http://schemas.microsoft.com/office/drawing/2014/main" id="{1C8B8202-6BA2-4BC8-BDA5-EFB208255EE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5725" y="23717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1</xdr:col>
      <xdr:colOff>933451</xdr:colOff>
      <xdr:row>11</xdr:row>
      <xdr:rowOff>4762</xdr:rowOff>
    </xdr:from>
    <xdr:to>
      <xdr:col>5</xdr:col>
      <xdr:colOff>938894</xdr:colOff>
      <xdr:row>14</xdr:row>
      <xdr:rowOff>108858</xdr:rowOff>
    </xdr:to>
    <xdr:graphicFrame macro="">
      <xdr:nvGraphicFramePr>
        <xdr:cNvPr id="3" name="Chart 2">
          <a:extLst>
            <a:ext uri="{FF2B5EF4-FFF2-40B4-BE49-F238E27FC236}">
              <a16:creationId xmlns:a16="http://schemas.microsoft.com/office/drawing/2014/main" id="{82800F04-4B09-2FBB-F8D9-4085500576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504825</xdr:colOff>
      <xdr:row>7</xdr:row>
      <xdr:rowOff>76199</xdr:rowOff>
    </xdr:from>
    <xdr:to>
      <xdr:col>16</xdr:col>
      <xdr:colOff>304800</xdr:colOff>
      <xdr:row>18</xdr:row>
      <xdr:rowOff>147636</xdr:rowOff>
    </xdr:to>
    <xdr:graphicFrame macro="">
      <xdr:nvGraphicFramePr>
        <xdr:cNvPr id="4" name="Chart 3">
          <a:extLst>
            <a:ext uri="{FF2B5EF4-FFF2-40B4-BE49-F238E27FC236}">
              <a16:creationId xmlns:a16="http://schemas.microsoft.com/office/drawing/2014/main" id="{BE41138D-EE45-F9EE-11B3-6829D72D31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698498</xdr:colOff>
      <xdr:row>5</xdr:row>
      <xdr:rowOff>25401</xdr:rowOff>
    </xdr:from>
    <xdr:to>
      <xdr:col>25</xdr:col>
      <xdr:colOff>433916</xdr:colOff>
      <xdr:row>11</xdr:row>
      <xdr:rowOff>52917</xdr:rowOff>
    </xdr:to>
    <xdr:graphicFrame macro="">
      <xdr:nvGraphicFramePr>
        <xdr:cNvPr id="5" name="Chart 4">
          <a:extLst>
            <a:ext uri="{FF2B5EF4-FFF2-40B4-BE49-F238E27FC236}">
              <a16:creationId xmlns:a16="http://schemas.microsoft.com/office/drawing/2014/main" id="{5C703387-E4A4-2B4C-A596-3448744919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8</xdr:row>
      <xdr:rowOff>33337</xdr:rowOff>
    </xdr:from>
    <xdr:to>
      <xdr:col>7</xdr:col>
      <xdr:colOff>422148</xdr:colOff>
      <xdr:row>31</xdr:row>
      <xdr:rowOff>4381</xdr:rowOff>
    </xdr:to>
    <xdr:graphicFrame macro="">
      <xdr:nvGraphicFramePr>
        <xdr:cNvPr id="3" name="Chart 2">
          <a:extLst>
            <a:ext uri="{FF2B5EF4-FFF2-40B4-BE49-F238E27FC236}">
              <a16:creationId xmlns:a16="http://schemas.microsoft.com/office/drawing/2014/main" id="{D53B018A-D4A9-8AE5-CCE7-02408D652B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391885</xdr:colOff>
      <xdr:row>10</xdr:row>
      <xdr:rowOff>76200</xdr:rowOff>
    </xdr:from>
    <xdr:to>
      <xdr:col>8</xdr:col>
      <xdr:colOff>383721</xdr:colOff>
      <xdr:row>23</xdr:row>
      <xdr:rowOff>123825</xdr:rowOff>
    </xdr:to>
    <mc:AlternateContent xmlns:mc="http://schemas.openxmlformats.org/markup-compatibility/2006" xmlns:a14="http://schemas.microsoft.com/office/drawing/2010/main">
      <mc:Choice Requires="a14">
        <xdr:graphicFrame macro="">
          <xdr:nvGraphicFramePr>
            <xdr:cNvPr id="7" name="Year 4">
              <a:extLst>
                <a:ext uri="{FF2B5EF4-FFF2-40B4-BE49-F238E27FC236}">
                  <a16:creationId xmlns:a16="http://schemas.microsoft.com/office/drawing/2014/main" id="{54B76646-C432-9BA7-51A4-497155C19281}"/>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5412921" y="1981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714375</xdr:colOff>
      <xdr:row>11</xdr:row>
      <xdr:rowOff>43543</xdr:rowOff>
    </xdr:from>
    <xdr:to>
      <xdr:col>26</xdr:col>
      <xdr:colOff>27215</xdr:colOff>
      <xdr:row>18</xdr:row>
      <xdr:rowOff>54429</xdr:rowOff>
    </xdr:to>
    <xdr:graphicFrame macro="">
      <xdr:nvGraphicFramePr>
        <xdr:cNvPr id="8" name="Chart 7">
          <a:extLst>
            <a:ext uri="{FF2B5EF4-FFF2-40B4-BE49-F238E27FC236}">
              <a16:creationId xmlns:a16="http://schemas.microsoft.com/office/drawing/2014/main" id="{50FEF2F1-7C3F-EC81-232E-542729F32B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1040945</xdr:colOff>
      <xdr:row>12</xdr:row>
      <xdr:rowOff>84365</xdr:rowOff>
    </xdr:from>
    <xdr:to>
      <xdr:col>32</xdr:col>
      <xdr:colOff>74838</xdr:colOff>
      <xdr:row>26</xdr:row>
      <xdr:rowOff>160565</xdr:rowOff>
    </xdr:to>
    <xdr:graphicFrame macro="">
      <xdr:nvGraphicFramePr>
        <xdr:cNvPr id="9" name="Chart 8">
          <a:extLst>
            <a:ext uri="{FF2B5EF4-FFF2-40B4-BE49-F238E27FC236}">
              <a16:creationId xmlns:a16="http://schemas.microsoft.com/office/drawing/2014/main" id="{8E8EB73E-525E-0661-893A-F44A9A331E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17</xdr:col>
      <xdr:colOff>835025</xdr:colOff>
      <xdr:row>1</xdr:row>
      <xdr:rowOff>61221</xdr:rowOff>
    </xdr:to>
    <xdr:grpSp>
      <xdr:nvGrpSpPr>
        <xdr:cNvPr id="2" name="Group 1">
          <a:extLst>
            <a:ext uri="{FF2B5EF4-FFF2-40B4-BE49-F238E27FC236}">
              <a16:creationId xmlns:a16="http://schemas.microsoft.com/office/drawing/2014/main" id="{FE7417F2-A8BA-4EC4-AE5A-843B525E3476}"/>
            </a:ext>
          </a:extLst>
        </xdr:cNvPr>
        <xdr:cNvGrpSpPr/>
      </xdr:nvGrpSpPr>
      <xdr:grpSpPr>
        <a:xfrm>
          <a:off x="0" y="0"/>
          <a:ext cx="14625108" cy="495138"/>
          <a:chOff x="0" y="0"/>
          <a:chExt cx="12811125" cy="508130"/>
        </a:xfrm>
      </xdr:grpSpPr>
      <xdr:sp macro="" textlink="">
        <xdr:nvSpPr>
          <xdr:cNvPr id="3" name="Rectangle: Rounded Corners 2">
            <a:extLst>
              <a:ext uri="{FF2B5EF4-FFF2-40B4-BE49-F238E27FC236}">
                <a16:creationId xmlns:a16="http://schemas.microsoft.com/office/drawing/2014/main" id="{68CBC02A-92BD-69C7-7359-7C715594070A}"/>
              </a:ext>
            </a:extLst>
          </xdr:cNvPr>
          <xdr:cNvSpPr/>
        </xdr:nvSpPr>
        <xdr:spPr>
          <a:xfrm>
            <a:off x="0" y="9525"/>
            <a:ext cx="12811125" cy="409575"/>
          </a:xfrm>
          <a:prstGeom prst="roundRect">
            <a:avLst/>
          </a:prstGeom>
          <a:solidFill>
            <a:srgbClr val="3822C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pic>
        <xdr:nvPicPr>
          <xdr:cNvPr id="4" name="Picture 3">
            <a:extLst>
              <a:ext uri="{FF2B5EF4-FFF2-40B4-BE49-F238E27FC236}">
                <a16:creationId xmlns:a16="http://schemas.microsoft.com/office/drawing/2014/main" id="{A498C474-6E9B-E6CE-F38E-8505E15F30B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 y="0"/>
            <a:ext cx="607277" cy="508130"/>
          </a:xfrm>
          <a:prstGeom prst="rect">
            <a:avLst/>
          </a:prstGeom>
        </xdr:spPr>
      </xdr:pic>
      <xdr:sp macro="" textlink="">
        <xdr:nvSpPr>
          <xdr:cNvPr id="5" name="TextBox 4">
            <a:extLst>
              <a:ext uri="{FF2B5EF4-FFF2-40B4-BE49-F238E27FC236}">
                <a16:creationId xmlns:a16="http://schemas.microsoft.com/office/drawing/2014/main" id="{08577657-2973-B90F-E881-8CF7EE033A37}"/>
              </a:ext>
            </a:extLst>
          </xdr:cNvPr>
          <xdr:cNvSpPr txBox="1"/>
        </xdr:nvSpPr>
        <xdr:spPr>
          <a:xfrm>
            <a:off x="180975" y="0"/>
            <a:ext cx="204787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n>
                  <a:noFill/>
                </a:ln>
                <a:solidFill>
                  <a:schemeClr val="bg1"/>
                </a:solidFill>
                <a:latin typeface="Times New Roman" panose="02020603050405020304" pitchFamily="18" charset="0"/>
                <a:cs typeface="Times New Roman" panose="02020603050405020304" pitchFamily="18" charset="0"/>
              </a:rPr>
              <a:t>Mk Analysis</a:t>
            </a:r>
          </a:p>
        </xdr:txBody>
      </xdr:sp>
      <xdr:sp macro="" textlink="">
        <xdr:nvSpPr>
          <xdr:cNvPr id="6" name="TextBox 5">
            <a:hlinkClick xmlns:r="http://schemas.openxmlformats.org/officeDocument/2006/relationships" r:id="rId2" tooltip="Geographically"/>
            <a:extLst>
              <a:ext uri="{FF2B5EF4-FFF2-40B4-BE49-F238E27FC236}">
                <a16:creationId xmlns:a16="http://schemas.microsoft.com/office/drawing/2014/main" id="{13D6AD6E-0CE7-940C-0BBF-5F25A02D5F03}"/>
              </a:ext>
            </a:extLst>
          </xdr:cNvPr>
          <xdr:cNvSpPr txBox="1"/>
        </xdr:nvSpPr>
        <xdr:spPr>
          <a:xfrm>
            <a:off x="7381875" y="0"/>
            <a:ext cx="204787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n>
                  <a:noFill/>
                </a:ln>
                <a:solidFill>
                  <a:schemeClr val="bg1"/>
                </a:solidFill>
                <a:latin typeface="Times New Roman" panose="02020603050405020304" pitchFamily="18" charset="0"/>
                <a:cs typeface="Times New Roman" panose="02020603050405020304" pitchFamily="18" charset="0"/>
              </a:rPr>
              <a:t>Geographically</a:t>
            </a:r>
          </a:p>
        </xdr:txBody>
      </xdr:sp>
      <xdr:sp macro="" textlink="">
        <xdr:nvSpPr>
          <xdr:cNvPr id="7" name="TextBox 6">
            <a:hlinkClick xmlns:r="http://schemas.openxmlformats.org/officeDocument/2006/relationships" r:id="rId3" tooltip="Income source"/>
            <a:extLst>
              <a:ext uri="{FF2B5EF4-FFF2-40B4-BE49-F238E27FC236}">
                <a16:creationId xmlns:a16="http://schemas.microsoft.com/office/drawing/2014/main" id="{3A1F08F5-A809-532D-B1CA-B24A4A9690C1}"/>
              </a:ext>
            </a:extLst>
          </xdr:cNvPr>
          <xdr:cNvSpPr txBox="1"/>
        </xdr:nvSpPr>
        <xdr:spPr>
          <a:xfrm>
            <a:off x="4467225" y="0"/>
            <a:ext cx="20383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n>
                  <a:noFill/>
                </a:ln>
                <a:solidFill>
                  <a:schemeClr val="bg1"/>
                </a:solidFill>
                <a:latin typeface="Times New Roman" panose="02020603050405020304" pitchFamily="18" charset="0"/>
                <a:cs typeface="Times New Roman" panose="02020603050405020304" pitchFamily="18" charset="0"/>
              </a:rPr>
              <a:t>Income</a:t>
            </a:r>
            <a:r>
              <a:rPr lang="en-IN" sz="1600" b="1" baseline="0">
                <a:ln>
                  <a:noFill/>
                </a:ln>
                <a:solidFill>
                  <a:schemeClr val="bg1"/>
                </a:solidFill>
                <a:latin typeface="Times New Roman" panose="02020603050405020304" pitchFamily="18" charset="0"/>
                <a:cs typeface="Times New Roman" panose="02020603050405020304" pitchFamily="18" charset="0"/>
              </a:rPr>
              <a:t> Source</a:t>
            </a:r>
            <a:endParaRPr lang="en-IN" sz="1600" b="1">
              <a:ln>
                <a:noFill/>
              </a:ln>
              <a:solidFill>
                <a:schemeClr val="bg1"/>
              </a:solidFill>
              <a:latin typeface="Times New Roman" panose="02020603050405020304" pitchFamily="18" charset="0"/>
              <a:cs typeface="Times New Roman" panose="02020603050405020304" pitchFamily="18" charset="0"/>
            </a:endParaRPr>
          </a:p>
        </xdr:txBody>
      </xdr:sp>
      <xdr:sp macro="" textlink="">
        <xdr:nvSpPr>
          <xdr:cNvPr id="8" name="TextBox 7">
            <a:hlinkClick xmlns:r="http://schemas.openxmlformats.org/officeDocument/2006/relationships" r:id="rId4" tooltip="Sales Process"/>
            <a:extLst>
              <a:ext uri="{FF2B5EF4-FFF2-40B4-BE49-F238E27FC236}">
                <a16:creationId xmlns:a16="http://schemas.microsoft.com/office/drawing/2014/main" id="{575D1E3D-E418-90AE-3B71-A421BC5B3086}"/>
              </a:ext>
            </a:extLst>
          </xdr:cNvPr>
          <xdr:cNvSpPr txBox="1"/>
        </xdr:nvSpPr>
        <xdr:spPr>
          <a:xfrm>
            <a:off x="10344150" y="0"/>
            <a:ext cx="204787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n>
                  <a:noFill/>
                </a:ln>
                <a:solidFill>
                  <a:schemeClr val="bg1"/>
                </a:solidFill>
                <a:latin typeface="Times New Roman" panose="02020603050405020304" pitchFamily="18" charset="0"/>
                <a:cs typeface="Times New Roman" panose="02020603050405020304" pitchFamily="18" charset="0"/>
              </a:rPr>
              <a:t>Sales</a:t>
            </a:r>
            <a:r>
              <a:rPr lang="en-IN" sz="1600" b="1" baseline="0">
                <a:ln>
                  <a:noFill/>
                </a:ln>
                <a:solidFill>
                  <a:schemeClr val="bg1"/>
                </a:solidFill>
                <a:latin typeface="Times New Roman" panose="02020603050405020304" pitchFamily="18" charset="0"/>
                <a:cs typeface="Times New Roman" panose="02020603050405020304" pitchFamily="18" charset="0"/>
              </a:rPr>
              <a:t> Process</a:t>
            </a:r>
            <a:endParaRPr lang="en-IN" sz="1600" b="1">
              <a:ln>
                <a:noFill/>
              </a:ln>
              <a:solidFill>
                <a:schemeClr val="bg1"/>
              </a:solidFill>
              <a:latin typeface="Times New Roman" panose="02020603050405020304" pitchFamily="18" charset="0"/>
              <a:cs typeface="Times New Roman" panose="02020603050405020304" pitchFamily="18" charset="0"/>
            </a:endParaRPr>
          </a:p>
        </xdr:txBody>
      </xdr:sp>
      <xdr:sp macro="" textlink="">
        <xdr:nvSpPr>
          <xdr:cNvPr id="9" name="Oval 8">
            <a:extLst>
              <a:ext uri="{FF2B5EF4-FFF2-40B4-BE49-F238E27FC236}">
                <a16:creationId xmlns:a16="http://schemas.microsoft.com/office/drawing/2014/main" id="{19D10810-DBB2-2B54-2527-15582C77EC07}"/>
              </a:ext>
            </a:extLst>
          </xdr:cNvPr>
          <xdr:cNvSpPr/>
        </xdr:nvSpPr>
        <xdr:spPr>
          <a:xfrm>
            <a:off x="3070587" y="323850"/>
            <a:ext cx="252000" cy="36000"/>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grpSp>
    <xdr:clientData/>
  </xdr:twoCellAnchor>
  <xdr:twoCellAnchor>
    <xdr:from>
      <xdr:col>3</xdr:col>
      <xdr:colOff>751417</xdr:colOff>
      <xdr:row>0</xdr:row>
      <xdr:rowOff>0</xdr:rowOff>
    </xdr:from>
    <xdr:to>
      <xdr:col>6</xdr:col>
      <xdr:colOff>101270</xdr:colOff>
      <xdr:row>0</xdr:row>
      <xdr:rowOff>402515</xdr:rowOff>
    </xdr:to>
    <xdr:sp macro="" textlink="">
      <xdr:nvSpPr>
        <xdr:cNvPr id="10" name="TextBox 9">
          <a:hlinkClick xmlns:r="http://schemas.openxmlformats.org/officeDocument/2006/relationships" r:id="rId5" tooltip="Income source"/>
          <a:extLst>
            <a:ext uri="{FF2B5EF4-FFF2-40B4-BE49-F238E27FC236}">
              <a16:creationId xmlns:a16="http://schemas.microsoft.com/office/drawing/2014/main" id="{7D2204C6-8240-4C20-9AF3-BAE0E0406406}"/>
            </a:ext>
          </a:extLst>
        </xdr:cNvPr>
        <xdr:cNvSpPr txBox="1"/>
      </xdr:nvSpPr>
      <xdr:spPr>
        <a:xfrm>
          <a:off x="2571750" y="0"/>
          <a:ext cx="2323770" cy="40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n>
                <a:noFill/>
              </a:ln>
              <a:solidFill>
                <a:schemeClr val="bg1"/>
              </a:solidFill>
              <a:latin typeface="Times New Roman" panose="02020603050405020304" pitchFamily="18" charset="0"/>
              <a:cs typeface="Times New Roman" panose="02020603050405020304" pitchFamily="18" charset="0"/>
            </a:rPr>
            <a:t>Data</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8</xdr:col>
      <xdr:colOff>428626</xdr:colOff>
      <xdr:row>12</xdr:row>
      <xdr:rowOff>154783</xdr:rowOff>
    </xdr:from>
    <xdr:to>
      <xdr:col>14</xdr:col>
      <xdr:colOff>211933</xdr:colOff>
      <xdr:row>26</xdr:row>
      <xdr:rowOff>78583</xdr:rowOff>
    </xdr:to>
    <xdr:graphicFrame macro="">
      <xdr:nvGraphicFramePr>
        <xdr:cNvPr id="64" name="Chart 63">
          <a:extLst>
            <a:ext uri="{FF2B5EF4-FFF2-40B4-BE49-F238E27FC236}">
              <a16:creationId xmlns:a16="http://schemas.microsoft.com/office/drawing/2014/main" id="{00000000-0008-0000-0200-00004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54741</xdr:colOff>
      <xdr:row>0</xdr:row>
      <xdr:rowOff>0</xdr:rowOff>
    </xdr:from>
    <xdr:to>
      <xdr:col>23</xdr:col>
      <xdr:colOff>558362</xdr:colOff>
      <xdr:row>2</xdr:row>
      <xdr:rowOff>127130</xdr:rowOff>
    </xdr:to>
    <xdr:grpSp>
      <xdr:nvGrpSpPr>
        <xdr:cNvPr id="15" name="Group 14">
          <a:extLst>
            <a:ext uri="{FF2B5EF4-FFF2-40B4-BE49-F238E27FC236}">
              <a16:creationId xmlns:a16="http://schemas.microsoft.com/office/drawing/2014/main" id="{00000000-0008-0000-0200-00000F000000}"/>
            </a:ext>
          </a:extLst>
        </xdr:cNvPr>
        <xdr:cNvGrpSpPr/>
      </xdr:nvGrpSpPr>
      <xdr:grpSpPr>
        <a:xfrm>
          <a:off x="54741" y="0"/>
          <a:ext cx="14605000" cy="499371"/>
          <a:chOff x="0" y="0"/>
          <a:chExt cx="12811125" cy="508130"/>
        </a:xfrm>
      </xdr:grpSpPr>
      <xdr:sp macro="" textlink="">
        <xdr:nvSpPr>
          <xdr:cNvPr id="2" name="Rectangle: Rounded Corners 1">
            <a:extLst>
              <a:ext uri="{FF2B5EF4-FFF2-40B4-BE49-F238E27FC236}">
                <a16:creationId xmlns:a16="http://schemas.microsoft.com/office/drawing/2014/main" id="{00000000-0008-0000-0200-000002000000}"/>
              </a:ext>
            </a:extLst>
          </xdr:cNvPr>
          <xdr:cNvSpPr/>
        </xdr:nvSpPr>
        <xdr:spPr>
          <a:xfrm>
            <a:off x="0" y="9525"/>
            <a:ext cx="12811125" cy="409575"/>
          </a:xfrm>
          <a:prstGeom prst="roundRect">
            <a:avLst/>
          </a:prstGeom>
          <a:solidFill>
            <a:srgbClr val="3822C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575" y="0"/>
            <a:ext cx="607277" cy="508130"/>
          </a:xfrm>
          <a:prstGeom prst="rect">
            <a:avLst/>
          </a:prstGeom>
        </xdr:spPr>
      </xdr:pic>
      <xdr:sp macro="" textlink="">
        <xdr:nvSpPr>
          <xdr:cNvPr id="7" name="TextBox 6">
            <a:extLst>
              <a:ext uri="{FF2B5EF4-FFF2-40B4-BE49-F238E27FC236}">
                <a16:creationId xmlns:a16="http://schemas.microsoft.com/office/drawing/2014/main" id="{00000000-0008-0000-0200-000007000000}"/>
              </a:ext>
            </a:extLst>
          </xdr:cNvPr>
          <xdr:cNvSpPr txBox="1"/>
        </xdr:nvSpPr>
        <xdr:spPr>
          <a:xfrm>
            <a:off x="180975" y="0"/>
            <a:ext cx="204787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n>
                  <a:noFill/>
                </a:ln>
                <a:solidFill>
                  <a:schemeClr val="bg1"/>
                </a:solidFill>
                <a:latin typeface="Times New Roman" panose="02020603050405020304" pitchFamily="18" charset="0"/>
                <a:cs typeface="Times New Roman" panose="02020603050405020304" pitchFamily="18" charset="0"/>
              </a:rPr>
              <a:t>Mk Analysis</a:t>
            </a:r>
          </a:p>
        </xdr:txBody>
      </xdr:sp>
      <xdr:sp macro="" textlink="">
        <xdr:nvSpPr>
          <xdr:cNvPr id="9" name="TextBox 8">
            <a:hlinkClick xmlns:r="http://schemas.openxmlformats.org/officeDocument/2006/relationships" r:id="rId3" tooltip="Geographically"/>
            <a:extLst>
              <a:ext uri="{FF2B5EF4-FFF2-40B4-BE49-F238E27FC236}">
                <a16:creationId xmlns:a16="http://schemas.microsoft.com/office/drawing/2014/main" id="{00000000-0008-0000-0200-000009000000}"/>
              </a:ext>
            </a:extLst>
          </xdr:cNvPr>
          <xdr:cNvSpPr txBox="1"/>
        </xdr:nvSpPr>
        <xdr:spPr>
          <a:xfrm>
            <a:off x="7381875" y="0"/>
            <a:ext cx="204787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n>
                  <a:noFill/>
                </a:ln>
                <a:solidFill>
                  <a:schemeClr val="bg1"/>
                </a:solidFill>
                <a:latin typeface="Times New Roman" panose="02020603050405020304" pitchFamily="18" charset="0"/>
                <a:cs typeface="Times New Roman" panose="02020603050405020304" pitchFamily="18" charset="0"/>
              </a:rPr>
              <a:t>Geographically</a:t>
            </a:r>
          </a:p>
        </xdr:txBody>
      </xdr:sp>
      <xdr:sp macro="" textlink="">
        <xdr:nvSpPr>
          <xdr:cNvPr id="10" name="TextBox 9">
            <a:hlinkClick xmlns:r="http://schemas.openxmlformats.org/officeDocument/2006/relationships" r:id="rId4" tooltip="Income source"/>
            <a:extLst>
              <a:ext uri="{FF2B5EF4-FFF2-40B4-BE49-F238E27FC236}">
                <a16:creationId xmlns:a16="http://schemas.microsoft.com/office/drawing/2014/main" id="{00000000-0008-0000-0200-00000A000000}"/>
              </a:ext>
            </a:extLst>
          </xdr:cNvPr>
          <xdr:cNvSpPr txBox="1"/>
        </xdr:nvSpPr>
        <xdr:spPr>
          <a:xfrm>
            <a:off x="4467225" y="0"/>
            <a:ext cx="20383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n>
                  <a:noFill/>
                </a:ln>
                <a:solidFill>
                  <a:schemeClr val="bg1"/>
                </a:solidFill>
                <a:latin typeface="Times New Roman" panose="02020603050405020304" pitchFamily="18" charset="0"/>
                <a:cs typeface="Times New Roman" panose="02020603050405020304" pitchFamily="18" charset="0"/>
              </a:rPr>
              <a:t>Income</a:t>
            </a:r>
            <a:r>
              <a:rPr lang="en-IN" sz="1600" b="1" baseline="0">
                <a:ln>
                  <a:noFill/>
                </a:ln>
                <a:solidFill>
                  <a:schemeClr val="bg1"/>
                </a:solidFill>
                <a:latin typeface="Times New Roman" panose="02020603050405020304" pitchFamily="18" charset="0"/>
                <a:cs typeface="Times New Roman" panose="02020603050405020304" pitchFamily="18" charset="0"/>
              </a:rPr>
              <a:t> Source</a:t>
            </a:r>
            <a:endParaRPr lang="en-IN" sz="1600" b="1">
              <a:ln>
                <a:noFill/>
              </a:ln>
              <a:solidFill>
                <a:schemeClr val="bg1"/>
              </a:solidFill>
              <a:latin typeface="Times New Roman" panose="02020603050405020304" pitchFamily="18" charset="0"/>
              <a:cs typeface="Times New Roman" panose="02020603050405020304" pitchFamily="18" charset="0"/>
            </a:endParaRPr>
          </a:p>
        </xdr:txBody>
      </xdr:sp>
      <xdr:sp macro="" textlink="">
        <xdr:nvSpPr>
          <xdr:cNvPr id="11" name="TextBox 10">
            <a:hlinkClick xmlns:r="http://schemas.openxmlformats.org/officeDocument/2006/relationships" r:id="rId5" tooltip="Sales Process"/>
            <a:extLst>
              <a:ext uri="{FF2B5EF4-FFF2-40B4-BE49-F238E27FC236}">
                <a16:creationId xmlns:a16="http://schemas.microsoft.com/office/drawing/2014/main" id="{00000000-0008-0000-0200-00000B000000}"/>
              </a:ext>
            </a:extLst>
          </xdr:cNvPr>
          <xdr:cNvSpPr txBox="1"/>
        </xdr:nvSpPr>
        <xdr:spPr>
          <a:xfrm>
            <a:off x="10344150" y="0"/>
            <a:ext cx="204787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n>
                  <a:noFill/>
                </a:ln>
                <a:solidFill>
                  <a:schemeClr val="bg1"/>
                </a:solidFill>
                <a:latin typeface="Times New Roman" panose="02020603050405020304" pitchFamily="18" charset="0"/>
                <a:cs typeface="Times New Roman" panose="02020603050405020304" pitchFamily="18" charset="0"/>
              </a:rPr>
              <a:t>Sales</a:t>
            </a:r>
            <a:r>
              <a:rPr lang="en-IN" sz="1600" b="1" baseline="0">
                <a:ln>
                  <a:noFill/>
                </a:ln>
                <a:solidFill>
                  <a:schemeClr val="bg1"/>
                </a:solidFill>
                <a:latin typeface="Times New Roman" panose="02020603050405020304" pitchFamily="18" charset="0"/>
                <a:cs typeface="Times New Roman" panose="02020603050405020304" pitchFamily="18" charset="0"/>
              </a:rPr>
              <a:t> Process</a:t>
            </a:r>
            <a:endParaRPr lang="en-IN" sz="1600" b="1">
              <a:ln>
                <a:noFill/>
              </a:ln>
              <a:solidFill>
                <a:schemeClr val="bg1"/>
              </a:solidFill>
              <a:latin typeface="Times New Roman" panose="02020603050405020304" pitchFamily="18" charset="0"/>
              <a:cs typeface="Times New Roman" panose="02020603050405020304" pitchFamily="18" charset="0"/>
            </a:endParaRPr>
          </a:p>
        </xdr:txBody>
      </xdr:sp>
      <xdr:sp macro="" textlink="">
        <xdr:nvSpPr>
          <xdr:cNvPr id="14" name="Oval 13">
            <a:extLst>
              <a:ext uri="{FF2B5EF4-FFF2-40B4-BE49-F238E27FC236}">
                <a16:creationId xmlns:a16="http://schemas.microsoft.com/office/drawing/2014/main" id="{00000000-0008-0000-0200-00000E000000}"/>
              </a:ext>
            </a:extLst>
          </xdr:cNvPr>
          <xdr:cNvSpPr/>
        </xdr:nvSpPr>
        <xdr:spPr>
          <a:xfrm>
            <a:off x="4915449" y="323850"/>
            <a:ext cx="252000" cy="36000"/>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grpSp>
    <xdr:clientData/>
  </xdr:twoCellAnchor>
  <xdr:twoCellAnchor editAs="absolute">
    <xdr:from>
      <xdr:col>0</xdr:col>
      <xdr:colOff>314324</xdr:colOff>
      <xdr:row>3</xdr:row>
      <xdr:rowOff>85725</xdr:rowOff>
    </xdr:from>
    <xdr:to>
      <xdr:col>3</xdr:col>
      <xdr:colOff>76200</xdr:colOff>
      <xdr:row>5</xdr:row>
      <xdr:rowOff>28725</xdr:rowOff>
    </xdr:to>
    <xdr:sp macro="" textlink="">
      <xdr:nvSpPr>
        <xdr:cNvPr id="16" name="Rectangle: Top Corners Rounded 15">
          <a:extLst>
            <a:ext uri="{FF2B5EF4-FFF2-40B4-BE49-F238E27FC236}">
              <a16:creationId xmlns:a16="http://schemas.microsoft.com/office/drawing/2014/main" id="{00000000-0008-0000-0200-000010000000}"/>
            </a:ext>
          </a:extLst>
        </xdr:cNvPr>
        <xdr:cNvSpPr/>
      </xdr:nvSpPr>
      <xdr:spPr>
        <a:xfrm>
          <a:off x="314324" y="657225"/>
          <a:ext cx="1590676" cy="324000"/>
        </a:xfrm>
        <a:prstGeom prst="round2SameRect">
          <a:avLst/>
        </a:prstGeom>
        <a:solidFill>
          <a:srgbClr val="194AF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editAs="absolute">
    <xdr:from>
      <xdr:col>0</xdr:col>
      <xdr:colOff>304800</xdr:colOff>
      <xdr:row>3</xdr:row>
      <xdr:rowOff>76199</xdr:rowOff>
    </xdr:from>
    <xdr:to>
      <xdr:col>3</xdr:col>
      <xdr:colOff>47625</xdr:colOff>
      <xdr:row>5</xdr:row>
      <xdr:rowOff>38100</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304800" y="647699"/>
          <a:ext cx="1571625"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n>
                <a:noFill/>
              </a:ln>
              <a:solidFill>
                <a:schemeClr val="bg1"/>
              </a:solidFill>
              <a:latin typeface="Times New Roman" panose="02020603050405020304" pitchFamily="18" charset="0"/>
              <a:cs typeface="Times New Roman" panose="02020603050405020304" pitchFamily="18" charset="0"/>
            </a:rPr>
            <a:t>Income</a:t>
          </a:r>
          <a:r>
            <a:rPr lang="en-IN" sz="1600" b="1" baseline="0">
              <a:ln>
                <a:noFill/>
              </a:ln>
              <a:solidFill>
                <a:schemeClr val="bg1"/>
              </a:solidFill>
              <a:latin typeface="Times New Roman" panose="02020603050405020304" pitchFamily="18" charset="0"/>
              <a:cs typeface="Times New Roman" panose="02020603050405020304" pitchFamily="18" charset="0"/>
            </a:rPr>
            <a:t> Sources</a:t>
          </a:r>
          <a:endParaRPr lang="en-IN" sz="1600" b="1">
            <a:ln>
              <a:noFill/>
            </a:ln>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absolute">
    <xdr:from>
      <xdr:col>0</xdr:col>
      <xdr:colOff>180973</xdr:colOff>
      <xdr:row>5</xdr:row>
      <xdr:rowOff>38100</xdr:rowOff>
    </xdr:from>
    <xdr:to>
      <xdr:col>5</xdr:col>
      <xdr:colOff>76200</xdr:colOff>
      <xdr:row>8</xdr:row>
      <xdr:rowOff>161925</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180973" y="990600"/>
          <a:ext cx="2943227"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0">
              <a:ln>
                <a:noFill/>
              </a:ln>
              <a:solidFill>
                <a:schemeClr val="bg1"/>
              </a:solidFill>
              <a:latin typeface="Times New Roman" panose="02020603050405020304" pitchFamily="18" charset="0"/>
              <a:cs typeface="Times New Roman" panose="02020603050405020304" pitchFamily="18" charset="0"/>
            </a:rPr>
            <a:t>Grand</a:t>
          </a:r>
          <a:r>
            <a:rPr lang="en-IN" sz="1100" b="0" baseline="0">
              <a:ln>
                <a:noFill/>
              </a:ln>
              <a:solidFill>
                <a:schemeClr val="bg1"/>
              </a:solidFill>
              <a:latin typeface="Times New Roman" panose="02020603050405020304" pitchFamily="18" charset="0"/>
              <a:cs typeface="Times New Roman" panose="02020603050405020304" pitchFamily="18" charset="0"/>
            </a:rPr>
            <a:t> total, and their breakdowns showing the achievements percentage and highlights for most valuable source, Marketing strategies and operating profit. </a:t>
          </a:r>
          <a:endParaRPr lang="en-IN" sz="1100" b="0">
            <a:ln>
              <a:noFill/>
            </a:ln>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absolute">
    <xdr:from>
      <xdr:col>0</xdr:col>
      <xdr:colOff>120431</xdr:colOff>
      <xdr:row>8</xdr:row>
      <xdr:rowOff>133351</xdr:rowOff>
    </xdr:from>
    <xdr:to>
      <xdr:col>4</xdr:col>
      <xdr:colOff>448878</xdr:colOff>
      <xdr:row>10</xdr:row>
      <xdr:rowOff>161925</xdr:rowOff>
    </xdr:to>
    <mc:AlternateContent xmlns:mc="http://schemas.openxmlformats.org/markup-compatibility/2006" xmlns:a14="http://schemas.microsoft.com/office/drawing/2010/main">
      <mc:Choice Requires="a14">
        <xdr:graphicFrame macro="">
          <xdr:nvGraphicFramePr>
            <xdr:cNvPr id="20" name="Year 1">
              <a:extLst>
                <a:ext uri="{FF2B5EF4-FFF2-40B4-BE49-F238E27FC236}">
                  <a16:creationId xmlns:a16="http://schemas.microsoft.com/office/drawing/2014/main" id="{00000000-0008-0000-0200-000014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0431" y="1622317"/>
              <a:ext cx="2780861" cy="4008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87585</xdr:colOff>
      <xdr:row>10</xdr:row>
      <xdr:rowOff>180975</xdr:rowOff>
    </xdr:from>
    <xdr:to>
      <xdr:col>4</xdr:col>
      <xdr:colOff>437930</xdr:colOff>
      <xdr:row>16</xdr:row>
      <xdr:rowOff>32845</xdr:rowOff>
    </xdr:to>
    <mc:AlternateContent xmlns:mc="http://schemas.openxmlformats.org/markup-compatibility/2006" xmlns:a14="http://schemas.microsoft.com/office/drawing/2010/main">
      <mc:Choice Requires="a14">
        <xdr:graphicFrame macro="">
          <xdr:nvGraphicFramePr>
            <xdr:cNvPr id="22" name="Month 1">
              <a:extLst>
                <a:ext uri="{FF2B5EF4-FFF2-40B4-BE49-F238E27FC236}">
                  <a16:creationId xmlns:a16="http://schemas.microsoft.com/office/drawing/2014/main" id="{00000000-0008-0000-0200-000016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87585" y="2042182"/>
              <a:ext cx="2802759" cy="9685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180975</xdr:colOff>
      <xdr:row>16</xdr:row>
      <xdr:rowOff>47624</xdr:rowOff>
    </xdr:from>
    <xdr:to>
      <xdr:col>4</xdr:col>
      <xdr:colOff>409574</xdr:colOff>
      <xdr:row>21</xdr:row>
      <xdr:rowOff>66675</xdr:rowOff>
    </xdr:to>
    <xdr:grpSp>
      <xdr:nvGrpSpPr>
        <xdr:cNvPr id="8" name="Group 7">
          <a:extLst>
            <a:ext uri="{FF2B5EF4-FFF2-40B4-BE49-F238E27FC236}">
              <a16:creationId xmlns:a16="http://schemas.microsoft.com/office/drawing/2014/main" id="{00000000-0008-0000-0200-000008000000}"/>
            </a:ext>
          </a:extLst>
        </xdr:cNvPr>
        <xdr:cNvGrpSpPr/>
      </xdr:nvGrpSpPr>
      <xdr:grpSpPr>
        <a:xfrm>
          <a:off x="180975" y="3025555"/>
          <a:ext cx="2681013" cy="949654"/>
          <a:chOff x="180975" y="3095624"/>
          <a:chExt cx="2666999" cy="971551"/>
        </a:xfrm>
      </xdr:grpSpPr>
      <xdr:sp macro="" textlink="">
        <xdr:nvSpPr>
          <xdr:cNvPr id="19" name="TextBox 18">
            <a:extLst>
              <a:ext uri="{FF2B5EF4-FFF2-40B4-BE49-F238E27FC236}">
                <a16:creationId xmlns:a16="http://schemas.microsoft.com/office/drawing/2014/main" id="{00000000-0008-0000-0200-000013000000}"/>
              </a:ext>
            </a:extLst>
          </xdr:cNvPr>
          <xdr:cNvSpPr txBox="1"/>
        </xdr:nvSpPr>
        <xdr:spPr>
          <a:xfrm>
            <a:off x="228599" y="3095624"/>
            <a:ext cx="26193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b="1">
                <a:ln>
                  <a:noFill/>
                </a:ln>
                <a:solidFill>
                  <a:schemeClr val="bg1"/>
                </a:solidFill>
                <a:latin typeface="Times New Roman" panose="02020603050405020304" pitchFamily="18" charset="0"/>
                <a:cs typeface="Times New Roman" panose="02020603050405020304" pitchFamily="18" charset="0"/>
              </a:rPr>
              <a:t>Financial</a:t>
            </a:r>
            <a:r>
              <a:rPr lang="en-IN" sz="1800" b="1" baseline="0">
                <a:ln>
                  <a:noFill/>
                </a:ln>
                <a:solidFill>
                  <a:schemeClr val="bg1"/>
                </a:solidFill>
                <a:latin typeface="Times New Roman" panose="02020603050405020304" pitchFamily="18" charset="0"/>
                <a:cs typeface="Times New Roman" panose="02020603050405020304" pitchFamily="18" charset="0"/>
              </a:rPr>
              <a:t> Statistics</a:t>
            </a:r>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O4">
        <xdr:nvSpPr>
          <xdr:cNvPr id="3" name="TextBox 2">
            <a:extLst>
              <a:ext uri="{FF2B5EF4-FFF2-40B4-BE49-F238E27FC236}">
                <a16:creationId xmlns:a16="http://schemas.microsoft.com/office/drawing/2014/main" id="{00000000-0008-0000-0200-000003000000}"/>
              </a:ext>
            </a:extLst>
          </xdr:cNvPr>
          <xdr:cNvSpPr txBox="1"/>
        </xdr:nvSpPr>
        <xdr:spPr>
          <a:xfrm>
            <a:off x="180975" y="3409949"/>
            <a:ext cx="208597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6050B2B-9871-4B0A-A666-81DE11DE2BF2}" type="TxLink">
              <a:rPr lang="en-US" sz="2400" b="1">
                <a:ln>
                  <a:noFill/>
                </a:ln>
                <a:solidFill>
                  <a:schemeClr val="bg1"/>
                </a:solidFill>
                <a:latin typeface="Times New Roman" panose="02020603050405020304" pitchFamily="18" charset="0"/>
                <a:ea typeface="+mn-ea"/>
                <a:cs typeface="Times New Roman" panose="02020603050405020304" pitchFamily="18" charset="0"/>
              </a:rPr>
              <a:pPr marL="0" indent="0" algn="l"/>
              <a:t> 45,15,856 </a:t>
            </a:fld>
            <a:endParaRPr lang="en-IN" sz="2400" b="1">
              <a:ln>
                <a:noFill/>
              </a:ln>
              <a:solidFill>
                <a:schemeClr val="bg1"/>
              </a:solidFill>
              <a:latin typeface="Times New Roman" panose="02020603050405020304" pitchFamily="18" charset="0"/>
              <a:ea typeface="+mn-ea"/>
              <a:cs typeface="Times New Roman" panose="02020603050405020304" pitchFamily="18" charset="0"/>
            </a:endParaRPr>
          </a:p>
        </xdr:txBody>
      </xdr:sp>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47651" y="3743325"/>
            <a:ext cx="15240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1">
                <a:ln>
                  <a:noFill/>
                </a:ln>
                <a:solidFill>
                  <a:schemeClr val="bg1"/>
                </a:solidFill>
                <a:latin typeface="Times New Roman" panose="02020603050405020304" pitchFamily="18" charset="0"/>
                <a:cs typeface="Times New Roman" panose="02020603050405020304" pitchFamily="18" charset="0"/>
              </a:rPr>
              <a:t>Income</a:t>
            </a:r>
            <a:r>
              <a:rPr lang="en-IN" sz="1600" b="1" baseline="0">
                <a:ln>
                  <a:noFill/>
                </a:ln>
                <a:solidFill>
                  <a:schemeClr val="bg1"/>
                </a:solidFill>
                <a:latin typeface="Times New Roman" panose="02020603050405020304" pitchFamily="18" charset="0"/>
                <a:cs typeface="Times New Roman" panose="02020603050405020304" pitchFamily="18" charset="0"/>
              </a:rPr>
              <a:t> Target</a:t>
            </a:r>
            <a:endParaRPr lang="en-IN" sz="1600" b="1">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N4">
        <xdr:nvSpPr>
          <xdr:cNvPr id="5" name="TextBox 4">
            <a:extLst>
              <a:ext uri="{FF2B5EF4-FFF2-40B4-BE49-F238E27FC236}">
                <a16:creationId xmlns:a16="http://schemas.microsoft.com/office/drawing/2014/main" id="{00000000-0008-0000-0200-000005000000}"/>
              </a:ext>
            </a:extLst>
          </xdr:cNvPr>
          <xdr:cNvSpPr txBox="1"/>
        </xdr:nvSpPr>
        <xdr:spPr>
          <a:xfrm>
            <a:off x="1609726" y="3752850"/>
            <a:ext cx="11239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1AAA44C-230C-4750-B119-E63ED55D2730}" type="TxLink">
              <a:rPr lang="en-US" sz="1600" b="1">
                <a:ln>
                  <a:noFill/>
                </a:ln>
                <a:solidFill>
                  <a:schemeClr val="bg1"/>
                </a:solidFill>
                <a:latin typeface="Times New Roman" panose="02020603050405020304" pitchFamily="18" charset="0"/>
                <a:ea typeface="+mn-ea"/>
                <a:cs typeface="Times New Roman" panose="02020603050405020304" pitchFamily="18" charset="0"/>
              </a:rPr>
              <a:pPr marL="0" indent="0" algn="l"/>
              <a:t> 39,47,318 </a:t>
            </a:fld>
            <a:endParaRPr lang="en-IN" sz="1600" b="1">
              <a:ln>
                <a:noFill/>
              </a:ln>
              <a:solidFill>
                <a:schemeClr val="bg1"/>
              </a:solidFill>
              <a:latin typeface="Times New Roman" panose="02020603050405020304" pitchFamily="18" charset="0"/>
              <a:ea typeface="+mn-ea"/>
              <a:cs typeface="Times New Roman" panose="02020603050405020304" pitchFamily="18" charset="0"/>
            </a:endParaRPr>
          </a:p>
        </xdr:txBody>
      </xdr:sp>
    </xdr:grpSp>
    <xdr:clientData/>
  </xdr:twoCellAnchor>
  <xdr:twoCellAnchor editAs="absolute">
    <xdr:from>
      <xdr:col>0</xdr:col>
      <xdr:colOff>228600</xdr:colOff>
      <xdr:row>20</xdr:row>
      <xdr:rowOff>57150</xdr:rowOff>
    </xdr:from>
    <xdr:to>
      <xdr:col>4</xdr:col>
      <xdr:colOff>95250</xdr:colOff>
      <xdr:row>25</xdr:row>
      <xdr:rowOff>143325</xdr:rowOff>
    </xdr:to>
    <xdr:graphicFrame macro="">
      <xdr:nvGraphicFramePr>
        <xdr:cNvPr id="27" name="Chart 26">
          <a:extLst>
            <a:ext uri="{FF2B5EF4-FFF2-40B4-BE49-F238E27FC236}">
              <a16:creationId xmlns:a16="http://schemas.microsoft.com/office/drawing/2014/main" id="{00000000-0008-0000-02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0</xdr:col>
      <xdr:colOff>257176</xdr:colOff>
      <xdr:row>26</xdr:row>
      <xdr:rowOff>0</xdr:rowOff>
    </xdr:from>
    <xdr:to>
      <xdr:col>3</xdr:col>
      <xdr:colOff>523876</xdr:colOff>
      <xdr:row>27</xdr:row>
      <xdr:rowOff>123825</xdr:rowOff>
    </xdr:to>
    <xdr:sp macro="" textlink="">
      <xdr:nvSpPr>
        <xdr:cNvPr id="28" name="TextBox 27">
          <a:extLst>
            <a:ext uri="{FF2B5EF4-FFF2-40B4-BE49-F238E27FC236}">
              <a16:creationId xmlns:a16="http://schemas.microsoft.com/office/drawing/2014/main" id="{00000000-0008-0000-0200-00001C000000}"/>
            </a:ext>
          </a:extLst>
        </xdr:cNvPr>
        <xdr:cNvSpPr txBox="1"/>
      </xdr:nvSpPr>
      <xdr:spPr>
        <a:xfrm>
          <a:off x="257176" y="4953000"/>
          <a:ext cx="20955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b="1">
              <a:ln>
                <a:noFill/>
              </a:ln>
              <a:solidFill>
                <a:schemeClr val="bg1"/>
              </a:solidFill>
              <a:latin typeface="Times New Roman" panose="02020603050405020304" pitchFamily="18" charset="0"/>
              <a:cs typeface="Times New Roman" panose="02020603050405020304" pitchFamily="18" charset="0"/>
            </a:rPr>
            <a:t>Quantity</a:t>
          </a:r>
          <a:r>
            <a:rPr lang="en-IN" sz="1800" b="1" baseline="0">
              <a:ln>
                <a:noFill/>
              </a:ln>
              <a:solidFill>
                <a:schemeClr val="bg1"/>
              </a:solidFill>
              <a:latin typeface="Times New Roman" panose="02020603050405020304" pitchFamily="18" charset="0"/>
              <a:cs typeface="Times New Roman" panose="02020603050405020304" pitchFamily="18" charset="0"/>
            </a:rPr>
            <a:t> of Items</a:t>
          </a:r>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absolute">
    <xdr:from>
      <xdr:col>0</xdr:col>
      <xdr:colOff>95250</xdr:colOff>
      <xdr:row>27</xdr:row>
      <xdr:rowOff>123825</xdr:rowOff>
    </xdr:from>
    <xdr:to>
      <xdr:col>5</xdr:col>
      <xdr:colOff>95249</xdr:colOff>
      <xdr:row>35</xdr:row>
      <xdr:rowOff>9525</xdr:rowOff>
    </xdr:to>
    <xdr:grpSp>
      <xdr:nvGrpSpPr>
        <xdr:cNvPr id="222" name="Group 221">
          <a:extLst>
            <a:ext uri="{FF2B5EF4-FFF2-40B4-BE49-F238E27FC236}">
              <a16:creationId xmlns:a16="http://schemas.microsoft.com/office/drawing/2014/main" id="{C31D074D-CF50-C150-0D0D-65805BA64BE1}"/>
            </a:ext>
          </a:extLst>
        </xdr:cNvPr>
        <xdr:cNvGrpSpPr/>
      </xdr:nvGrpSpPr>
      <xdr:grpSpPr>
        <a:xfrm>
          <a:off x="95250" y="5149084"/>
          <a:ext cx="3065516" cy="1374665"/>
          <a:chOff x="95250" y="5267325"/>
          <a:chExt cx="3047999" cy="1409700"/>
        </a:xfrm>
      </xdr:grpSpPr>
      <xdr:grpSp>
        <xdr:nvGrpSpPr>
          <xdr:cNvPr id="35" name="Group 34">
            <a:extLst>
              <a:ext uri="{FF2B5EF4-FFF2-40B4-BE49-F238E27FC236}">
                <a16:creationId xmlns:a16="http://schemas.microsoft.com/office/drawing/2014/main" id="{00000000-0008-0000-0200-000023000000}"/>
              </a:ext>
            </a:extLst>
          </xdr:cNvPr>
          <xdr:cNvGrpSpPr/>
        </xdr:nvGrpSpPr>
        <xdr:grpSpPr>
          <a:xfrm>
            <a:off x="285751" y="5305426"/>
            <a:ext cx="990599" cy="1323975"/>
            <a:chOff x="285751" y="5295901"/>
            <a:chExt cx="990599" cy="1323975"/>
          </a:xfrm>
        </xdr:grpSpPr>
        <xdr:sp macro="" textlink="'Income sources pt'!F4">
          <xdr:nvSpPr>
            <xdr:cNvPr id="29" name="TextBox 28">
              <a:extLst>
                <a:ext uri="{FF2B5EF4-FFF2-40B4-BE49-F238E27FC236}">
                  <a16:creationId xmlns:a16="http://schemas.microsoft.com/office/drawing/2014/main" id="{00000000-0008-0000-0200-00001D000000}"/>
                </a:ext>
              </a:extLst>
            </xdr:cNvPr>
            <xdr:cNvSpPr txBox="1"/>
          </xdr:nvSpPr>
          <xdr:spPr>
            <a:xfrm>
              <a:off x="295276" y="5295901"/>
              <a:ext cx="98107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A6E1423-88E1-44A8-A38D-BC2AC668A6F7}"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Advertising</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F5">
          <xdr:nvSpPr>
            <xdr:cNvPr id="30" name="TextBox 29">
              <a:extLst>
                <a:ext uri="{FF2B5EF4-FFF2-40B4-BE49-F238E27FC236}">
                  <a16:creationId xmlns:a16="http://schemas.microsoft.com/office/drawing/2014/main" id="{00000000-0008-0000-0200-00001E000000}"/>
                </a:ext>
              </a:extLst>
            </xdr:cNvPr>
            <xdr:cNvSpPr txBox="1"/>
          </xdr:nvSpPr>
          <xdr:spPr>
            <a:xfrm>
              <a:off x="291466" y="5514976"/>
              <a:ext cx="98107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3A47CB3-6A1B-43FE-902E-B3E6B5CFADB1}"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Asset sale</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F6">
          <xdr:nvSpPr>
            <xdr:cNvPr id="31" name="TextBox 30">
              <a:extLst>
                <a:ext uri="{FF2B5EF4-FFF2-40B4-BE49-F238E27FC236}">
                  <a16:creationId xmlns:a16="http://schemas.microsoft.com/office/drawing/2014/main" id="{00000000-0008-0000-0200-00001F000000}"/>
                </a:ext>
              </a:extLst>
            </xdr:cNvPr>
            <xdr:cNvSpPr txBox="1"/>
          </xdr:nvSpPr>
          <xdr:spPr>
            <a:xfrm>
              <a:off x="289561" y="5734051"/>
              <a:ext cx="98107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37B552B-5F51-4A3B-B486-723C66C3318D}"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Licensing</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F7">
          <xdr:nvSpPr>
            <xdr:cNvPr id="32" name="TextBox 31">
              <a:extLst>
                <a:ext uri="{FF2B5EF4-FFF2-40B4-BE49-F238E27FC236}">
                  <a16:creationId xmlns:a16="http://schemas.microsoft.com/office/drawing/2014/main" id="{00000000-0008-0000-0200-000020000000}"/>
                </a:ext>
              </a:extLst>
            </xdr:cNvPr>
            <xdr:cNvSpPr txBox="1"/>
          </xdr:nvSpPr>
          <xdr:spPr>
            <a:xfrm>
              <a:off x="287656" y="5953126"/>
              <a:ext cx="98107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2E5B527-0954-47DB-8AEB-6E72C88B448C}"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Renting</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F8">
          <xdr:nvSpPr>
            <xdr:cNvPr id="33" name="TextBox 32">
              <a:extLst>
                <a:ext uri="{FF2B5EF4-FFF2-40B4-BE49-F238E27FC236}">
                  <a16:creationId xmlns:a16="http://schemas.microsoft.com/office/drawing/2014/main" id="{00000000-0008-0000-0200-000021000000}"/>
                </a:ext>
              </a:extLst>
            </xdr:cNvPr>
            <xdr:cNvSpPr txBox="1"/>
          </xdr:nvSpPr>
          <xdr:spPr>
            <a:xfrm>
              <a:off x="293371" y="6172201"/>
              <a:ext cx="98107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EB4CC21-4D3C-4604-A18B-A55DE6599FD9}"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Subscription</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F9">
          <xdr:nvSpPr>
            <xdr:cNvPr id="34" name="TextBox 33">
              <a:extLst>
                <a:ext uri="{FF2B5EF4-FFF2-40B4-BE49-F238E27FC236}">
                  <a16:creationId xmlns:a16="http://schemas.microsoft.com/office/drawing/2014/main" id="{00000000-0008-0000-0200-000022000000}"/>
                </a:ext>
              </a:extLst>
            </xdr:cNvPr>
            <xdr:cNvSpPr txBox="1"/>
          </xdr:nvSpPr>
          <xdr:spPr>
            <a:xfrm>
              <a:off x="285751" y="6391276"/>
              <a:ext cx="98107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A8D5869-7BCC-4B79-89BC-22E83173E9FD}"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Usage fees</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grpSp>
      <xdr:grpSp>
        <xdr:nvGrpSpPr>
          <xdr:cNvPr id="43" name="Group 42">
            <a:extLst>
              <a:ext uri="{FF2B5EF4-FFF2-40B4-BE49-F238E27FC236}">
                <a16:creationId xmlns:a16="http://schemas.microsoft.com/office/drawing/2014/main" id="{00000000-0008-0000-0200-00002B000000}"/>
              </a:ext>
            </a:extLst>
          </xdr:cNvPr>
          <xdr:cNvGrpSpPr/>
        </xdr:nvGrpSpPr>
        <xdr:grpSpPr>
          <a:xfrm>
            <a:off x="1438275" y="5314950"/>
            <a:ext cx="990599" cy="1323975"/>
            <a:chOff x="285751" y="5295901"/>
            <a:chExt cx="990599" cy="1323975"/>
          </a:xfrm>
        </xdr:grpSpPr>
        <xdr:sp macro="" textlink="'Income sources pt'!M4">
          <xdr:nvSpPr>
            <xdr:cNvPr id="44" name="TextBox 43">
              <a:extLst>
                <a:ext uri="{FF2B5EF4-FFF2-40B4-BE49-F238E27FC236}">
                  <a16:creationId xmlns:a16="http://schemas.microsoft.com/office/drawing/2014/main" id="{00000000-0008-0000-0200-00002C000000}"/>
                </a:ext>
              </a:extLst>
            </xdr:cNvPr>
            <xdr:cNvSpPr txBox="1"/>
          </xdr:nvSpPr>
          <xdr:spPr>
            <a:xfrm>
              <a:off x="295276" y="5295901"/>
              <a:ext cx="98107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F6A6D85-0B9B-4881-927A-1093168BCDFB}"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8%</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M5">
          <xdr:nvSpPr>
            <xdr:cNvPr id="45" name="TextBox 44">
              <a:extLst>
                <a:ext uri="{FF2B5EF4-FFF2-40B4-BE49-F238E27FC236}">
                  <a16:creationId xmlns:a16="http://schemas.microsoft.com/office/drawing/2014/main" id="{00000000-0008-0000-0200-00002D000000}"/>
                </a:ext>
              </a:extLst>
            </xdr:cNvPr>
            <xdr:cNvSpPr txBox="1"/>
          </xdr:nvSpPr>
          <xdr:spPr>
            <a:xfrm>
              <a:off x="291466" y="5514976"/>
              <a:ext cx="98107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5484C49-FBCF-471F-AFA2-1DF0D511EDCD}"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2%</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M6">
          <xdr:nvSpPr>
            <xdr:cNvPr id="46" name="TextBox 45">
              <a:extLst>
                <a:ext uri="{FF2B5EF4-FFF2-40B4-BE49-F238E27FC236}">
                  <a16:creationId xmlns:a16="http://schemas.microsoft.com/office/drawing/2014/main" id="{00000000-0008-0000-0200-00002E000000}"/>
                </a:ext>
              </a:extLst>
            </xdr:cNvPr>
            <xdr:cNvSpPr txBox="1"/>
          </xdr:nvSpPr>
          <xdr:spPr>
            <a:xfrm>
              <a:off x="289561" y="5734051"/>
              <a:ext cx="98107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8E568A2-0625-41B6-804E-A2882DF5C217}"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53%</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M7">
          <xdr:nvSpPr>
            <xdr:cNvPr id="47" name="TextBox 46">
              <a:extLst>
                <a:ext uri="{FF2B5EF4-FFF2-40B4-BE49-F238E27FC236}">
                  <a16:creationId xmlns:a16="http://schemas.microsoft.com/office/drawing/2014/main" id="{00000000-0008-0000-0200-00002F000000}"/>
                </a:ext>
              </a:extLst>
            </xdr:cNvPr>
            <xdr:cNvSpPr txBox="1"/>
          </xdr:nvSpPr>
          <xdr:spPr>
            <a:xfrm>
              <a:off x="287656" y="5953126"/>
              <a:ext cx="98107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19BA543-BA3E-4038-AB5B-47B28B3D9C9C}"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16%</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M8">
          <xdr:nvSpPr>
            <xdr:cNvPr id="48" name="TextBox 47">
              <a:extLst>
                <a:ext uri="{FF2B5EF4-FFF2-40B4-BE49-F238E27FC236}">
                  <a16:creationId xmlns:a16="http://schemas.microsoft.com/office/drawing/2014/main" id="{00000000-0008-0000-0200-000030000000}"/>
                </a:ext>
              </a:extLst>
            </xdr:cNvPr>
            <xdr:cNvSpPr txBox="1"/>
          </xdr:nvSpPr>
          <xdr:spPr>
            <a:xfrm>
              <a:off x="293371" y="6172201"/>
              <a:ext cx="98107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6CC3BA8-D58E-49C5-B09D-672A9F06FC29}"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10%</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M9">
          <xdr:nvSpPr>
            <xdr:cNvPr id="49" name="TextBox 48">
              <a:extLst>
                <a:ext uri="{FF2B5EF4-FFF2-40B4-BE49-F238E27FC236}">
                  <a16:creationId xmlns:a16="http://schemas.microsoft.com/office/drawing/2014/main" id="{00000000-0008-0000-0200-000031000000}"/>
                </a:ext>
              </a:extLst>
            </xdr:cNvPr>
            <xdr:cNvSpPr txBox="1"/>
          </xdr:nvSpPr>
          <xdr:spPr>
            <a:xfrm>
              <a:off x="285751" y="6391276"/>
              <a:ext cx="98107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F4976E1-71C0-4D7D-A71C-F690DD85E9F2}"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10%</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grpSp>
      <xdr:grpSp>
        <xdr:nvGrpSpPr>
          <xdr:cNvPr id="50" name="Group 49">
            <a:extLst>
              <a:ext uri="{FF2B5EF4-FFF2-40B4-BE49-F238E27FC236}">
                <a16:creationId xmlns:a16="http://schemas.microsoft.com/office/drawing/2014/main" id="{00000000-0008-0000-0200-000032000000}"/>
              </a:ext>
            </a:extLst>
          </xdr:cNvPr>
          <xdr:cNvGrpSpPr/>
        </xdr:nvGrpSpPr>
        <xdr:grpSpPr>
          <a:xfrm>
            <a:off x="2152650" y="5324475"/>
            <a:ext cx="990599" cy="1323975"/>
            <a:chOff x="285751" y="5295901"/>
            <a:chExt cx="990599" cy="1323975"/>
          </a:xfrm>
        </xdr:grpSpPr>
        <xdr:sp macro="" textlink="'Income sources pt'!L4">
          <xdr:nvSpPr>
            <xdr:cNvPr id="51" name="TextBox 50">
              <a:extLst>
                <a:ext uri="{FF2B5EF4-FFF2-40B4-BE49-F238E27FC236}">
                  <a16:creationId xmlns:a16="http://schemas.microsoft.com/office/drawing/2014/main" id="{00000000-0008-0000-0200-000033000000}"/>
                </a:ext>
              </a:extLst>
            </xdr:cNvPr>
            <xdr:cNvSpPr txBox="1"/>
          </xdr:nvSpPr>
          <xdr:spPr>
            <a:xfrm>
              <a:off x="295276" y="5295901"/>
              <a:ext cx="98107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76F761B-5110-4507-88D2-E1F33C68FFF2}"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 61,782 </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L5">
          <xdr:nvSpPr>
            <xdr:cNvPr id="52" name="TextBox 51">
              <a:extLst>
                <a:ext uri="{FF2B5EF4-FFF2-40B4-BE49-F238E27FC236}">
                  <a16:creationId xmlns:a16="http://schemas.microsoft.com/office/drawing/2014/main" id="{00000000-0008-0000-0200-000034000000}"/>
                </a:ext>
              </a:extLst>
            </xdr:cNvPr>
            <xdr:cNvSpPr txBox="1"/>
          </xdr:nvSpPr>
          <xdr:spPr>
            <a:xfrm>
              <a:off x="291466" y="5514976"/>
              <a:ext cx="98107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AC91ACC-B362-4DF8-A302-40F873B9F025}"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 12,878 </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L6">
          <xdr:nvSpPr>
            <xdr:cNvPr id="53" name="TextBox 52">
              <a:extLst>
                <a:ext uri="{FF2B5EF4-FFF2-40B4-BE49-F238E27FC236}">
                  <a16:creationId xmlns:a16="http://schemas.microsoft.com/office/drawing/2014/main" id="{00000000-0008-0000-0200-000035000000}"/>
                </a:ext>
              </a:extLst>
            </xdr:cNvPr>
            <xdr:cNvSpPr txBox="1"/>
          </xdr:nvSpPr>
          <xdr:spPr>
            <a:xfrm>
              <a:off x="289561" y="5734051"/>
              <a:ext cx="98107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34EBF07-4A8C-4F72-9025-187FEB4BC363}"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 3,89,437 </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L7">
          <xdr:nvSpPr>
            <xdr:cNvPr id="54" name="TextBox 53">
              <a:extLst>
                <a:ext uri="{FF2B5EF4-FFF2-40B4-BE49-F238E27FC236}">
                  <a16:creationId xmlns:a16="http://schemas.microsoft.com/office/drawing/2014/main" id="{00000000-0008-0000-0200-000036000000}"/>
                </a:ext>
              </a:extLst>
            </xdr:cNvPr>
            <xdr:cNvSpPr txBox="1"/>
          </xdr:nvSpPr>
          <xdr:spPr>
            <a:xfrm>
              <a:off x="287656" y="5953126"/>
              <a:ext cx="98107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2C37F6E-CA56-43BC-B309-10CD8E2B7A72}"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 1,16,801 </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L8">
          <xdr:nvSpPr>
            <xdr:cNvPr id="55" name="TextBox 54">
              <a:extLst>
                <a:ext uri="{FF2B5EF4-FFF2-40B4-BE49-F238E27FC236}">
                  <a16:creationId xmlns:a16="http://schemas.microsoft.com/office/drawing/2014/main" id="{00000000-0008-0000-0200-000037000000}"/>
                </a:ext>
              </a:extLst>
            </xdr:cNvPr>
            <xdr:cNvSpPr txBox="1"/>
          </xdr:nvSpPr>
          <xdr:spPr>
            <a:xfrm>
              <a:off x="293371" y="6172201"/>
              <a:ext cx="98107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9B62A14-539D-43F1-A13D-94EB88686949}"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 73,997 </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L9">
          <xdr:nvSpPr>
            <xdr:cNvPr id="56" name="TextBox 55">
              <a:extLst>
                <a:ext uri="{FF2B5EF4-FFF2-40B4-BE49-F238E27FC236}">
                  <a16:creationId xmlns:a16="http://schemas.microsoft.com/office/drawing/2014/main" id="{00000000-0008-0000-0200-000038000000}"/>
                </a:ext>
              </a:extLst>
            </xdr:cNvPr>
            <xdr:cNvSpPr txBox="1"/>
          </xdr:nvSpPr>
          <xdr:spPr>
            <a:xfrm>
              <a:off x="285751" y="6391276"/>
              <a:ext cx="98107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8CBF14E-A28E-4BA1-9616-FE3D12B3D713}"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 75,252 </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grpSp>
      <xdr:grpSp>
        <xdr:nvGrpSpPr>
          <xdr:cNvPr id="85" name="Group 84">
            <a:extLst>
              <a:ext uri="{FF2B5EF4-FFF2-40B4-BE49-F238E27FC236}">
                <a16:creationId xmlns:a16="http://schemas.microsoft.com/office/drawing/2014/main" id="{00000000-0008-0000-0200-000055000000}"/>
              </a:ext>
            </a:extLst>
          </xdr:cNvPr>
          <xdr:cNvGrpSpPr/>
        </xdr:nvGrpSpPr>
        <xdr:grpSpPr>
          <a:xfrm>
            <a:off x="95250" y="5267325"/>
            <a:ext cx="342900" cy="1409700"/>
            <a:chOff x="95250" y="5267325"/>
            <a:chExt cx="342900" cy="1409700"/>
          </a:xfrm>
        </xdr:grpSpPr>
        <xdr:sp macro="" textlink="">
          <xdr:nvSpPr>
            <xdr:cNvPr id="57" name="TextBox 56">
              <a:extLst>
                <a:ext uri="{FF2B5EF4-FFF2-40B4-BE49-F238E27FC236}">
                  <a16:creationId xmlns:a16="http://schemas.microsoft.com/office/drawing/2014/main" id="{00000000-0008-0000-0200-000039000000}"/>
                </a:ext>
              </a:extLst>
            </xdr:cNvPr>
            <xdr:cNvSpPr txBox="1"/>
          </xdr:nvSpPr>
          <xdr:spPr>
            <a:xfrm>
              <a:off x="95250" y="5267325"/>
              <a:ext cx="3429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b="1">
                  <a:ln>
                    <a:noFill/>
                  </a:ln>
                  <a:solidFill>
                    <a:srgbClr val="FFFF00"/>
                  </a:solidFill>
                  <a:latin typeface="Times New Roman" panose="02020603050405020304" pitchFamily="18" charset="0"/>
                  <a:cs typeface="Times New Roman" panose="02020603050405020304" pitchFamily="18" charset="0"/>
                </a:rPr>
                <a:t>▪</a:t>
              </a:r>
            </a:p>
          </xdr:txBody>
        </xdr:sp>
        <xdr:sp macro="" textlink="">
          <xdr:nvSpPr>
            <xdr:cNvPr id="80" name="TextBox 79">
              <a:extLst>
                <a:ext uri="{FF2B5EF4-FFF2-40B4-BE49-F238E27FC236}">
                  <a16:creationId xmlns:a16="http://schemas.microsoft.com/office/drawing/2014/main" id="{00000000-0008-0000-0200-000050000000}"/>
                </a:ext>
              </a:extLst>
            </xdr:cNvPr>
            <xdr:cNvSpPr txBox="1"/>
          </xdr:nvSpPr>
          <xdr:spPr>
            <a:xfrm>
              <a:off x="95250" y="5486400"/>
              <a:ext cx="3429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b="1">
                  <a:ln>
                    <a:noFill/>
                  </a:ln>
                  <a:solidFill>
                    <a:srgbClr val="FFFF00"/>
                  </a:solidFill>
                  <a:latin typeface="Times New Roman" panose="02020603050405020304" pitchFamily="18" charset="0"/>
                  <a:cs typeface="Times New Roman" panose="02020603050405020304" pitchFamily="18" charset="0"/>
                </a:rPr>
                <a:t>▪</a:t>
              </a:r>
            </a:p>
          </xdr:txBody>
        </xdr:sp>
        <xdr:sp macro="" textlink="">
          <xdr:nvSpPr>
            <xdr:cNvPr id="81" name="TextBox 80">
              <a:extLst>
                <a:ext uri="{FF2B5EF4-FFF2-40B4-BE49-F238E27FC236}">
                  <a16:creationId xmlns:a16="http://schemas.microsoft.com/office/drawing/2014/main" id="{00000000-0008-0000-0200-000051000000}"/>
                </a:ext>
              </a:extLst>
            </xdr:cNvPr>
            <xdr:cNvSpPr txBox="1"/>
          </xdr:nvSpPr>
          <xdr:spPr>
            <a:xfrm>
              <a:off x="95250" y="5705475"/>
              <a:ext cx="3429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b="1">
                  <a:ln>
                    <a:noFill/>
                  </a:ln>
                  <a:solidFill>
                    <a:srgbClr val="FFFF00"/>
                  </a:solidFill>
                  <a:latin typeface="Times New Roman" panose="02020603050405020304" pitchFamily="18" charset="0"/>
                  <a:cs typeface="Times New Roman" panose="02020603050405020304" pitchFamily="18" charset="0"/>
                </a:rPr>
                <a:t>▪</a:t>
              </a:r>
            </a:p>
          </xdr:txBody>
        </xdr:sp>
        <xdr:sp macro="" textlink="">
          <xdr:nvSpPr>
            <xdr:cNvPr id="82" name="TextBox 81">
              <a:extLst>
                <a:ext uri="{FF2B5EF4-FFF2-40B4-BE49-F238E27FC236}">
                  <a16:creationId xmlns:a16="http://schemas.microsoft.com/office/drawing/2014/main" id="{00000000-0008-0000-0200-000052000000}"/>
                </a:ext>
              </a:extLst>
            </xdr:cNvPr>
            <xdr:cNvSpPr txBox="1"/>
          </xdr:nvSpPr>
          <xdr:spPr>
            <a:xfrm>
              <a:off x="95250" y="5924550"/>
              <a:ext cx="3429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b="1">
                  <a:ln>
                    <a:noFill/>
                  </a:ln>
                  <a:solidFill>
                    <a:srgbClr val="FFFF00"/>
                  </a:solidFill>
                  <a:latin typeface="Times New Roman" panose="02020603050405020304" pitchFamily="18" charset="0"/>
                  <a:cs typeface="Times New Roman" panose="02020603050405020304" pitchFamily="18" charset="0"/>
                </a:rPr>
                <a:t>▪</a:t>
              </a:r>
            </a:p>
          </xdr:txBody>
        </xdr:sp>
        <xdr:sp macro="" textlink="">
          <xdr:nvSpPr>
            <xdr:cNvPr id="83" name="TextBox 82">
              <a:extLst>
                <a:ext uri="{FF2B5EF4-FFF2-40B4-BE49-F238E27FC236}">
                  <a16:creationId xmlns:a16="http://schemas.microsoft.com/office/drawing/2014/main" id="{00000000-0008-0000-0200-000053000000}"/>
                </a:ext>
              </a:extLst>
            </xdr:cNvPr>
            <xdr:cNvSpPr txBox="1"/>
          </xdr:nvSpPr>
          <xdr:spPr>
            <a:xfrm>
              <a:off x="95250" y="6143625"/>
              <a:ext cx="3429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b="1">
                  <a:ln>
                    <a:noFill/>
                  </a:ln>
                  <a:solidFill>
                    <a:srgbClr val="FFFF00"/>
                  </a:solidFill>
                  <a:latin typeface="Times New Roman" panose="02020603050405020304" pitchFamily="18" charset="0"/>
                  <a:cs typeface="Times New Roman" panose="02020603050405020304" pitchFamily="18" charset="0"/>
                </a:rPr>
                <a:t>▪</a:t>
              </a:r>
            </a:p>
          </xdr:txBody>
        </xdr:sp>
        <xdr:sp macro="" textlink="">
          <xdr:nvSpPr>
            <xdr:cNvPr id="84" name="TextBox 83">
              <a:extLst>
                <a:ext uri="{FF2B5EF4-FFF2-40B4-BE49-F238E27FC236}">
                  <a16:creationId xmlns:a16="http://schemas.microsoft.com/office/drawing/2014/main" id="{00000000-0008-0000-0200-000054000000}"/>
                </a:ext>
              </a:extLst>
            </xdr:cNvPr>
            <xdr:cNvSpPr txBox="1"/>
          </xdr:nvSpPr>
          <xdr:spPr>
            <a:xfrm>
              <a:off x="95250" y="6362700"/>
              <a:ext cx="3429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b="1">
                  <a:ln>
                    <a:noFill/>
                  </a:ln>
                  <a:solidFill>
                    <a:srgbClr val="FFFF00"/>
                  </a:solidFill>
                  <a:latin typeface="Times New Roman" panose="02020603050405020304" pitchFamily="18" charset="0"/>
                  <a:cs typeface="Times New Roman" panose="02020603050405020304" pitchFamily="18" charset="0"/>
                </a:rPr>
                <a:t>▪</a:t>
              </a:r>
            </a:p>
          </xdr:txBody>
        </xdr:sp>
      </xdr:grpSp>
    </xdr:grpSp>
    <xdr:clientData/>
  </xdr:twoCellAnchor>
  <xdr:twoCellAnchor editAs="absolute">
    <xdr:from>
      <xdr:col>20</xdr:col>
      <xdr:colOff>317501</xdr:colOff>
      <xdr:row>2</xdr:row>
      <xdr:rowOff>89619</xdr:rowOff>
    </xdr:from>
    <xdr:to>
      <xdr:col>22</xdr:col>
      <xdr:colOff>437931</xdr:colOff>
      <xdr:row>8</xdr:row>
      <xdr:rowOff>161439</xdr:rowOff>
    </xdr:to>
    <xdr:sp macro="" textlink="">
      <xdr:nvSpPr>
        <xdr:cNvPr id="87" name="Rectangle: Rounded Corners 86">
          <a:extLst>
            <a:ext uri="{FF2B5EF4-FFF2-40B4-BE49-F238E27FC236}">
              <a16:creationId xmlns:a16="http://schemas.microsoft.com/office/drawing/2014/main" id="{00000000-0008-0000-0200-000057000000}"/>
            </a:ext>
          </a:extLst>
        </xdr:cNvPr>
        <xdr:cNvSpPr/>
      </xdr:nvSpPr>
      <xdr:spPr>
        <a:xfrm>
          <a:off x="12579570" y="461860"/>
          <a:ext cx="1346637" cy="1188545"/>
        </a:xfrm>
        <a:prstGeom prst="roundRect">
          <a:avLst/>
        </a:prstGeom>
        <a:solidFill>
          <a:srgbClr val="070E2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clientData/>
  </xdr:twoCellAnchor>
  <xdr:twoCellAnchor editAs="absolute">
    <xdr:from>
      <xdr:col>20</xdr:col>
      <xdr:colOff>346608</xdr:colOff>
      <xdr:row>2</xdr:row>
      <xdr:rowOff>78797</xdr:rowOff>
    </xdr:from>
    <xdr:to>
      <xdr:col>22</xdr:col>
      <xdr:colOff>472741</xdr:colOff>
      <xdr:row>8</xdr:row>
      <xdr:rowOff>154997</xdr:rowOff>
    </xdr:to>
    <xdr:grpSp>
      <xdr:nvGrpSpPr>
        <xdr:cNvPr id="91" name="Group 90">
          <a:extLst>
            <a:ext uri="{FF2B5EF4-FFF2-40B4-BE49-F238E27FC236}">
              <a16:creationId xmlns:a16="http://schemas.microsoft.com/office/drawing/2014/main" id="{00000000-0008-0000-0200-00005B000000}"/>
            </a:ext>
          </a:extLst>
        </xdr:cNvPr>
        <xdr:cNvGrpSpPr/>
      </xdr:nvGrpSpPr>
      <xdr:grpSpPr>
        <a:xfrm>
          <a:off x="12608677" y="451038"/>
          <a:ext cx="1352340" cy="1192925"/>
          <a:chOff x="10168078" y="723900"/>
          <a:chExt cx="1090472" cy="1219200"/>
        </a:xfrm>
      </xdr:grpSpPr>
      <xdr:sp macro="" textlink="">
        <xdr:nvSpPr>
          <xdr:cNvPr id="88" name="TextBox 3">
            <a:extLst>
              <a:ext uri="{FF2B5EF4-FFF2-40B4-BE49-F238E27FC236}">
                <a16:creationId xmlns:a16="http://schemas.microsoft.com/office/drawing/2014/main" id="{00000000-0008-0000-0200-000058000000}"/>
              </a:ext>
            </a:extLst>
          </xdr:cNvPr>
          <xdr:cNvSpPr txBox="1"/>
        </xdr:nvSpPr>
        <xdr:spPr>
          <a:xfrm>
            <a:off x="10258424" y="1428750"/>
            <a:ext cx="1000126"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1400" b="0">
                <a:ln>
                  <a:noFill/>
                </a:ln>
                <a:solidFill>
                  <a:schemeClr val="bg1"/>
                </a:solidFill>
                <a:latin typeface="Times New Roman" panose="02020603050405020304" pitchFamily="18" charset="0"/>
                <a:cs typeface="Times New Roman" panose="02020603050405020304" pitchFamily="18" charset="0"/>
              </a:rPr>
              <a:t>Average</a:t>
            </a:r>
            <a:r>
              <a:rPr lang="en-IN" sz="1100" b="0" baseline="0">
                <a:ln>
                  <a:noFill/>
                </a:ln>
                <a:solidFill>
                  <a:schemeClr val="bg1"/>
                </a:solidFill>
                <a:latin typeface="Times New Roman" panose="02020603050405020304" pitchFamily="18" charset="0"/>
                <a:cs typeface="Times New Roman" panose="02020603050405020304" pitchFamily="18" charset="0"/>
              </a:rPr>
              <a:t> </a:t>
            </a:r>
            <a:r>
              <a:rPr lang="en-IN" sz="900" b="0" baseline="0">
                <a:ln>
                  <a:noFill/>
                </a:ln>
                <a:solidFill>
                  <a:schemeClr val="bg1"/>
                </a:solidFill>
                <a:latin typeface="Times New Roman" panose="02020603050405020304" pitchFamily="18" charset="0"/>
                <a:cs typeface="Times New Roman" panose="02020603050405020304" pitchFamily="18" charset="0"/>
              </a:rPr>
              <a:t>Income of Month</a:t>
            </a:r>
            <a:endParaRPr lang="en-IN" sz="1100" b="0">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W8">
        <xdr:nvSpPr>
          <xdr:cNvPr id="89" name="TextBox 3">
            <a:extLst>
              <a:ext uri="{FF2B5EF4-FFF2-40B4-BE49-F238E27FC236}">
                <a16:creationId xmlns:a16="http://schemas.microsoft.com/office/drawing/2014/main" id="{00000000-0008-0000-0200-000059000000}"/>
              </a:ext>
            </a:extLst>
          </xdr:cNvPr>
          <xdr:cNvSpPr txBox="1"/>
        </xdr:nvSpPr>
        <xdr:spPr>
          <a:xfrm>
            <a:off x="10168078" y="970346"/>
            <a:ext cx="1028700"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fld id="{79C29EDC-182A-4430-A372-AB43F44F69A9}" type="TxLink">
              <a:rPr lang="en-US" sz="1800" b="1" i="0" u="none" strike="noStrike">
                <a:ln>
                  <a:noFill/>
                </a:ln>
                <a:solidFill>
                  <a:schemeClr val="bg1"/>
                </a:solidFill>
                <a:latin typeface="Times New Roman" panose="02020603050405020304" pitchFamily="18" charset="0"/>
                <a:cs typeface="Times New Roman" panose="02020603050405020304" pitchFamily="18" charset="0"/>
              </a:rPr>
              <a:pPr algn="ctr"/>
              <a:t> 3,28,943 </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sp macro="" textlink="">
        <xdr:nvSpPr>
          <xdr:cNvPr id="90" name="TextBox 3">
            <a:extLst>
              <a:ext uri="{FF2B5EF4-FFF2-40B4-BE49-F238E27FC236}">
                <a16:creationId xmlns:a16="http://schemas.microsoft.com/office/drawing/2014/main" id="{00000000-0008-0000-0200-00005A000000}"/>
              </a:ext>
            </a:extLst>
          </xdr:cNvPr>
          <xdr:cNvSpPr txBox="1"/>
        </xdr:nvSpPr>
        <xdr:spPr>
          <a:xfrm>
            <a:off x="10172700" y="723900"/>
            <a:ext cx="4857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IN" sz="1400" b="1" i="0" u="none" strike="noStrike">
                <a:ln>
                  <a:noFill/>
                </a:ln>
                <a:solidFill>
                  <a:schemeClr val="bg1"/>
                </a:solidFill>
                <a:latin typeface="Times New Roman" panose="02020603050405020304" pitchFamily="18" charset="0"/>
                <a:cs typeface="Times New Roman" panose="02020603050405020304" pitchFamily="18" charset="0"/>
              </a:rPr>
              <a:t> X̅ </a:t>
            </a:r>
          </a:p>
        </xdr:txBody>
      </xdr:sp>
    </xdr:grpSp>
    <xdr:clientData/>
  </xdr:twoCellAnchor>
  <xdr:twoCellAnchor editAs="absolute">
    <xdr:from>
      <xdr:col>20</xdr:col>
      <xdr:colOff>262758</xdr:colOff>
      <xdr:row>9</xdr:row>
      <xdr:rowOff>110129</xdr:rowOff>
    </xdr:from>
    <xdr:to>
      <xdr:col>22</xdr:col>
      <xdr:colOff>456450</xdr:colOff>
      <xdr:row>26</xdr:row>
      <xdr:rowOff>7352</xdr:rowOff>
    </xdr:to>
    <xdr:sp macro="" textlink="">
      <xdr:nvSpPr>
        <xdr:cNvPr id="92" name="Rectangle: Rounded Corners 91">
          <a:extLst>
            <a:ext uri="{FF2B5EF4-FFF2-40B4-BE49-F238E27FC236}">
              <a16:creationId xmlns:a16="http://schemas.microsoft.com/office/drawing/2014/main" id="{00000000-0008-0000-0200-00005C000000}"/>
            </a:ext>
          </a:extLst>
        </xdr:cNvPr>
        <xdr:cNvSpPr/>
      </xdr:nvSpPr>
      <xdr:spPr>
        <a:xfrm>
          <a:off x="12524827" y="1785215"/>
          <a:ext cx="1419899" cy="3061275"/>
        </a:xfrm>
        <a:prstGeom prst="roundRect">
          <a:avLst/>
        </a:prstGeom>
        <a:solidFill>
          <a:srgbClr val="070E2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clientData/>
  </xdr:twoCellAnchor>
  <xdr:twoCellAnchor editAs="absolute">
    <xdr:from>
      <xdr:col>20</xdr:col>
      <xdr:colOff>243825</xdr:colOff>
      <xdr:row>9</xdr:row>
      <xdr:rowOff>115784</xdr:rowOff>
    </xdr:from>
    <xdr:to>
      <xdr:col>22</xdr:col>
      <xdr:colOff>581289</xdr:colOff>
      <xdr:row>25</xdr:row>
      <xdr:rowOff>107281</xdr:rowOff>
    </xdr:to>
    <xdr:grpSp>
      <xdr:nvGrpSpPr>
        <xdr:cNvPr id="62" name="Group 61">
          <a:extLst>
            <a:ext uri="{FF2B5EF4-FFF2-40B4-BE49-F238E27FC236}">
              <a16:creationId xmlns:a16="http://schemas.microsoft.com/office/drawing/2014/main" id="{00000000-0008-0000-0200-00003E000000}"/>
            </a:ext>
          </a:extLst>
        </xdr:cNvPr>
        <xdr:cNvGrpSpPr/>
      </xdr:nvGrpSpPr>
      <xdr:grpSpPr>
        <a:xfrm>
          <a:off x="12505894" y="1790870"/>
          <a:ext cx="1563671" cy="2969428"/>
          <a:chOff x="10255449" y="2211159"/>
          <a:chExt cx="1337837" cy="3039497"/>
        </a:xfrm>
      </xdr:grpSpPr>
      <xdr:sp macro="" textlink="">
        <xdr:nvSpPr>
          <xdr:cNvPr id="93" name="TextBox 3">
            <a:extLst>
              <a:ext uri="{FF2B5EF4-FFF2-40B4-BE49-F238E27FC236}">
                <a16:creationId xmlns:a16="http://schemas.microsoft.com/office/drawing/2014/main" id="{00000000-0008-0000-0200-00005D000000}"/>
              </a:ext>
            </a:extLst>
          </xdr:cNvPr>
          <xdr:cNvSpPr txBox="1"/>
        </xdr:nvSpPr>
        <xdr:spPr>
          <a:xfrm>
            <a:off x="10255449" y="2211159"/>
            <a:ext cx="1193907"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ctr"/>
            <a:r>
              <a:rPr lang="en-IN" sz="1400" b="1" i="0" u="none" strike="noStrike">
                <a:ln>
                  <a:noFill/>
                </a:ln>
                <a:solidFill>
                  <a:schemeClr val="bg1"/>
                </a:solidFill>
                <a:latin typeface="Times New Roman" panose="02020603050405020304" pitchFamily="18" charset="0"/>
                <a:ea typeface="+mn-ea"/>
                <a:cs typeface="Times New Roman" panose="02020603050405020304" pitchFamily="18" charset="0"/>
              </a:rPr>
              <a:t>Operating Profit</a:t>
            </a:r>
          </a:p>
        </xdr:txBody>
      </xdr:sp>
      <xdr:graphicFrame macro="">
        <xdr:nvGraphicFramePr>
          <xdr:cNvPr id="94" name="Chart 93">
            <a:extLst>
              <a:ext uri="{FF2B5EF4-FFF2-40B4-BE49-F238E27FC236}">
                <a16:creationId xmlns:a16="http://schemas.microsoft.com/office/drawing/2014/main" id="{00000000-0008-0000-0200-00005E000000}"/>
              </a:ext>
            </a:extLst>
          </xdr:cNvPr>
          <xdr:cNvGraphicFramePr>
            <a:graphicFrameLocks/>
          </xdr:cNvGraphicFramePr>
        </xdr:nvGraphicFramePr>
        <xdr:xfrm>
          <a:off x="10297207" y="2536031"/>
          <a:ext cx="1296079" cy="2512219"/>
        </xdr:xfrm>
        <a:graphic>
          <a:graphicData uri="http://schemas.openxmlformats.org/drawingml/2006/chart">
            <c:chart xmlns:c="http://schemas.openxmlformats.org/drawingml/2006/chart" xmlns:r="http://schemas.openxmlformats.org/officeDocument/2006/relationships" r:id="rId7"/>
          </a:graphicData>
        </a:graphic>
      </xdr:graphicFrame>
      <xdr:sp macro="" textlink="'Income sources pt'!$Z$23">
        <xdr:nvSpPr>
          <xdr:cNvPr id="95" name="TextBox 3">
            <a:extLst>
              <a:ext uri="{FF2B5EF4-FFF2-40B4-BE49-F238E27FC236}">
                <a16:creationId xmlns:a16="http://schemas.microsoft.com/office/drawing/2014/main" id="{00000000-0008-0000-0200-00005F000000}"/>
              </a:ext>
            </a:extLst>
          </xdr:cNvPr>
          <xdr:cNvSpPr txBox="1"/>
        </xdr:nvSpPr>
        <xdr:spPr>
          <a:xfrm>
            <a:off x="10318637" y="4905375"/>
            <a:ext cx="974611" cy="345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ctr"/>
            <a:fld id="{54865376-C91A-4311-A377-EFF72E2F7DC2}" type="TxLink">
              <a:rPr lang="en-US" sz="1600" b="1" i="0" u="none" strike="noStrike">
                <a:ln>
                  <a:noFill/>
                </a:ln>
                <a:solidFill>
                  <a:schemeClr val="bg1"/>
                </a:solidFill>
                <a:latin typeface="Times New Roman" panose="02020603050405020304" pitchFamily="18" charset="0"/>
                <a:ea typeface="+mn-ea"/>
                <a:cs typeface="Times New Roman" panose="02020603050405020304" pitchFamily="18" charset="0"/>
              </a:rPr>
              <a:pPr marL="0" indent="0" algn="ctr"/>
              <a:t> 7,89,464 </a:t>
            </a:fld>
            <a:endParaRPr lang="en-IN" sz="1600" b="1" i="0" u="none" strike="noStrike">
              <a:ln>
                <a:noFill/>
              </a:ln>
              <a:solidFill>
                <a:schemeClr val="bg1"/>
              </a:solidFill>
              <a:latin typeface="Times New Roman" panose="02020603050405020304" pitchFamily="18" charset="0"/>
              <a:ea typeface="+mn-ea"/>
              <a:cs typeface="Times New Roman" panose="02020603050405020304" pitchFamily="18" charset="0"/>
            </a:endParaRPr>
          </a:p>
        </xdr:txBody>
      </xdr:sp>
    </xdr:grpSp>
    <xdr:clientData/>
  </xdr:twoCellAnchor>
  <xdr:twoCellAnchor editAs="absolute">
    <xdr:from>
      <xdr:col>20</xdr:col>
      <xdr:colOff>315850</xdr:colOff>
      <xdr:row>26</xdr:row>
      <xdr:rowOff>70730</xdr:rowOff>
    </xdr:from>
    <xdr:to>
      <xdr:col>22</xdr:col>
      <xdr:colOff>509264</xdr:colOff>
      <xdr:row>39</xdr:row>
      <xdr:rowOff>27484</xdr:rowOff>
    </xdr:to>
    <xdr:sp macro="" textlink="">
      <xdr:nvSpPr>
        <xdr:cNvPr id="38" name="Rectangle: Rounded Corners 37">
          <a:extLst>
            <a:ext uri="{FF2B5EF4-FFF2-40B4-BE49-F238E27FC236}">
              <a16:creationId xmlns:a16="http://schemas.microsoft.com/office/drawing/2014/main" id="{00000000-0008-0000-0200-000026000000}"/>
            </a:ext>
          </a:extLst>
        </xdr:cNvPr>
        <xdr:cNvSpPr/>
      </xdr:nvSpPr>
      <xdr:spPr>
        <a:xfrm>
          <a:off x="12577919" y="4909868"/>
          <a:ext cx="1419621" cy="2376323"/>
        </a:xfrm>
        <a:prstGeom prst="roundRect">
          <a:avLst/>
        </a:prstGeom>
        <a:solidFill>
          <a:srgbClr val="070E2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clientData/>
  </xdr:twoCellAnchor>
  <xdr:twoCellAnchor editAs="absolute">
    <xdr:from>
      <xdr:col>20</xdr:col>
      <xdr:colOff>282084</xdr:colOff>
      <xdr:row>26</xdr:row>
      <xdr:rowOff>124881</xdr:rowOff>
    </xdr:from>
    <xdr:to>
      <xdr:col>22</xdr:col>
      <xdr:colOff>547414</xdr:colOff>
      <xdr:row>38</xdr:row>
      <xdr:rowOff>172511</xdr:rowOff>
    </xdr:to>
    <xdr:grpSp>
      <xdr:nvGrpSpPr>
        <xdr:cNvPr id="63" name="Group 62">
          <a:extLst>
            <a:ext uri="{FF2B5EF4-FFF2-40B4-BE49-F238E27FC236}">
              <a16:creationId xmlns:a16="http://schemas.microsoft.com/office/drawing/2014/main" id="{00000000-0008-0000-0200-00003F000000}"/>
            </a:ext>
          </a:extLst>
        </xdr:cNvPr>
        <xdr:cNvGrpSpPr/>
      </xdr:nvGrpSpPr>
      <xdr:grpSpPr>
        <a:xfrm>
          <a:off x="12544153" y="4964019"/>
          <a:ext cx="1491537" cy="2281078"/>
          <a:chOff x="10166236" y="5643562"/>
          <a:chExt cx="1492872" cy="2333630"/>
        </a:xfrm>
      </xdr:grpSpPr>
      <xdr:graphicFrame macro="">
        <xdr:nvGraphicFramePr>
          <xdr:cNvPr id="39" name="Chart 38">
            <a:extLst>
              <a:ext uri="{FF2B5EF4-FFF2-40B4-BE49-F238E27FC236}">
                <a16:creationId xmlns:a16="http://schemas.microsoft.com/office/drawing/2014/main" id="{00000000-0008-0000-0200-000027000000}"/>
              </a:ext>
            </a:extLst>
          </xdr:cNvPr>
          <xdr:cNvGraphicFramePr>
            <a:graphicFrameLocks/>
          </xdr:cNvGraphicFramePr>
        </xdr:nvGraphicFramePr>
        <xdr:xfrm>
          <a:off x="10166236" y="6262695"/>
          <a:ext cx="1492872" cy="1143000"/>
        </xdr:xfrm>
        <a:graphic>
          <a:graphicData uri="http://schemas.openxmlformats.org/drawingml/2006/chart">
            <c:chart xmlns:c="http://schemas.openxmlformats.org/drawingml/2006/chart" xmlns:r="http://schemas.openxmlformats.org/officeDocument/2006/relationships" r:id="rId8"/>
          </a:graphicData>
        </a:graphic>
      </xdr:graphicFrame>
      <xdr:sp macro="" textlink="'Income sources pt'!$AG$12">
        <xdr:nvSpPr>
          <xdr:cNvPr id="40" name="TextBox 3">
            <a:extLst>
              <a:ext uri="{FF2B5EF4-FFF2-40B4-BE49-F238E27FC236}">
                <a16:creationId xmlns:a16="http://schemas.microsoft.com/office/drawing/2014/main" id="{00000000-0008-0000-0200-000028000000}"/>
              </a:ext>
            </a:extLst>
          </xdr:cNvPr>
          <xdr:cNvSpPr txBox="1"/>
        </xdr:nvSpPr>
        <xdr:spPr>
          <a:xfrm>
            <a:off x="10298151" y="6072193"/>
            <a:ext cx="1218501" cy="345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ctr"/>
            <a:fld id="{2104D00B-EC23-4965-9253-70CA39B92DDE}" type="TxLink">
              <a:rPr lang="en-US" sz="1200" b="1" i="0" u="none" strike="noStrike">
                <a:ln>
                  <a:noFill/>
                </a:ln>
                <a:solidFill>
                  <a:schemeClr val="bg1"/>
                </a:solidFill>
                <a:latin typeface="Times New Roman" panose="02020603050405020304" pitchFamily="18" charset="0"/>
                <a:ea typeface="+mn-ea"/>
                <a:cs typeface="Times New Roman" panose="02020603050405020304" pitchFamily="18" charset="0"/>
              </a:rPr>
              <a:pPr marL="0" indent="0" algn="ctr"/>
              <a:t> 23,61,014 </a:t>
            </a:fld>
            <a:endParaRPr lang="en-IN" sz="1200" b="1" i="0" u="none" strike="noStrike">
              <a:ln>
                <a:noFill/>
              </a:ln>
              <a:solidFill>
                <a:schemeClr val="bg1"/>
              </a:solidFill>
              <a:latin typeface="Times New Roman" panose="02020603050405020304" pitchFamily="18" charset="0"/>
              <a:ea typeface="+mn-ea"/>
              <a:cs typeface="Times New Roman" panose="02020603050405020304" pitchFamily="18" charset="0"/>
            </a:endParaRPr>
          </a:p>
        </xdr:txBody>
      </xdr:sp>
      <xdr:sp macro="" textlink="'Income sources pt'!$AH$12">
        <xdr:nvSpPr>
          <xdr:cNvPr id="41" name="TextBox 3">
            <a:extLst>
              <a:ext uri="{FF2B5EF4-FFF2-40B4-BE49-F238E27FC236}">
                <a16:creationId xmlns:a16="http://schemas.microsoft.com/office/drawing/2014/main" id="{00000000-0008-0000-0200-000029000000}"/>
              </a:ext>
            </a:extLst>
          </xdr:cNvPr>
          <xdr:cNvSpPr txBox="1"/>
        </xdr:nvSpPr>
        <xdr:spPr>
          <a:xfrm>
            <a:off x="10356736" y="5881693"/>
            <a:ext cx="1116083" cy="345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ctr"/>
            <a:fld id="{DD7C5EC0-2F63-4328-B2DC-506F31C29085}" type="TxLink">
              <a:rPr lang="en-US" sz="1200" b="1" i="0" u="none" strike="noStrike">
                <a:ln>
                  <a:noFill/>
                </a:ln>
                <a:solidFill>
                  <a:schemeClr val="bg1"/>
                </a:solidFill>
                <a:latin typeface="Times New Roman" panose="02020603050405020304" pitchFamily="18" charset="0"/>
                <a:ea typeface="+mn-ea"/>
                <a:cs typeface="Times New Roman" panose="02020603050405020304" pitchFamily="18" charset="0"/>
              </a:rPr>
              <a:pPr marL="0" indent="0" algn="ctr"/>
              <a:t>60%</a:t>
            </a:fld>
            <a:endParaRPr lang="en-IN" sz="1200" b="1" i="0" u="none" strike="noStrike">
              <a:ln>
                <a:noFill/>
              </a:ln>
              <a:solidFill>
                <a:schemeClr val="bg1"/>
              </a:solidFill>
              <a:latin typeface="Times New Roman" panose="02020603050405020304" pitchFamily="18" charset="0"/>
              <a:ea typeface="+mn-ea"/>
              <a:cs typeface="Times New Roman" panose="02020603050405020304" pitchFamily="18" charset="0"/>
            </a:endParaRPr>
          </a:p>
        </xdr:txBody>
      </xdr:sp>
      <xdr:sp macro="" textlink="'Income sources pt'!$AF$12">
        <xdr:nvSpPr>
          <xdr:cNvPr id="42" name="TextBox 3">
            <a:extLst>
              <a:ext uri="{FF2B5EF4-FFF2-40B4-BE49-F238E27FC236}">
                <a16:creationId xmlns:a16="http://schemas.microsoft.com/office/drawing/2014/main" id="{00000000-0008-0000-0200-00002A000000}"/>
              </a:ext>
            </a:extLst>
          </xdr:cNvPr>
          <xdr:cNvSpPr txBox="1"/>
        </xdr:nvSpPr>
        <xdr:spPr>
          <a:xfrm>
            <a:off x="10285298" y="5643562"/>
            <a:ext cx="1264228" cy="345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ctr"/>
            <a:fld id="{AE4F5E9F-538F-4C1E-B5E3-25EA985B84CE}" type="TxLink">
              <a:rPr lang="en-US" sz="1600" b="1" i="0" u="none" strike="noStrike">
                <a:ln>
                  <a:noFill/>
                </a:ln>
                <a:solidFill>
                  <a:schemeClr val="bg1"/>
                </a:solidFill>
                <a:latin typeface="Times New Roman" panose="02020603050405020304" pitchFamily="18" charset="0"/>
                <a:ea typeface="+mn-ea"/>
                <a:cs typeface="Times New Roman" panose="02020603050405020304" pitchFamily="18" charset="0"/>
              </a:rPr>
              <a:pPr marL="0" indent="0" algn="ctr"/>
              <a:t>B2B</a:t>
            </a:fld>
            <a:endParaRPr lang="en-IN" sz="1600" b="1" i="0" u="none" strike="noStrike">
              <a:ln>
                <a:noFill/>
              </a:ln>
              <a:solidFill>
                <a:schemeClr val="bg1"/>
              </a:solidFill>
              <a:latin typeface="Times New Roman" panose="02020603050405020304" pitchFamily="18" charset="0"/>
              <a:ea typeface="+mn-ea"/>
              <a:cs typeface="Times New Roman" panose="02020603050405020304" pitchFamily="18" charset="0"/>
            </a:endParaRPr>
          </a:p>
        </xdr:txBody>
      </xdr:sp>
      <xdr:sp macro="" textlink="'Income sources pt'!$AF$13">
        <xdr:nvSpPr>
          <xdr:cNvPr id="58" name="TextBox 3">
            <a:extLst>
              <a:ext uri="{FF2B5EF4-FFF2-40B4-BE49-F238E27FC236}">
                <a16:creationId xmlns:a16="http://schemas.microsoft.com/office/drawing/2014/main" id="{00000000-0008-0000-0200-00003A000000}"/>
              </a:ext>
            </a:extLst>
          </xdr:cNvPr>
          <xdr:cNvSpPr txBox="1"/>
        </xdr:nvSpPr>
        <xdr:spPr>
          <a:xfrm>
            <a:off x="10297204" y="7631911"/>
            <a:ext cx="1219448" cy="345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ctr"/>
            <a:fld id="{06E64FFE-B30E-4095-B513-E0F83AB3F5A7}" type="TxLink">
              <a:rPr lang="en-US" sz="1600" b="1" i="0" u="none" strike="noStrike">
                <a:ln>
                  <a:noFill/>
                </a:ln>
                <a:solidFill>
                  <a:schemeClr val="bg1"/>
                </a:solidFill>
                <a:latin typeface="Times New Roman" panose="02020603050405020304" pitchFamily="18" charset="0"/>
                <a:ea typeface="+mn-ea"/>
                <a:cs typeface="Times New Roman" panose="02020603050405020304" pitchFamily="18" charset="0"/>
              </a:rPr>
              <a:pPr marL="0" indent="0" algn="ctr"/>
              <a:t>B2C</a:t>
            </a:fld>
            <a:endParaRPr lang="en-IN" sz="1600" b="1" i="0" u="none" strike="noStrike">
              <a:ln>
                <a:noFill/>
              </a:ln>
              <a:solidFill>
                <a:schemeClr val="bg1"/>
              </a:solidFill>
              <a:latin typeface="Times New Roman" panose="02020603050405020304" pitchFamily="18" charset="0"/>
              <a:ea typeface="+mn-ea"/>
              <a:cs typeface="Times New Roman" panose="02020603050405020304" pitchFamily="18" charset="0"/>
            </a:endParaRPr>
          </a:p>
        </xdr:txBody>
      </xdr:sp>
      <xdr:sp macro="" textlink="'Income sources pt'!$AH$13">
        <xdr:nvSpPr>
          <xdr:cNvPr id="59" name="TextBox 3">
            <a:extLst>
              <a:ext uri="{FF2B5EF4-FFF2-40B4-BE49-F238E27FC236}">
                <a16:creationId xmlns:a16="http://schemas.microsoft.com/office/drawing/2014/main" id="{00000000-0008-0000-0200-00003B000000}"/>
              </a:ext>
            </a:extLst>
          </xdr:cNvPr>
          <xdr:cNvSpPr txBox="1"/>
        </xdr:nvSpPr>
        <xdr:spPr>
          <a:xfrm>
            <a:off x="10344829" y="7429503"/>
            <a:ext cx="1149907" cy="345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ctr"/>
            <a:fld id="{24741683-EE8C-441A-BA09-4E968F01DDCB}" type="TxLink">
              <a:rPr lang="en-US" sz="1200" b="1" i="0" u="none" strike="noStrike">
                <a:ln>
                  <a:noFill/>
                </a:ln>
                <a:solidFill>
                  <a:schemeClr val="bg1"/>
                </a:solidFill>
                <a:latin typeface="Times New Roman" panose="02020603050405020304" pitchFamily="18" charset="0"/>
                <a:ea typeface="+mn-ea"/>
                <a:cs typeface="Times New Roman" panose="02020603050405020304" pitchFamily="18" charset="0"/>
              </a:rPr>
              <a:pPr marL="0" indent="0" algn="ctr"/>
              <a:t>40%</a:t>
            </a:fld>
            <a:endParaRPr lang="en-IN" sz="1200" b="1" i="0" u="none" strike="noStrike">
              <a:ln>
                <a:noFill/>
              </a:ln>
              <a:solidFill>
                <a:schemeClr val="bg1"/>
              </a:solidFill>
              <a:latin typeface="Times New Roman" panose="02020603050405020304" pitchFamily="18" charset="0"/>
              <a:ea typeface="+mn-ea"/>
              <a:cs typeface="Times New Roman" panose="02020603050405020304" pitchFamily="18" charset="0"/>
            </a:endParaRPr>
          </a:p>
        </xdr:txBody>
      </xdr:sp>
      <xdr:sp macro="" textlink="'Income sources pt'!$AG$13">
        <xdr:nvSpPr>
          <xdr:cNvPr id="60" name="TextBox 3">
            <a:extLst>
              <a:ext uri="{FF2B5EF4-FFF2-40B4-BE49-F238E27FC236}">
                <a16:creationId xmlns:a16="http://schemas.microsoft.com/office/drawing/2014/main" id="{00000000-0008-0000-0200-00003C000000}"/>
              </a:ext>
            </a:extLst>
          </xdr:cNvPr>
          <xdr:cNvSpPr txBox="1"/>
        </xdr:nvSpPr>
        <xdr:spPr>
          <a:xfrm>
            <a:off x="10309111" y="7227094"/>
            <a:ext cx="1174667" cy="345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ctr"/>
            <a:fld id="{8BA60A5B-ED50-4300-8574-F6A450333FC1}" type="TxLink">
              <a:rPr lang="en-US" sz="1200" b="1" i="0" u="none" strike="noStrike">
                <a:ln>
                  <a:noFill/>
                </a:ln>
                <a:solidFill>
                  <a:schemeClr val="bg1"/>
                </a:solidFill>
                <a:latin typeface="Times New Roman" panose="02020603050405020304" pitchFamily="18" charset="0"/>
                <a:ea typeface="+mn-ea"/>
                <a:cs typeface="Times New Roman" panose="02020603050405020304" pitchFamily="18" charset="0"/>
              </a:rPr>
              <a:pPr marL="0" indent="0" algn="ctr"/>
              <a:t> 15,86,304 </a:t>
            </a:fld>
            <a:endParaRPr lang="en-IN" sz="1200" b="1" i="0" u="none" strike="noStrike">
              <a:ln>
                <a:noFill/>
              </a:ln>
              <a:solidFill>
                <a:schemeClr val="bg1"/>
              </a:solidFill>
              <a:latin typeface="Times New Roman" panose="02020603050405020304" pitchFamily="18" charset="0"/>
              <a:ea typeface="+mn-ea"/>
              <a:cs typeface="Times New Roman" panose="02020603050405020304" pitchFamily="18" charset="0"/>
            </a:endParaRPr>
          </a:p>
        </xdr:txBody>
      </xdr:sp>
    </xdr:grpSp>
    <xdr:clientData/>
  </xdr:twoCellAnchor>
  <xdr:twoCellAnchor editAs="absolute">
    <xdr:from>
      <xdr:col>10</xdr:col>
      <xdr:colOff>90487</xdr:colOff>
      <xdr:row>15</xdr:row>
      <xdr:rowOff>78579</xdr:rowOff>
    </xdr:from>
    <xdr:to>
      <xdr:col>12</xdr:col>
      <xdr:colOff>352050</xdr:colOff>
      <xdr:row>23</xdr:row>
      <xdr:rowOff>30579</xdr:rowOff>
    </xdr:to>
    <xdr:grpSp>
      <xdr:nvGrpSpPr>
        <xdr:cNvPr id="109" name="Group 108">
          <a:extLst>
            <a:ext uri="{FF2B5EF4-FFF2-40B4-BE49-F238E27FC236}">
              <a16:creationId xmlns:a16="http://schemas.microsoft.com/office/drawing/2014/main" id="{00000000-0008-0000-0200-00006D000000}"/>
            </a:ext>
          </a:extLst>
        </xdr:cNvPr>
        <xdr:cNvGrpSpPr/>
      </xdr:nvGrpSpPr>
      <xdr:grpSpPr>
        <a:xfrm>
          <a:off x="6221521" y="2870389"/>
          <a:ext cx="1487770" cy="1440966"/>
          <a:chOff x="6162675" y="2936079"/>
          <a:chExt cx="1476000" cy="1476000"/>
        </a:xfrm>
      </xdr:grpSpPr>
      <xdr:sp macro="" textlink="">
        <xdr:nvSpPr>
          <xdr:cNvPr id="67" name="Oval 66">
            <a:extLst>
              <a:ext uri="{FF2B5EF4-FFF2-40B4-BE49-F238E27FC236}">
                <a16:creationId xmlns:a16="http://schemas.microsoft.com/office/drawing/2014/main" id="{00000000-0008-0000-0200-000043000000}"/>
              </a:ext>
            </a:extLst>
          </xdr:cNvPr>
          <xdr:cNvSpPr/>
        </xdr:nvSpPr>
        <xdr:spPr>
          <a:xfrm>
            <a:off x="6162675" y="2936079"/>
            <a:ext cx="1476000" cy="1476000"/>
          </a:xfrm>
          <a:prstGeom prst="ellipse">
            <a:avLst/>
          </a:prstGeom>
          <a:gradFill flip="none" rotWithShape="1">
            <a:gsLst>
              <a:gs pos="0">
                <a:srgbClr val="9947F7">
                  <a:alpha val="20000"/>
                </a:srgbClr>
              </a:gs>
              <a:gs pos="90000">
                <a:srgbClr val="E43CD0">
                  <a:alpha val="32000"/>
                </a:srgbClr>
              </a:gs>
            </a:gsLst>
            <a:lin ang="5400000" scaled="1"/>
            <a:tileRect/>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sp macro="" textlink="">
        <xdr:nvSpPr>
          <xdr:cNvPr id="66" name="Oval 65">
            <a:extLst>
              <a:ext uri="{FF2B5EF4-FFF2-40B4-BE49-F238E27FC236}">
                <a16:creationId xmlns:a16="http://schemas.microsoft.com/office/drawing/2014/main" id="{00000000-0008-0000-0200-000042000000}"/>
              </a:ext>
            </a:extLst>
          </xdr:cNvPr>
          <xdr:cNvSpPr/>
        </xdr:nvSpPr>
        <xdr:spPr>
          <a:xfrm>
            <a:off x="6288675" y="3073985"/>
            <a:ext cx="1224000" cy="1224000"/>
          </a:xfrm>
          <a:prstGeom prst="ellipse">
            <a:avLst/>
          </a:prstGeom>
          <a:gradFill flip="none" rotWithShape="1">
            <a:gsLst>
              <a:gs pos="0">
                <a:srgbClr val="9947F7">
                  <a:lumMod val="100000"/>
                </a:srgbClr>
              </a:gs>
              <a:gs pos="71640">
                <a:srgbClr val="D53ED8"/>
              </a:gs>
              <a:gs pos="93000">
                <a:srgbClr val="E43CD0"/>
              </a:gs>
            </a:gsLst>
            <a:lin ang="8100000" scaled="1"/>
            <a:tileRect/>
          </a:gra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sp macro="" textlink="">
        <xdr:nvSpPr>
          <xdr:cNvPr id="65" name="Oval 64">
            <a:extLst>
              <a:ext uri="{FF2B5EF4-FFF2-40B4-BE49-F238E27FC236}">
                <a16:creationId xmlns:a16="http://schemas.microsoft.com/office/drawing/2014/main" id="{00000000-0008-0000-0200-000041000000}"/>
              </a:ext>
            </a:extLst>
          </xdr:cNvPr>
          <xdr:cNvSpPr/>
        </xdr:nvSpPr>
        <xdr:spPr>
          <a:xfrm>
            <a:off x="6450675" y="3235985"/>
            <a:ext cx="900000" cy="9000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grpSp>
        <xdr:nvGrpSpPr>
          <xdr:cNvPr id="25" name="Group 24">
            <a:extLst>
              <a:ext uri="{FF2B5EF4-FFF2-40B4-BE49-F238E27FC236}">
                <a16:creationId xmlns:a16="http://schemas.microsoft.com/office/drawing/2014/main" id="{00000000-0008-0000-0200-000019000000}"/>
              </a:ext>
            </a:extLst>
          </xdr:cNvPr>
          <xdr:cNvGrpSpPr/>
        </xdr:nvGrpSpPr>
        <xdr:grpSpPr>
          <a:xfrm>
            <a:off x="6443575" y="3349208"/>
            <a:ext cx="1033259" cy="602115"/>
            <a:chOff x="249406" y="411670"/>
            <a:chExt cx="1517938" cy="784204"/>
          </a:xfrm>
        </xdr:grpSpPr>
        <xdr:sp macro="" textlink="">
          <xdr:nvSpPr>
            <xdr:cNvPr id="23" name="TextBox 3">
              <a:extLst>
                <a:ext uri="{FF2B5EF4-FFF2-40B4-BE49-F238E27FC236}">
                  <a16:creationId xmlns:a16="http://schemas.microsoft.com/office/drawing/2014/main" id="{00000000-0008-0000-0200-000017000000}"/>
                </a:ext>
              </a:extLst>
            </xdr:cNvPr>
            <xdr:cNvSpPr txBox="1"/>
          </xdr:nvSpPr>
          <xdr:spPr>
            <a:xfrm>
              <a:off x="249406" y="881548"/>
              <a:ext cx="1343025" cy="314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1200" b="1">
                  <a:ln>
                    <a:noFill/>
                  </a:ln>
                  <a:solidFill>
                    <a:schemeClr val="bg1"/>
                  </a:solidFill>
                  <a:latin typeface="Times New Roman" panose="02020603050405020304" pitchFamily="18" charset="0"/>
                  <a:cs typeface="Times New Roman" panose="02020603050405020304" pitchFamily="18" charset="0"/>
                </a:rPr>
                <a:t>Income</a:t>
              </a:r>
              <a:r>
                <a:rPr lang="en-IN" sz="1200" b="1" baseline="0">
                  <a:ln>
                    <a:noFill/>
                  </a:ln>
                  <a:solidFill>
                    <a:schemeClr val="bg1"/>
                  </a:solidFill>
                  <a:latin typeface="Times New Roman" panose="02020603050405020304" pitchFamily="18" charset="0"/>
                  <a:cs typeface="Times New Roman" panose="02020603050405020304" pitchFamily="18" charset="0"/>
                </a:rPr>
                <a:t> Achieved</a:t>
              </a:r>
              <a:endParaRPr lang="en-IN" sz="1200" b="1">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Q4">
          <xdr:nvSpPr>
            <xdr:cNvPr id="24" name="TextBox 23">
              <a:extLst>
                <a:ext uri="{FF2B5EF4-FFF2-40B4-BE49-F238E27FC236}">
                  <a16:creationId xmlns:a16="http://schemas.microsoft.com/office/drawing/2014/main" id="{00000000-0008-0000-0200-000018000000}"/>
                </a:ext>
              </a:extLst>
            </xdr:cNvPr>
            <xdr:cNvSpPr txBox="1"/>
          </xdr:nvSpPr>
          <xdr:spPr>
            <a:xfrm>
              <a:off x="368047" y="411670"/>
              <a:ext cx="1399297" cy="365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9410F7B-AA23-4739-9724-24A2F2634868}" type="TxLink">
                <a:rPr lang="en-US" sz="2400" b="1" i="0" u="none" strike="noStrike">
                  <a:ln>
                    <a:noFill/>
                  </a:ln>
                  <a:solidFill>
                    <a:schemeClr val="bg1"/>
                  </a:solidFill>
                  <a:latin typeface="Times New Roman" panose="02020603050405020304" pitchFamily="18" charset="0"/>
                  <a:ea typeface="+mn-ea"/>
                  <a:cs typeface="Times New Roman" panose="02020603050405020304" pitchFamily="18" charset="0"/>
                </a:rPr>
                <a:pPr marL="0" indent="0" algn="l"/>
                <a:t>87%</a:t>
              </a:fld>
              <a:endParaRPr lang="en-IN" sz="2400" b="1">
                <a:ln>
                  <a:noFill/>
                </a:ln>
                <a:solidFill>
                  <a:schemeClr val="bg1"/>
                </a:solidFill>
                <a:latin typeface="Times New Roman" panose="02020603050405020304" pitchFamily="18" charset="0"/>
                <a:ea typeface="+mn-ea"/>
                <a:cs typeface="Times New Roman" panose="02020603050405020304" pitchFamily="18" charset="0"/>
              </a:endParaRPr>
            </a:p>
          </xdr:txBody>
        </xdr:sp>
      </xdr:grpSp>
    </xdr:grpSp>
    <xdr:clientData/>
  </xdr:twoCellAnchor>
  <xdr:twoCellAnchor editAs="absolute">
    <xdr:from>
      <xdr:col>6</xdr:col>
      <xdr:colOff>285750</xdr:colOff>
      <xdr:row>4</xdr:row>
      <xdr:rowOff>142875</xdr:rowOff>
    </xdr:from>
    <xdr:to>
      <xdr:col>20</xdr:col>
      <xdr:colOff>476250</xdr:colOff>
      <xdr:row>32</xdr:row>
      <xdr:rowOff>178594</xdr:rowOff>
    </xdr:to>
    <xdr:graphicFrame macro="">
      <xdr:nvGraphicFramePr>
        <xdr:cNvPr id="72" name="Chart 71">
          <a:extLst>
            <a:ext uri="{FF2B5EF4-FFF2-40B4-BE49-F238E27FC236}">
              <a16:creationId xmlns:a16="http://schemas.microsoft.com/office/drawing/2014/main" id="{00000000-0008-0000-0200-00004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5</xdr:col>
      <xdr:colOff>341813</xdr:colOff>
      <xdr:row>13</xdr:row>
      <xdr:rowOff>185207</xdr:rowOff>
    </xdr:from>
    <xdr:to>
      <xdr:col>7</xdr:col>
      <xdr:colOff>349250</xdr:colOff>
      <xdr:row>16</xdr:row>
      <xdr:rowOff>125676</xdr:rowOff>
    </xdr:to>
    <xdr:grpSp>
      <xdr:nvGrpSpPr>
        <xdr:cNvPr id="76" name="Group 75">
          <a:extLst>
            <a:ext uri="{FF2B5EF4-FFF2-40B4-BE49-F238E27FC236}">
              <a16:creationId xmlns:a16="http://schemas.microsoft.com/office/drawing/2014/main" id="{00000000-0008-0000-0200-00004C000000}"/>
            </a:ext>
          </a:extLst>
        </xdr:cNvPr>
        <xdr:cNvGrpSpPr/>
      </xdr:nvGrpSpPr>
      <xdr:grpSpPr>
        <a:xfrm>
          <a:off x="3407330" y="2604776"/>
          <a:ext cx="1233644" cy="498831"/>
          <a:chOff x="111125" y="-15875"/>
          <a:chExt cx="1217260" cy="511969"/>
        </a:xfrm>
      </xdr:grpSpPr>
      <xdr:cxnSp macro="">
        <xdr:nvCxnSpPr>
          <xdr:cNvPr id="78" name="Straight Connector 77">
            <a:extLst>
              <a:ext uri="{FF2B5EF4-FFF2-40B4-BE49-F238E27FC236}">
                <a16:creationId xmlns:a16="http://schemas.microsoft.com/office/drawing/2014/main" id="{00000000-0008-0000-0200-00004E000000}"/>
              </a:ext>
            </a:extLst>
          </xdr:cNvPr>
          <xdr:cNvCxnSpPr/>
        </xdr:nvCxnSpPr>
        <xdr:spPr>
          <a:xfrm flipH="1" flipV="1">
            <a:off x="462658" y="222251"/>
            <a:ext cx="865727" cy="254000"/>
          </a:xfrm>
          <a:prstGeom prst="line">
            <a:avLst/>
          </a:prstGeom>
          <a:ln w="63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77" name="Oval 76">
            <a:extLst>
              <a:ext uri="{FF2B5EF4-FFF2-40B4-BE49-F238E27FC236}">
                <a16:creationId xmlns:a16="http://schemas.microsoft.com/office/drawing/2014/main" id="{00000000-0008-0000-0200-00004D000000}"/>
              </a:ext>
            </a:extLst>
          </xdr:cNvPr>
          <xdr:cNvSpPr/>
        </xdr:nvSpPr>
        <xdr:spPr>
          <a:xfrm>
            <a:off x="111125" y="-15875"/>
            <a:ext cx="507231" cy="511969"/>
          </a:xfrm>
          <a:prstGeom prst="ellipse">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IN" sz="1100">
              <a:latin typeface="Times New Roman" panose="02020603050405020304" pitchFamily="18" charset="0"/>
              <a:cs typeface="Times New Roman" panose="02020603050405020304" pitchFamily="18" charset="0"/>
            </a:endParaRPr>
          </a:p>
        </xdr:txBody>
      </xdr:sp>
    </xdr:grpSp>
    <xdr:clientData/>
  </xdr:twoCellAnchor>
  <xdr:twoCellAnchor editAs="absolute">
    <xdr:from>
      <xdr:col>5</xdr:col>
      <xdr:colOff>405473</xdr:colOff>
      <xdr:row>17</xdr:row>
      <xdr:rowOff>148167</xdr:rowOff>
    </xdr:from>
    <xdr:to>
      <xdr:col>7</xdr:col>
      <xdr:colOff>317500</xdr:colOff>
      <xdr:row>21</xdr:row>
      <xdr:rowOff>72761</xdr:rowOff>
    </xdr:to>
    <xdr:grpSp>
      <xdr:nvGrpSpPr>
        <xdr:cNvPr id="97" name="Group 96">
          <a:extLst>
            <a:ext uri="{FF2B5EF4-FFF2-40B4-BE49-F238E27FC236}">
              <a16:creationId xmlns:a16="http://schemas.microsoft.com/office/drawing/2014/main" id="{00000000-0008-0000-0200-000061000000}"/>
            </a:ext>
          </a:extLst>
        </xdr:cNvPr>
        <xdr:cNvGrpSpPr/>
      </xdr:nvGrpSpPr>
      <xdr:grpSpPr>
        <a:xfrm>
          <a:off x="3470990" y="3312219"/>
          <a:ext cx="1138234" cy="669076"/>
          <a:chOff x="47625" y="47625"/>
          <a:chExt cx="1123576" cy="686594"/>
        </a:xfrm>
      </xdr:grpSpPr>
      <xdr:sp macro="" textlink="">
        <xdr:nvSpPr>
          <xdr:cNvPr id="98" name="Oval 97">
            <a:extLst>
              <a:ext uri="{FF2B5EF4-FFF2-40B4-BE49-F238E27FC236}">
                <a16:creationId xmlns:a16="http://schemas.microsoft.com/office/drawing/2014/main" id="{00000000-0008-0000-0200-000062000000}"/>
              </a:ext>
            </a:extLst>
          </xdr:cNvPr>
          <xdr:cNvSpPr/>
        </xdr:nvSpPr>
        <xdr:spPr>
          <a:xfrm>
            <a:off x="47625" y="222250"/>
            <a:ext cx="507231" cy="511969"/>
          </a:xfrm>
          <a:prstGeom prst="ellipse">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IN" sz="1100">
              <a:latin typeface="Times New Roman" panose="02020603050405020304" pitchFamily="18" charset="0"/>
              <a:cs typeface="Times New Roman" panose="02020603050405020304" pitchFamily="18" charset="0"/>
            </a:endParaRPr>
          </a:p>
        </xdr:txBody>
      </xdr:sp>
      <xdr:cxnSp macro="">
        <xdr:nvCxnSpPr>
          <xdr:cNvPr id="99" name="Straight Connector 98">
            <a:extLst>
              <a:ext uri="{FF2B5EF4-FFF2-40B4-BE49-F238E27FC236}">
                <a16:creationId xmlns:a16="http://schemas.microsoft.com/office/drawing/2014/main" id="{00000000-0008-0000-0200-000063000000}"/>
              </a:ext>
            </a:extLst>
          </xdr:cNvPr>
          <xdr:cNvCxnSpPr/>
        </xdr:nvCxnSpPr>
        <xdr:spPr>
          <a:xfrm flipH="1">
            <a:off x="440845" y="47625"/>
            <a:ext cx="730356" cy="370416"/>
          </a:xfrm>
          <a:prstGeom prst="line">
            <a:avLst/>
          </a:prstGeom>
          <a:ln w="63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6</xdr:col>
      <xdr:colOff>33429</xdr:colOff>
      <xdr:row>18</xdr:row>
      <xdr:rowOff>116417</xdr:rowOff>
    </xdr:from>
    <xdr:to>
      <xdr:col>7</xdr:col>
      <xdr:colOff>486836</xdr:colOff>
      <xdr:row>25</xdr:row>
      <xdr:rowOff>67469</xdr:rowOff>
    </xdr:to>
    <xdr:grpSp>
      <xdr:nvGrpSpPr>
        <xdr:cNvPr id="103" name="Group 102">
          <a:extLst>
            <a:ext uri="{FF2B5EF4-FFF2-40B4-BE49-F238E27FC236}">
              <a16:creationId xmlns:a16="http://schemas.microsoft.com/office/drawing/2014/main" id="{00000000-0008-0000-0200-000067000000}"/>
            </a:ext>
          </a:extLst>
        </xdr:cNvPr>
        <xdr:cNvGrpSpPr/>
      </xdr:nvGrpSpPr>
      <xdr:grpSpPr>
        <a:xfrm>
          <a:off x="3712050" y="3466589"/>
          <a:ext cx="1066510" cy="1253897"/>
          <a:chOff x="0" y="-693208"/>
          <a:chExt cx="1048828" cy="1284552"/>
        </a:xfrm>
      </xdr:grpSpPr>
      <xdr:sp macro="" textlink="">
        <xdr:nvSpPr>
          <xdr:cNvPr id="104" name="Oval 103">
            <a:extLst>
              <a:ext uri="{FF2B5EF4-FFF2-40B4-BE49-F238E27FC236}">
                <a16:creationId xmlns:a16="http://schemas.microsoft.com/office/drawing/2014/main" id="{00000000-0008-0000-0200-000068000000}"/>
              </a:ext>
            </a:extLst>
          </xdr:cNvPr>
          <xdr:cNvSpPr/>
        </xdr:nvSpPr>
        <xdr:spPr>
          <a:xfrm>
            <a:off x="0" y="79375"/>
            <a:ext cx="507231" cy="511969"/>
          </a:xfrm>
          <a:prstGeom prst="ellipse">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IN" sz="1100">
              <a:latin typeface="Times New Roman" panose="02020603050405020304" pitchFamily="18" charset="0"/>
              <a:cs typeface="Times New Roman" panose="02020603050405020304" pitchFamily="18" charset="0"/>
            </a:endParaRPr>
          </a:p>
        </xdr:txBody>
      </xdr:sp>
      <xdr:cxnSp macro="">
        <xdr:nvCxnSpPr>
          <xdr:cNvPr id="105" name="Straight Connector 104">
            <a:extLst>
              <a:ext uri="{FF2B5EF4-FFF2-40B4-BE49-F238E27FC236}">
                <a16:creationId xmlns:a16="http://schemas.microsoft.com/office/drawing/2014/main" id="{00000000-0008-0000-0200-000069000000}"/>
              </a:ext>
            </a:extLst>
          </xdr:cNvPr>
          <xdr:cNvCxnSpPr/>
        </xdr:nvCxnSpPr>
        <xdr:spPr>
          <a:xfrm flipH="1">
            <a:off x="234951" y="-693208"/>
            <a:ext cx="813877" cy="1102783"/>
          </a:xfrm>
          <a:prstGeom prst="line">
            <a:avLst/>
          </a:prstGeom>
          <a:ln w="63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6</xdr:col>
      <xdr:colOff>179923</xdr:colOff>
      <xdr:row>8</xdr:row>
      <xdr:rowOff>4233</xdr:rowOff>
    </xdr:from>
    <xdr:to>
      <xdr:col>8</xdr:col>
      <xdr:colOff>168940</xdr:colOff>
      <xdr:row>12</xdr:row>
      <xdr:rowOff>162983</xdr:rowOff>
    </xdr:to>
    <xdr:grpSp>
      <xdr:nvGrpSpPr>
        <xdr:cNvPr id="115" name="Group 114">
          <a:extLst>
            <a:ext uri="{FF2B5EF4-FFF2-40B4-BE49-F238E27FC236}">
              <a16:creationId xmlns:a16="http://schemas.microsoft.com/office/drawing/2014/main" id="{00000000-0008-0000-0200-000073000000}"/>
            </a:ext>
          </a:extLst>
        </xdr:cNvPr>
        <xdr:cNvGrpSpPr/>
      </xdr:nvGrpSpPr>
      <xdr:grpSpPr>
        <a:xfrm>
          <a:off x="3858544" y="1493199"/>
          <a:ext cx="1215224" cy="903232"/>
          <a:chOff x="11202374" y="2899833"/>
          <a:chExt cx="1189390" cy="920750"/>
        </a:xfrm>
      </xdr:grpSpPr>
      <xdr:sp macro="" textlink="'Income sources pt'!AP10">
        <xdr:nvSpPr>
          <xdr:cNvPr id="118" name="TextBox 117">
            <a:extLst>
              <a:ext uri="{FF2B5EF4-FFF2-40B4-BE49-F238E27FC236}">
                <a16:creationId xmlns:a16="http://schemas.microsoft.com/office/drawing/2014/main" id="{00000000-0008-0000-0200-000076000000}"/>
              </a:ext>
            </a:extLst>
          </xdr:cNvPr>
          <xdr:cNvSpPr txBox="1"/>
        </xdr:nvSpPr>
        <xdr:spPr>
          <a:xfrm>
            <a:off x="11202374" y="2899833"/>
            <a:ext cx="118939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B73F89B-9992-4640-AE4E-326880CF8E77}" type="TxLink">
              <a:rPr lang="en-US" sz="1100" b="0" i="0" u="none" strike="noStrike">
                <a:ln>
                  <a:noFill/>
                </a:ln>
                <a:solidFill>
                  <a:schemeClr val="bg1">
                    <a:lumMod val="95000"/>
                  </a:schemeClr>
                </a:solidFill>
                <a:latin typeface="Times New Roman" panose="02020603050405020304" pitchFamily="18" charset="0"/>
                <a:cs typeface="Times New Roman" panose="02020603050405020304" pitchFamily="18" charset="0"/>
              </a:rPr>
              <a:pPr algn="l"/>
              <a:t>Facebook Page</a:t>
            </a:fld>
            <a:endParaRPr lang="en-IN" sz="2400" b="1">
              <a:ln>
                <a:noFill/>
              </a:ln>
              <a:solidFill>
                <a:schemeClr val="bg1">
                  <a:lumMod val="95000"/>
                </a:schemeClr>
              </a:solidFill>
              <a:latin typeface="Times New Roman" panose="02020603050405020304" pitchFamily="18" charset="0"/>
              <a:cs typeface="Times New Roman" panose="02020603050405020304" pitchFamily="18" charset="0"/>
            </a:endParaRPr>
          </a:p>
        </xdr:txBody>
      </xdr:sp>
      <xdr:sp macro="" textlink="'Income sources pt'!AQ10">
        <xdr:nvSpPr>
          <xdr:cNvPr id="119" name="TextBox 118">
            <a:extLst>
              <a:ext uri="{FF2B5EF4-FFF2-40B4-BE49-F238E27FC236}">
                <a16:creationId xmlns:a16="http://schemas.microsoft.com/office/drawing/2014/main" id="{00000000-0008-0000-0200-000077000000}"/>
              </a:ext>
            </a:extLst>
          </xdr:cNvPr>
          <xdr:cNvSpPr txBox="1"/>
        </xdr:nvSpPr>
        <xdr:spPr>
          <a:xfrm>
            <a:off x="11355442" y="3132666"/>
            <a:ext cx="97085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F47003B-9DAF-45D9-83B4-76B127A19E6C}" type="TxLink">
              <a:rPr lang="en-US" sz="1100" b="0" i="0" u="none" strike="noStrike">
                <a:ln>
                  <a:noFill/>
                </a:ln>
                <a:solidFill>
                  <a:schemeClr val="bg1">
                    <a:lumMod val="95000"/>
                  </a:schemeClr>
                </a:solidFill>
                <a:latin typeface="Times New Roman" panose="02020603050405020304" pitchFamily="18" charset="0"/>
                <a:cs typeface="Times New Roman" panose="02020603050405020304" pitchFamily="18" charset="0"/>
              </a:rPr>
              <a:pPr algn="l"/>
              <a:t> 2,23,825 </a:t>
            </a:fld>
            <a:endParaRPr lang="en-IN" sz="2400" b="1">
              <a:ln>
                <a:noFill/>
              </a:ln>
              <a:solidFill>
                <a:schemeClr val="bg1">
                  <a:lumMod val="95000"/>
                </a:schemeClr>
              </a:solidFill>
              <a:latin typeface="Times New Roman" panose="02020603050405020304" pitchFamily="18" charset="0"/>
              <a:cs typeface="Times New Roman" panose="02020603050405020304" pitchFamily="18" charset="0"/>
            </a:endParaRPr>
          </a:p>
        </xdr:txBody>
      </xdr:sp>
      <xdr:sp macro="" textlink="'Income sources pt'!AR10">
        <xdr:nvSpPr>
          <xdr:cNvPr id="120" name="TextBox 119">
            <a:extLst>
              <a:ext uri="{FF2B5EF4-FFF2-40B4-BE49-F238E27FC236}">
                <a16:creationId xmlns:a16="http://schemas.microsoft.com/office/drawing/2014/main" id="{00000000-0008-0000-0200-000078000000}"/>
              </a:ext>
            </a:extLst>
          </xdr:cNvPr>
          <xdr:cNvSpPr txBox="1"/>
        </xdr:nvSpPr>
        <xdr:spPr>
          <a:xfrm>
            <a:off x="11532410" y="3455458"/>
            <a:ext cx="476250"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5A8CBD2-1373-47C7-955D-8E38712B2D58}" type="TxLink">
              <a:rPr lang="en-US" sz="1100" b="0" i="0" u="none" strike="noStrike">
                <a:ln>
                  <a:noFill/>
                </a:ln>
                <a:solidFill>
                  <a:schemeClr val="bg1">
                    <a:lumMod val="95000"/>
                  </a:schemeClr>
                </a:solidFill>
                <a:latin typeface="Times New Roman" panose="02020603050405020304" pitchFamily="18" charset="0"/>
                <a:cs typeface="Times New Roman" panose="02020603050405020304" pitchFamily="18" charset="0"/>
              </a:rPr>
              <a:pPr algn="l"/>
              <a:t>6%</a:t>
            </a:fld>
            <a:endParaRPr lang="en-IN" sz="2400" b="1">
              <a:ln>
                <a:noFill/>
              </a:ln>
              <a:solidFill>
                <a:schemeClr val="bg1">
                  <a:lumMod val="95000"/>
                </a:schemeClr>
              </a:solidFill>
              <a:latin typeface="Times New Roman" panose="02020603050405020304" pitchFamily="18" charset="0"/>
              <a:cs typeface="Times New Roman" panose="02020603050405020304" pitchFamily="18" charset="0"/>
            </a:endParaRPr>
          </a:p>
        </xdr:txBody>
      </xdr:sp>
    </xdr:grpSp>
    <xdr:clientData/>
  </xdr:twoCellAnchor>
  <xdr:twoCellAnchor editAs="absolute">
    <xdr:from>
      <xdr:col>7</xdr:col>
      <xdr:colOff>530324</xdr:colOff>
      <xdr:row>5</xdr:row>
      <xdr:rowOff>158750</xdr:rowOff>
    </xdr:from>
    <xdr:to>
      <xdr:col>9</xdr:col>
      <xdr:colOff>550332</xdr:colOff>
      <xdr:row>10</xdr:row>
      <xdr:rowOff>100541</xdr:rowOff>
    </xdr:to>
    <xdr:grpSp>
      <xdr:nvGrpSpPr>
        <xdr:cNvPr id="132" name="Group 131">
          <a:extLst>
            <a:ext uri="{FF2B5EF4-FFF2-40B4-BE49-F238E27FC236}">
              <a16:creationId xmlns:a16="http://schemas.microsoft.com/office/drawing/2014/main" id="{00000000-0008-0000-0200-000084000000}"/>
            </a:ext>
          </a:extLst>
        </xdr:cNvPr>
        <xdr:cNvGrpSpPr/>
      </xdr:nvGrpSpPr>
      <xdr:grpSpPr>
        <a:xfrm>
          <a:off x="4822048" y="1089353"/>
          <a:ext cx="1246215" cy="872395"/>
          <a:chOff x="10650023" y="2518833"/>
          <a:chExt cx="1230434" cy="894291"/>
        </a:xfrm>
      </xdr:grpSpPr>
      <xdr:sp macro="" textlink="'Income sources pt'!AP9">
        <xdr:nvSpPr>
          <xdr:cNvPr id="133" name="TextBox 132">
            <a:extLst>
              <a:ext uri="{FF2B5EF4-FFF2-40B4-BE49-F238E27FC236}">
                <a16:creationId xmlns:a16="http://schemas.microsoft.com/office/drawing/2014/main" id="{00000000-0008-0000-0200-000085000000}"/>
              </a:ext>
            </a:extLst>
          </xdr:cNvPr>
          <xdr:cNvSpPr txBox="1"/>
        </xdr:nvSpPr>
        <xdr:spPr>
          <a:xfrm>
            <a:off x="10650023" y="2518833"/>
            <a:ext cx="1230434" cy="21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B3D77D9-0AD6-4621-BD50-15A4D00644EB}" type="TxLink">
              <a:rPr lang="en-US" sz="1100" b="0" i="0" u="none" strike="noStrike">
                <a:ln>
                  <a:noFill/>
                </a:ln>
                <a:solidFill>
                  <a:schemeClr val="bg1">
                    <a:lumMod val="95000"/>
                  </a:schemeClr>
                </a:solidFill>
                <a:latin typeface="Times New Roman" panose="02020603050405020304" pitchFamily="18" charset="0"/>
                <a:cs typeface="Times New Roman" panose="02020603050405020304" pitchFamily="18" charset="0"/>
              </a:rPr>
              <a:pPr algn="l"/>
              <a:t>Company Website</a:t>
            </a:fld>
            <a:endParaRPr lang="en-IN" sz="2000" b="1">
              <a:ln>
                <a:noFill/>
              </a:ln>
              <a:solidFill>
                <a:schemeClr val="bg1">
                  <a:lumMod val="95000"/>
                </a:schemeClr>
              </a:solidFill>
              <a:latin typeface="Times New Roman" panose="02020603050405020304" pitchFamily="18" charset="0"/>
              <a:cs typeface="Times New Roman" panose="02020603050405020304" pitchFamily="18" charset="0"/>
            </a:endParaRPr>
          </a:p>
        </xdr:txBody>
      </xdr:sp>
      <xdr:sp macro="" textlink="'Income sources pt'!AQ9">
        <xdr:nvSpPr>
          <xdr:cNvPr id="134" name="TextBox 133">
            <a:extLst>
              <a:ext uri="{FF2B5EF4-FFF2-40B4-BE49-F238E27FC236}">
                <a16:creationId xmlns:a16="http://schemas.microsoft.com/office/drawing/2014/main" id="{00000000-0008-0000-0200-000086000000}"/>
              </a:ext>
            </a:extLst>
          </xdr:cNvPr>
          <xdr:cNvSpPr txBox="1"/>
        </xdr:nvSpPr>
        <xdr:spPr>
          <a:xfrm>
            <a:off x="10698087" y="2730500"/>
            <a:ext cx="97085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19A31AC-7FA3-4742-ABFC-5391F8473CB8}" type="TxLink">
              <a:rPr lang="en-US" sz="1100" b="0" i="0" u="none" strike="noStrike">
                <a:ln>
                  <a:noFill/>
                </a:ln>
                <a:solidFill>
                  <a:schemeClr val="bg1">
                    <a:lumMod val="95000"/>
                  </a:schemeClr>
                </a:solidFill>
                <a:latin typeface="Times New Roman" panose="02020603050405020304" pitchFamily="18" charset="0"/>
                <a:cs typeface="Times New Roman" panose="02020603050405020304" pitchFamily="18" charset="0"/>
              </a:rPr>
              <a:pPr algn="l"/>
              <a:t> 9,720 </a:t>
            </a:fld>
            <a:endParaRPr lang="en-IN" sz="2000" b="1">
              <a:ln>
                <a:noFill/>
              </a:ln>
              <a:solidFill>
                <a:schemeClr val="bg1">
                  <a:lumMod val="95000"/>
                </a:schemeClr>
              </a:solidFill>
              <a:latin typeface="Times New Roman" panose="02020603050405020304" pitchFamily="18" charset="0"/>
              <a:cs typeface="Times New Roman" panose="02020603050405020304" pitchFamily="18" charset="0"/>
            </a:endParaRPr>
          </a:p>
        </xdr:txBody>
      </xdr:sp>
      <xdr:sp macro="" textlink="'Income sources pt'!AR9">
        <xdr:nvSpPr>
          <xdr:cNvPr id="135" name="TextBox 134">
            <a:extLst>
              <a:ext uri="{FF2B5EF4-FFF2-40B4-BE49-F238E27FC236}">
                <a16:creationId xmlns:a16="http://schemas.microsoft.com/office/drawing/2014/main" id="{00000000-0008-0000-0200-000087000000}"/>
              </a:ext>
            </a:extLst>
          </xdr:cNvPr>
          <xdr:cNvSpPr txBox="1"/>
        </xdr:nvSpPr>
        <xdr:spPr>
          <a:xfrm>
            <a:off x="10795000" y="3047999"/>
            <a:ext cx="476250"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FCB1E09-7800-4E50-A9AD-C8A86B697906}" type="TxLink">
              <a:rPr lang="en-US" sz="1100" b="0" i="0" u="none" strike="noStrike">
                <a:ln>
                  <a:noFill/>
                </a:ln>
                <a:solidFill>
                  <a:schemeClr val="bg1">
                    <a:lumMod val="95000"/>
                  </a:schemeClr>
                </a:solidFill>
                <a:latin typeface="Times New Roman" panose="02020603050405020304" pitchFamily="18" charset="0"/>
                <a:cs typeface="Times New Roman" panose="02020603050405020304" pitchFamily="18" charset="0"/>
              </a:rPr>
              <a:pPr algn="l"/>
              <a:t>0%</a:t>
            </a:fld>
            <a:endParaRPr lang="en-IN" sz="2000" b="1">
              <a:ln>
                <a:noFill/>
              </a:ln>
              <a:solidFill>
                <a:schemeClr val="bg1">
                  <a:lumMod val="95000"/>
                </a:schemeClr>
              </a:solidFill>
              <a:latin typeface="Times New Roman" panose="02020603050405020304" pitchFamily="18" charset="0"/>
              <a:cs typeface="Times New Roman" panose="02020603050405020304" pitchFamily="18" charset="0"/>
            </a:endParaRPr>
          </a:p>
        </xdr:txBody>
      </xdr:sp>
    </xdr:grpSp>
    <xdr:clientData/>
  </xdr:twoCellAnchor>
  <xdr:twoCellAnchor editAs="absolute">
    <xdr:from>
      <xdr:col>4</xdr:col>
      <xdr:colOff>391584</xdr:colOff>
      <xdr:row>12</xdr:row>
      <xdr:rowOff>0</xdr:rowOff>
    </xdr:from>
    <xdr:to>
      <xdr:col>6</xdr:col>
      <xdr:colOff>380601</xdr:colOff>
      <xdr:row>16</xdr:row>
      <xdr:rowOff>42334</xdr:rowOff>
    </xdr:to>
    <xdr:grpSp>
      <xdr:nvGrpSpPr>
        <xdr:cNvPr id="136" name="Group 135">
          <a:extLst>
            <a:ext uri="{FF2B5EF4-FFF2-40B4-BE49-F238E27FC236}">
              <a16:creationId xmlns:a16="http://schemas.microsoft.com/office/drawing/2014/main" id="{00000000-0008-0000-0200-000088000000}"/>
            </a:ext>
          </a:extLst>
        </xdr:cNvPr>
        <xdr:cNvGrpSpPr/>
      </xdr:nvGrpSpPr>
      <xdr:grpSpPr>
        <a:xfrm>
          <a:off x="2843998" y="2233448"/>
          <a:ext cx="1215224" cy="786817"/>
          <a:chOff x="11202374" y="2899833"/>
          <a:chExt cx="1189390" cy="804334"/>
        </a:xfrm>
      </xdr:grpSpPr>
      <xdr:sp macro="" textlink="'Income sources pt'!AP11">
        <xdr:nvSpPr>
          <xdr:cNvPr id="137" name="TextBox 136">
            <a:extLst>
              <a:ext uri="{FF2B5EF4-FFF2-40B4-BE49-F238E27FC236}">
                <a16:creationId xmlns:a16="http://schemas.microsoft.com/office/drawing/2014/main" id="{00000000-0008-0000-0200-000089000000}"/>
              </a:ext>
            </a:extLst>
          </xdr:cNvPr>
          <xdr:cNvSpPr txBox="1"/>
        </xdr:nvSpPr>
        <xdr:spPr>
          <a:xfrm>
            <a:off x="11202374" y="2899833"/>
            <a:ext cx="118939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065C919-A692-40AE-A493-8E45735426FB}" type="TxLink">
              <a:rPr lang="en-US" sz="1100" b="0" i="0" u="none" strike="noStrike">
                <a:ln>
                  <a:noFill/>
                </a:ln>
                <a:solidFill>
                  <a:schemeClr val="bg1">
                    <a:lumMod val="95000"/>
                  </a:schemeClr>
                </a:solidFill>
                <a:latin typeface="Times New Roman" panose="02020603050405020304" pitchFamily="18" charset="0"/>
                <a:cs typeface="Times New Roman" panose="02020603050405020304" pitchFamily="18" charset="0"/>
              </a:rPr>
              <a:pPr algn="l"/>
              <a:t>Google Ad</a:t>
            </a:fld>
            <a:endParaRPr lang="en-US" sz="1100" b="0" i="0" u="none" strike="noStrike">
              <a:ln>
                <a:noFill/>
              </a:ln>
              <a:solidFill>
                <a:schemeClr val="bg1">
                  <a:lumMod val="95000"/>
                </a:schemeClr>
              </a:solidFill>
              <a:latin typeface="Times New Roman" panose="02020603050405020304" pitchFamily="18" charset="0"/>
              <a:cs typeface="Times New Roman" panose="02020603050405020304" pitchFamily="18" charset="0"/>
            </a:endParaRPr>
          </a:p>
        </xdr:txBody>
      </xdr:sp>
      <xdr:sp macro="" textlink="'Income sources pt'!AQ11">
        <xdr:nvSpPr>
          <xdr:cNvPr id="138" name="TextBox 137">
            <a:extLst>
              <a:ext uri="{FF2B5EF4-FFF2-40B4-BE49-F238E27FC236}">
                <a16:creationId xmlns:a16="http://schemas.microsoft.com/office/drawing/2014/main" id="{00000000-0008-0000-0200-00008A000000}"/>
              </a:ext>
            </a:extLst>
          </xdr:cNvPr>
          <xdr:cNvSpPr txBox="1"/>
        </xdr:nvSpPr>
        <xdr:spPr>
          <a:xfrm>
            <a:off x="11355442" y="3132666"/>
            <a:ext cx="97085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52C4E53-5A01-4B3B-A64A-ECB222BA8EBA}" type="TxLink">
              <a:rPr lang="en-US" sz="1100" b="0" i="0" u="none" strike="noStrike">
                <a:ln>
                  <a:noFill/>
                </a:ln>
                <a:solidFill>
                  <a:schemeClr val="bg1">
                    <a:lumMod val="95000"/>
                  </a:schemeClr>
                </a:solidFill>
                <a:latin typeface="Times New Roman" panose="02020603050405020304" pitchFamily="18" charset="0"/>
                <a:cs typeface="Times New Roman" panose="02020603050405020304" pitchFamily="18" charset="0"/>
              </a:rPr>
              <a:pPr algn="l"/>
              <a:t> 2,21,980 </a:t>
            </a:fld>
            <a:endParaRPr lang="en-IN" sz="2400" b="1">
              <a:ln>
                <a:noFill/>
              </a:ln>
              <a:solidFill>
                <a:schemeClr val="bg1">
                  <a:lumMod val="95000"/>
                </a:schemeClr>
              </a:solidFill>
              <a:latin typeface="Times New Roman" panose="02020603050405020304" pitchFamily="18" charset="0"/>
              <a:cs typeface="Times New Roman" panose="02020603050405020304" pitchFamily="18" charset="0"/>
            </a:endParaRPr>
          </a:p>
        </xdr:txBody>
      </xdr:sp>
      <xdr:sp macro="" textlink="'Income sources pt'!AR11">
        <xdr:nvSpPr>
          <xdr:cNvPr id="139" name="TextBox 138">
            <a:extLst>
              <a:ext uri="{FF2B5EF4-FFF2-40B4-BE49-F238E27FC236}">
                <a16:creationId xmlns:a16="http://schemas.microsoft.com/office/drawing/2014/main" id="{00000000-0008-0000-0200-00008B000000}"/>
              </a:ext>
            </a:extLst>
          </xdr:cNvPr>
          <xdr:cNvSpPr txBox="1"/>
        </xdr:nvSpPr>
        <xdr:spPr>
          <a:xfrm>
            <a:off x="11842789" y="3339042"/>
            <a:ext cx="476250"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71FCDEC-CD49-42DD-9087-2893FC3D675A}" type="TxLink">
              <a:rPr lang="en-US" sz="1100" b="0" i="0" u="none" strike="noStrike">
                <a:ln>
                  <a:noFill/>
                </a:ln>
                <a:solidFill>
                  <a:schemeClr val="bg1">
                    <a:lumMod val="95000"/>
                  </a:schemeClr>
                </a:solidFill>
                <a:latin typeface="Times New Roman" panose="02020603050405020304" pitchFamily="18" charset="0"/>
                <a:cs typeface="Times New Roman" panose="02020603050405020304" pitchFamily="18" charset="0"/>
              </a:rPr>
              <a:pPr algn="l"/>
              <a:t>6%</a:t>
            </a:fld>
            <a:endParaRPr lang="en-IN" sz="2400" b="1">
              <a:ln>
                <a:noFill/>
              </a:ln>
              <a:solidFill>
                <a:schemeClr val="bg1">
                  <a:lumMod val="95000"/>
                </a:schemeClr>
              </a:solidFill>
              <a:latin typeface="Times New Roman" panose="02020603050405020304" pitchFamily="18" charset="0"/>
              <a:cs typeface="Times New Roman" panose="02020603050405020304" pitchFamily="18" charset="0"/>
            </a:endParaRPr>
          </a:p>
        </xdr:txBody>
      </xdr:sp>
    </xdr:grpSp>
    <xdr:clientData/>
  </xdr:twoCellAnchor>
  <xdr:twoCellAnchor editAs="absolute">
    <xdr:from>
      <xdr:col>4</xdr:col>
      <xdr:colOff>349252</xdr:colOff>
      <xdr:row>17</xdr:row>
      <xdr:rowOff>116417</xdr:rowOff>
    </xdr:from>
    <xdr:to>
      <xdr:col>6</xdr:col>
      <xdr:colOff>359124</xdr:colOff>
      <xdr:row>20</xdr:row>
      <xdr:rowOff>169333</xdr:rowOff>
    </xdr:to>
    <xdr:grpSp>
      <xdr:nvGrpSpPr>
        <xdr:cNvPr id="140" name="Group 139">
          <a:extLst>
            <a:ext uri="{FF2B5EF4-FFF2-40B4-BE49-F238E27FC236}">
              <a16:creationId xmlns:a16="http://schemas.microsoft.com/office/drawing/2014/main" id="{00000000-0008-0000-0200-00008C000000}"/>
            </a:ext>
          </a:extLst>
        </xdr:cNvPr>
        <xdr:cNvGrpSpPr/>
      </xdr:nvGrpSpPr>
      <xdr:grpSpPr>
        <a:xfrm>
          <a:off x="2801666" y="3280469"/>
          <a:ext cx="1236079" cy="611278"/>
          <a:chOff x="11202374" y="2899833"/>
          <a:chExt cx="1209777" cy="624416"/>
        </a:xfrm>
      </xdr:grpSpPr>
      <xdr:sp macro="" textlink="'Income sources pt'!AP12">
        <xdr:nvSpPr>
          <xdr:cNvPr id="141" name="TextBox 140">
            <a:extLst>
              <a:ext uri="{FF2B5EF4-FFF2-40B4-BE49-F238E27FC236}">
                <a16:creationId xmlns:a16="http://schemas.microsoft.com/office/drawing/2014/main" id="{00000000-0008-0000-0200-00008D000000}"/>
              </a:ext>
            </a:extLst>
          </xdr:cNvPr>
          <xdr:cNvSpPr txBox="1"/>
        </xdr:nvSpPr>
        <xdr:spPr>
          <a:xfrm>
            <a:off x="11202374" y="2899833"/>
            <a:ext cx="118939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7EB4138-4481-4A28-B2BA-71CEC96F2B5F}" type="TxLink">
              <a:rPr lang="en-US" sz="1100" b="0" i="0" u="none" strike="noStrike">
                <a:ln>
                  <a:noFill/>
                </a:ln>
                <a:solidFill>
                  <a:schemeClr val="bg1">
                    <a:lumMod val="95000"/>
                  </a:schemeClr>
                </a:solidFill>
                <a:latin typeface="Times New Roman" panose="02020603050405020304" pitchFamily="18" charset="0"/>
                <a:cs typeface="Times New Roman" panose="02020603050405020304" pitchFamily="18" charset="0"/>
              </a:rPr>
              <a:pPr algn="l"/>
              <a:t>Television Ad</a:t>
            </a:fld>
            <a:endParaRPr lang="en-IN" sz="2400" b="1">
              <a:ln>
                <a:noFill/>
              </a:ln>
              <a:solidFill>
                <a:schemeClr val="bg1">
                  <a:lumMod val="95000"/>
                </a:schemeClr>
              </a:solidFill>
              <a:latin typeface="Times New Roman" panose="02020603050405020304" pitchFamily="18" charset="0"/>
              <a:cs typeface="Times New Roman" panose="02020603050405020304" pitchFamily="18" charset="0"/>
            </a:endParaRPr>
          </a:p>
        </xdr:txBody>
      </xdr:sp>
      <xdr:sp macro="" textlink="'Income sources pt'!AR12">
        <xdr:nvSpPr>
          <xdr:cNvPr id="142" name="TextBox 141">
            <a:extLst>
              <a:ext uri="{FF2B5EF4-FFF2-40B4-BE49-F238E27FC236}">
                <a16:creationId xmlns:a16="http://schemas.microsoft.com/office/drawing/2014/main" id="{00000000-0008-0000-0200-00008E000000}"/>
              </a:ext>
            </a:extLst>
          </xdr:cNvPr>
          <xdr:cNvSpPr txBox="1"/>
        </xdr:nvSpPr>
        <xdr:spPr>
          <a:xfrm>
            <a:off x="11355442" y="3132666"/>
            <a:ext cx="97085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FDE429E-75CF-42D2-8F09-31094142333A}" type="TxLink">
              <a:rPr lang="en-US" sz="1100" b="0" i="0" u="none" strike="noStrike">
                <a:ln>
                  <a:noFill/>
                </a:ln>
                <a:solidFill>
                  <a:schemeClr val="bg1">
                    <a:lumMod val="95000"/>
                  </a:schemeClr>
                </a:solidFill>
                <a:latin typeface="Times New Roman" panose="02020603050405020304" pitchFamily="18" charset="0"/>
                <a:cs typeface="Times New Roman" panose="02020603050405020304" pitchFamily="18" charset="0"/>
              </a:rPr>
              <a:pPr algn="l"/>
              <a:t>6%</a:t>
            </a:fld>
            <a:endParaRPr lang="en-IN" sz="2400" b="1">
              <a:ln>
                <a:noFill/>
              </a:ln>
              <a:solidFill>
                <a:schemeClr val="bg1">
                  <a:lumMod val="95000"/>
                </a:schemeClr>
              </a:solidFill>
              <a:latin typeface="Times New Roman" panose="02020603050405020304" pitchFamily="18" charset="0"/>
              <a:cs typeface="Times New Roman" panose="02020603050405020304" pitchFamily="18" charset="0"/>
            </a:endParaRPr>
          </a:p>
        </xdr:txBody>
      </xdr:sp>
      <xdr:sp macro="" textlink="'Income sources pt'!AR12">
        <xdr:nvSpPr>
          <xdr:cNvPr id="143" name="TextBox 142">
            <a:extLst>
              <a:ext uri="{FF2B5EF4-FFF2-40B4-BE49-F238E27FC236}">
                <a16:creationId xmlns:a16="http://schemas.microsoft.com/office/drawing/2014/main" id="{00000000-0008-0000-0200-00008F000000}"/>
              </a:ext>
            </a:extLst>
          </xdr:cNvPr>
          <xdr:cNvSpPr txBox="1"/>
        </xdr:nvSpPr>
        <xdr:spPr>
          <a:xfrm>
            <a:off x="11935901" y="3159124"/>
            <a:ext cx="476250"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2B56EEF-FB8E-48C5-83E5-7165080E019D}" type="TxLink">
              <a:rPr lang="en-US" sz="1100" b="0" i="0" u="none" strike="noStrike">
                <a:ln>
                  <a:noFill/>
                </a:ln>
                <a:solidFill>
                  <a:schemeClr val="bg1">
                    <a:lumMod val="95000"/>
                  </a:schemeClr>
                </a:solidFill>
                <a:latin typeface="Times New Roman" panose="02020603050405020304" pitchFamily="18" charset="0"/>
                <a:cs typeface="Times New Roman" panose="02020603050405020304" pitchFamily="18" charset="0"/>
              </a:rPr>
              <a:pPr algn="l"/>
              <a:t>6%</a:t>
            </a:fld>
            <a:endParaRPr lang="en-IN" sz="2400" b="1">
              <a:ln>
                <a:noFill/>
              </a:ln>
              <a:solidFill>
                <a:schemeClr val="bg1">
                  <a:lumMod val="95000"/>
                </a:schemeClr>
              </a:solidFill>
              <a:latin typeface="Times New Roman" panose="02020603050405020304" pitchFamily="18" charset="0"/>
              <a:cs typeface="Times New Roman" panose="02020603050405020304" pitchFamily="18" charset="0"/>
            </a:endParaRPr>
          </a:p>
        </xdr:txBody>
      </xdr:sp>
    </xdr:grpSp>
    <xdr:clientData/>
  </xdr:twoCellAnchor>
  <xdr:twoCellAnchor editAs="absolute">
    <xdr:from>
      <xdr:col>4</xdr:col>
      <xdr:colOff>370420</xdr:colOff>
      <xdr:row>22</xdr:row>
      <xdr:rowOff>42333</xdr:rowOff>
    </xdr:from>
    <xdr:to>
      <xdr:col>6</xdr:col>
      <xdr:colOff>602542</xdr:colOff>
      <xdr:row>25</xdr:row>
      <xdr:rowOff>21166</xdr:rowOff>
    </xdr:to>
    <xdr:grpSp>
      <xdr:nvGrpSpPr>
        <xdr:cNvPr id="144" name="Group 143">
          <a:extLst>
            <a:ext uri="{FF2B5EF4-FFF2-40B4-BE49-F238E27FC236}">
              <a16:creationId xmlns:a16="http://schemas.microsoft.com/office/drawing/2014/main" id="{00000000-0008-0000-0200-000090000000}"/>
            </a:ext>
          </a:extLst>
        </xdr:cNvPr>
        <xdr:cNvGrpSpPr/>
      </xdr:nvGrpSpPr>
      <xdr:grpSpPr>
        <a:xfrm>
          <a:off x="2822834" y="4136988"/>
          <a:ext cx="1458329" cy="537195"/>
          <a:chOff x="11202374" y="2899833"/>
          <a:chExt cx="1427041" cy="550333"/>
        </a:xfrm>
      </xdr:grpSpPr>
      <xdr:sp macro="" textlink="'Income sources pt'!AP13">
        <xdr:nvSpPr>
          <xdr:cNvPr id="145" name="TextBox 144">
            <a:extLst>
              <a:ext uri="{FF2B5EF4-FFF2-40B4-BE49-F238E27FC236}">
                <a16:creationId xmlns:a16="http://schemas.microsoft.com/office/drawing/2014/main" id="{00000000-0008-0000-0200-000091000000}"/>
              </a:ext>
            </a:extLst>
          </xdr:cNvPr>
          <xdr:cNvSpPr txBox="1"/>
        </xdr:nvSpPr>
        <xdr:spPr>
          <a:xfrm>
            <a:off x="11202374" y="2899833"/>
            <a:ext cx="118939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D23F256-DCAB-43E7-BF04-DEC35BA1B70C}" type="TxLink">
              <a:rPr lang="en-US" sz="1100" b="0" i="0" u="none" strike="noStrike">
                <a:ln>
                  <a:noFill/>
                </a:ln>
                <a:solidFill>
                  <a:schemeClr val="bg1">
                    <a:lumMod val="95000"/>
                  </a:schemeClr>
                </a:solidFill>
                <a:latin typeface="Times New Roman" panose="02020603050405020304" pitchFamily="18" charset="0"/>
                <a:cs typeface="Times New Roman" panose="02020603050405020304" pitchFamily="18" charset="0"/>
              </a:rPr>
              <a:pPr algn="l"/>
              <a:t>Youtube Channel</a:t>
            </a:fld>
            <a:endParaRPr lang="en-IN" sz="2400" b="1">
              <a:ln>
                <a:noFill/>
              </a:ln>
              <a:solidFill>
                <a:schemeClr val="bg1">
                  <a:lumMod val="95000"/>
                </a:schemeClr>
              </a:solidFill>
              <a:latin typeface="Times New Roman" panose="02020603050405020304" pitchFamily="18" charset="0"/>
              <a:cs typeface="Times New Roman" panose="02020603050405020304" pitchFamily="18" charset="0"/>
            </a:endParaRPr>
          </a:p>
        </xdr:txBody>
      </xdr:sp>
      <xdr:sp macro="" textlink="'Income sources pt'!AQ13">
        <xdr:nvSpPr>
          <xdr:cNvPr id="146" name="TextBox 145">
            <a:extLst>
              <a:ext uri="{FF2B5EF4-FFF2-40B4-BE49-F238E27FC236}">
                <a16:creationId xmlns:a16="http://schemas.microsoft.com/office/drawing/2014/main" id="{00000000-0008-0000-0200-000092000000}"/>
              </a:ext>
            </a:extLst>
          </xdr:cNvPr>
          <xdr:cNvSpPr txBox="1"/>
        </xdr:nvSpPr>
        <xdr:spPr>
          <a:xfrm>
            <a:off x="11355442" y="3132666"/>
            <a:ext cx="97085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4B18D38-041A-4D6B-BB6E-B69F9EF47E9D}" type="TxLink">
              <a:rPr lang="en-US" sz="1100" b="0" i="0" u="none" strike="noStrike">
                <a:ln>
                  <a:noFill/>
                </a:ln>
                <a:solidFill>
                  <a:schemeClr val="bg1">
                    <a:lumMod val="95000"/>
                  </a:schemeClr>
                </a:solidFill>
                <a:latin typeface="Times New Roman" panose="02020603050405020304" pitchFamily="18" charset="0"/>
                <a:cs typeface="Times New Roman" panose="02020603050405020304" pitchFamily="18" charset="0"/>
              </a:rPr>
              <a:pPr algn="l"/>
              <a:t> 2,24,263 </a:t>
            </a:fld>
            <a:endParaRPr lang="en-IN" sz="2400" b="1">
              <a:ln>
                <a:noFill/>
              </a:ln>
              <a:solidFill>
                <a:schemeClr val="bg1">
                  <a:lumMod val="95000"/>
                </a:schemeClr>
              </a:solidFill>
              <a:latin typeface="Times New Roman" panose="02020603050405020304" pitchFamily="18" charset="0"/>
              <a:cs typeface="Times New Roman" panose="02020603050405020304" pitchFamily="18" charset="0"/>
            </a:endParaRPr>
          </a:p>
        </xdr:txBody>
      </xdr:sp>
      <xdr:sp macro="" textlink="'Income sources pt'!AR13">
        <xdr:nvSpPr>
          <xdr:cNvPr id="147" name="TextBox 146">
            <a:extLst>
              <a:ext uri="{FF2B5EF4-FFF2-40B4-BE49-F238E27FC236}">
                <a16:creationId xmlns:a16="http://schemas.microsoft.com/office/drawing/2014/main" id="{00000000-0008-0000-0200-000093000000}"/>
              </a:ext>
            </a:extLst>
          </xdr:cNvPr>
          <xdr:cNvSpPr txBox="1"/>
        </xdr:nvSpPr>
        <xdr:spPr>
          <a:xfrm>
            <a:off x="12153165" y="3085041"/>
            <a:ext cx="476250"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B254271-FF63-4D24-99DA-3C928AE1925F}" type="TxLink">
              <a:rPr lang="en-US" sz="1100" b="0" i="0" u="none" strike="noStrike">
                <a:ln>
                  <a:noFill/>
                </a:ln>
                <a:solidFill>
                  <a:schemeClr val="bg1">
                    <a:lumMod val="95000"/>
                  </a:schemeClr>
                </a:solidFill>
                <a:latin typeface="Times New Roman" panose="02020603050405020304" pitchFamily="18" charset="0"/>
                <a:cs typeface="Times New Roman" panose="02020603050405020304" pitchFamily="18" charset="0"/>
              </a:rPr>
              <a:pPr algn="l"/>
              <a:t>6%</a:t>
            </a:fld>
            <a:endParaRPr lang="en-IN" sz="2400" b="1">
              <a:ln>
                <a:noFill/>
              </a:ln>
              <a:solidFill>
                <a:schemeClr val="bg1">
                  <a:lumMod val="95000"/>
                </a:schemeClr>
              </a:solidFill>
              <a:latin typeface="Times New Roman" panose="02020603050405020304" pitchFamily="18" charset="0"/>
              <a:cs typeface="Times New Roman" panose="02020603050405020304" pitchFamily="18" charset="0"/>
            </a:endParaRPr>
          </a:p>
        </xdr:txBody>
      </xdr:sp>
    </xdr:grpSp>
    <xdr:clientData/>
  </xdr:twoCellAnchor>
  <xdr:twoCellAnchor editAs="absolute">
    <xdr:from>
      <xdr:col>15</xdr:col>
      <xdr:colOff>373562</xdr:colOff>
      <xdr:row>4</xdr:row>
      <xdr:rowOff>105832</xdr:rowOff>
    </xdr:from>
    <xdr:to>
      <xdr:col>16</xdr:col>
      <xdr:colOff>274395</xdr:colOff>
      <xdr:row>10</xdr:row>
      <xdr:rowOff>52917</xdr:rowOff>
    </xdr:to>
    <xdr:grpSp>
      <xdr:nvGrpSpPr>
        <xdr:cNvPr id="148" name="Group 147">
          <a:extLst>
            <a:ext uri="{FF2B5EF4-FFF2-40B4-BE49-F238E27FC236}">
              <a16:creationId xmlns:a16="http://schemas.microsoft.com/office/drawing/2014/main" id="{00000000-0008-0000-0200-000094000000}"/>
            </a:ext>
          </a:extLst>
        </xdr:cNvPr>
        <xdr:cNvGrpSpPr/>
      </xdr:nvGrpSpPr>
      <xdr:grpSpPr>
        <a:xfrm>
          <a:off x="9570114" y="850315"/>
          <a:ext cx="513936" cy="1063809"/>
          <a:chOff x="-66192" y="-26459"/>
          <a:chExt cx="507231" cy="1090085"/>
        </a:xfrm>
      </xdr:grpSpPr>
      <xdr:cxnSp macro="">
        <xdr:nvCxnSpPr>
          <xdr:cNvPr id="149" name="Straight Connector 148">
            <a:extLst>
              <a:ext uri="{FF2B5EF4-FFF2-40B4-BE49-F238E27FC236}">
                <a16:creationId xmlns:a16="http://schemas.microsoft.com/office/drawing/2014/main" id="{00000000-0008-0000-0200-000095000000}"/>
              </a:ext>
            </a:extLst>
          </xdr:cNvPr>
          <xdr:cNvCxnSpPr/>
        </xdr:nvCxnSpPr>
        <xdr:spPr>
          <a:xfrm flipV="1">
            <a:off x="87165" y="375709"/>
            <a:ext cx="52152" cy="687917"/>
          </a:xfrm>
          <a:prstGeom prst="line">
            <a:avLst/>
          </a:prstGeom>
          <a:ln w="63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50" name="Oval 149">
            <a:extLst>
              <a:ext uri="{FF2B5EF4-FFF2-40B4-BE49-F238E27FC236}">
                <a16:creationId xmlns:a16="http://schemas.microsoft.com/office/drawing/2014/main" id="{00000000-0008-0000-0200-000096000000}"/>
              </a:ext>
            </a:extLst>
          </xdr:cNvPr>
          <xdr:cNvSpPr/>
        </xdr:nvSpPr>
        <xdr:spPr>
          <a:xfrm>
            <a:off x="-66192" y="-26459"/>
            <a:ext cx="507231" cy="511969"/>
          </a:xfrm>
          <a:prstGeom prst="ellipse">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IN" sz="11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15</xdr:col>
      <xdr:colOff>316342</xdr:colOff>
      <xdr:row>2</xdr:row>
      <xdr:rowOff>116417</xdr:rowOff>
    </xdr:from>
    <xdr:to>
      <xdr:col>17</xdr:col>
      <xdr:colOff>388009</xdr:colOff>
      <xdr:row>6</xdr:row>
      <xdr:rowOff>154516</xdr:rowOff>
    </xdr:to>
    <xdr:grpSp>
      <xdr:nvGrpSpPr>
        <xdr:cNvPr id="151" name="Group 150">
          <a:extLst>
            <a:ext uri="{FF2B5EF4-FFF2-40B4-BE49-F238E27FC236}">
              <a16:creationId xmlns:a16="http://schemas.microsoft.com/office/drawing/2014/main" id="{00000000-0008-0000-0200-000097000000}"/>
            </a:ext>
          </a:extLst>
        </xdr:cNvPr>
        <xdr:cNvGrpSpPr/>
      </xdr:nvGrpSpPr>
      <xdr:grpSpPr>
        <a:xfrm>
          <a:off x="9512894" y="488658"/>
          <a:ext cx="1297874" cy="782582"/>
          <a:chOff x="10712826" y="2745316"/>
          <a:chExt cx="1272362" cy="800099"/>
        </a:xfrm>
      </xdr:grpSpPr>
      <xdr:sp macro="" textlink="'Income sources pt'!AP27">
        <xdr:nvSpPr>
          <xdr:cNvPr id="152" name="TextBox 151">
            <a:extLst>
              <a:ext uri="{FF2B5EF4-FFF2-40B4-BE49-F238E27FC236}">
                <a16:creationId xmlns:a16="http://schemas.microsoft.com/office/drawing/2014/main" id="{00000000-0008-0000-0200-000098000000}"/>
              </a:ext>
            </a:extLst>
          </xdr:cNvPr>
          <xdr:cNvSpPr txBox="1"/>
        </xdr:nvSpPr>
        <xdr:spPr>
          <a:xfrm>
            <a:off x="10795798" y="2745316"/>
            <a:ext cx="118939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F83509C-EA7F-4F60-91C9-661E6703C4FE}" type="TxLink">
              <a:rPr lang="en-US" sz="1100" b="0" i="0" u="none" strike="noStrike">
                <a:ln>
                  <a:noFill/>
                </a:ln>
                <a:solidFill>
                  <a:schemeClr val="bg1">
                    <a:lumMod val="95000"/>
                  </a:schemeClr>
                </a:solidFill>
                <a:latin typeface="Times New Roman" panose="02020603050405020304" pitchFamily="18" charset="0"/>
                <a:cs typeface="Times New Roman" panose="02020603050405020304" pitchFamily="18" charset="0"/>
              </a:rPr>
              <a:pPr algn="l"/>
              <a:t>New </a:t>
            </a:fld>
            <a:endParaRPr lang="en-IN" sz="2400" b="1">
              <a:ln>
                <a:noFill/>
              </a:ln>
              <a:solidFill>
                <a:schemeClr val="bg1">
                  <a:lumMod val="95000"/>
                </a:schemeClr>
              </a:solidFill>
              <a:latin typeface="Times New Roman" panose="02020603050405020304" pitchFamily="18" charset="0"/>
              <a:cs typeface="Times New Roman" panose="02020603050405020304" pitchFamily="18" charset="0"/>
            </a:endParaRPr>
          </a:p>
        </xdr:txBody>
      </xdr:sp>
      <xdr:sp macro="" textlink="'Income sources pt'!AQ27">
        <xdr:nvSpPr>
          <xdr:cNvPr id="153" name="TextBox 152">
            <a:extLst>
              <a:ext uri="{FF2B5EF4-FFF2-40B4-BE49-F238E27FC236}">
                <a16:creationId xmlns:a16="http://schemas.microsoft.com/office/drawing/2014/main" id="{00000000-0008-0000-0200-000099000000}"/>
              </a:ext>
            </a:extLst>
          </xdr:cNvPr>
          <xdr:cNvSpPr txBox="1"/>
        </xdr:nvSpPr>
        <xdr:spPr>
          <a:xfrm>
            <a:off x="10712826" y="2905124"/>
            <a:ext cx="97085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B81AC8A-9B01-42BA-89D8-DF5CFC400B0F}" type="TxLink">
              <a:rPr lang="en-US" sz="1100" b="0" i="0" u="none" strike="noStrike">
                <a:ln>
                  <a:noFill/>
                </a:ln>
                <a:solidFill>
                  <a:schemeClr val="bg1">
                    <a:lumMod val="95000"/>
                  </a:schemeClr>
                </a:solidFill>
                <a:latin typeface="Times New Roman" panose="02020603050405020304" pitchFamily="18" charset="0"/>
                <a:cs typeface="Times New Roman" panose="02020603050405020304" pitchFamily="18" charset="0"/>
              </a:rPr>
              <a:pPr algn="l"/>
              <a:t> 4,35,316 </a:t>
            </a:fld>
            <a:endParaRPr lang="en-IN" sz="2400" b="1">
              <a:ln>
                <a:noFill/>
              </a:ln>
              <a:solidFill>
                <a:schemeClr val="bg1">
                  <a:lumMod val="95000"/>
                </a:schemeClr>
              </a:solidFill>
              <a:latin typeface="Times New Roman" panose="02020603050405020304" pitchFamily="18" charset="0"/>
              <a:cs typeface="Times New Roman" panose="02020603050405020304" pitchFamily="18" charset="0"/>
            </a:endParaRPr>
          </a:p>
        </xdr:txBody>
      </xdr:sp>
      <xdr:sp macro="" textlink="'Income sources pt'!AR27">
        <xdr:nvSpPr>
          <xdr:cNvPr id="154" name="TextBox 153">
            <a:extLst>
              <a:ext uri="{FF2B5EF4-FFF2-40B4-BE49-F238E27FC236}">
                <a16:creationId xmlns:a16="http://schemas.microsoft.com/office/drawing/2014/main" id="{00000000-0008-0000-0200-00009A000000}"/>
              </a:ext>
            </a:extLst>
          </xdr:cNvPr>
          <xdr:cNvSpPr txBox="1"/>
        </xdr:nvSpPr>
        <xdr:spPr>
          <a:xfrm>
            <a:off x="10849580" y="3180290"/>
            <a:ext cx="476250"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21DCD83-FB83-4C89-AD26-B9794A1AC672}" type="TxLink">
              <a:rPr lang="en-US" sz="1100" b="0" i="0" u="none" strike="noStrike">
                <a:ln>
                  <a:noFill/>
                </a:ln>
                <a:solidFill>
                  <a:schemeClr val="bg1">
                    <a:lumMod val="95000"/>
                  </a:schemeClr>
                </a:solidFill>
                <a:latin typeface="Times New Roman" panose="02020603050405020304" pitchFamily="18" charset="0"/>
                <a:cs typeface="Times New Roman" panose="02020603050405020304" pitchFamily="18" charset="0"/>
              </a:rPr>
              <a:pPr algn="l"/>
              <a:t>11%</a:t>
            </a:fld>
            <a:endParaRPr lang="en-IN" sz="2400" b="1">
              <a:ln>
                <a:noFill/>
              </a:ln>
              <a:solidFill>
                <a:schemeClr val="bg1">
                  <a:lumMod val="95000"/>
                </a:schemeClr>
              </a:solidFill>
              <a:latin typeface="Times New Roman" panose="02020603050405020304" pitchFamily="18" charset="0"/>
              <a:cs typeface="Times New Roman" panose="02020603050405020304" pitchFamily="18" charset="0"/>
            </a:endParaRPr>
          </a:p>
        </xdr:txBody>
      </xdr:sp>
    </xdr:grpSp>
    <xdr:clientData/>
  </xdr:twoCellAnchor>
  <xdr:twoCellAnchor editAs="absolute">
    <xdr:from>
      <xdr:col>16</xdr:col>
      <xdr:colOff>31750</xdr:colOff>
      <xdr:row>7</xdr:row>
      <xdr:rowOff>109008</xdr:rowOff>
    </xdr:from>
    <xdr:to>
      <xdr:col>17</xdr:col>
      <xdr:colOff>496675</xdr:colOff>
      <xdr:row>10</xdr:row>
      <xdr:rowOff>137583</xdr:rowOff>
    </xdr:to>
    <xdr:grpSp>
      <xdr:nvGrpSpPr>
        <xdr:cNvPr id="166" name="Group 165">
          <a:extLst>
            <a:ext uri="{FF2B5EF4-FFF2-40B4-BE49-F238E27FC236}">
              <a16:creationId xmlns:a16="http://schemas.microsoft.com/office/drawing/2014/main" id="{00000000-0008-0000-0200-0000A6000000}"/>
            </a:ext>
          </a:extLst>
        </xdr:cNvPr>
        <xdr:cNvGrpSpPr/>
      </xdr:nvGrpSpPr>
      <xdr:grpSpPr>
        <a:xfrm>
          <a:off x="9841405" y="1411853"/>
          <a:ext cx="1078029" cy="586937"/>
          <a:chOff x="-796323" y="-44450"/>
          <a:chExt cx="1065285" cy="600075"/>
        </a:xfrm>
      </xdr:grpSpPr>
      <xdr:cxnSp macro="">
        <xdr:nvCxnSpPr>
          <xdr:cNvPr id="167" name="Straight Connector 166">
            <a:extLst>
              <a:ext uri="{FF2B5EF4-FFF2-40B4-BE49-F238E27FC236}">
                <a16:creationId xmlns:a16="http://schemas.microsoft.com/office/drawing/2014/main" id="{00000000-0008-0000-0200-0000A7000000}"/>
              </a:ext>
            </a:extLst>
          </xdr:cNvPr>
          <xdr:cNvCxnSpPr/>
        </xdr:nvCxnSpPr>
        <xdr:spPr>
          <a:xfrm flipV="1">
            <a:off x="-796323" y="284692"/>
            <a:ext cx="572881" cy="270933"/>
          </a:xfrm>
          <a:prstGeom prst="line">
            <a:avLst/>
          </a:prstGeom>
          <a:ln w="63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68" name="Oval 167">
            <a:extLst>
              <a:ext uri="{FF2B5EF4-FFF2-40B4-BE49-F238E27FC236}">
                <a16:creationId xmlns:a16="http://schemas.microsoft.com/office/drawing/2014/main" id="{00000000-0008-0000-0200-0000A8000000}"/>
              </a:ext>
            </a:extLst>
          </xdr:cNvPr>
          <xdr:cNvSpPr/>
        </xdr:nvSpPr>
        <xdr:spPr>
          <a:xfrm>
            <a:off x="-238269" y="-44450"/>
            <a:ext cx="507231" cy="511969"/>
          </a:xfrm>
          <a:prstGeom prst="ellipse">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IN" sz="11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16</xdr:col>
      <xdr:colOff>485093</xdr:colOff>
      <xdr:row>5</xdr:row>
      <xdr:rowOff>91014</xdr:rowOff>
    </xdr:from>
    <xdr:to>
      <xdr:col>18</xdr:col>
      <xdr:colOff>482199</xdr:colOff>
      <xdr:row>9</xdr:row>
      <xdr:rowOff>177800</xdr:rowOff>
    </xdr:to>
    <xdr:grpSp>
      <xdr:nvGrpSpPr>
        <xdr:cNvPr id="101" name="Group 100">
          <a:extLst>
            <a:ext uri="{FF2B5EF4-FFF2-40B4-BE49-F238E27FC236}">
              <a16:creationId xmlns:a16="http://schemas.microsoft.com/office/drawing/2014/main" id="{3F89302E-68D5-CDCD-11D2-28D7D8C273CD}"/>
            </a:ext>
          </a:extLst>
        </xdr:cNvPr>
        <xdr:cNvGrpSpPr/>
      </xdr:nvGrpSpPr>
      <xdr:grpSpPr>
        <a:xfrm>
          <a:off x="10294748" y="1021617"/>
          <a:ext cx="1223313" cy="831269"/>
          <a:chOff x="10617572" y="1024464"/>
          <a:chExt cx="1222445" cy="848786"/>
        </a:xfrm>
      </xdr:grpSpPr>
      <xdr:grpSp>
        <xdr:nvGrpSpPr>
          <xdr:cNvPr id="158" name="Group 157">
            <a:extLst>
              <a:ext uri="{FF2B5EF4-FFF2-40B4-BE49-F238E27FC236}">
                <a16:creationId xmlns:a16="http://schemas.microsoft.com/office/drawing/2014/main" id="{00000000-0008-0000-0200-00009E000000}"/>
              </a:ext>
            </a:extLst>
          </xdr:cNvPr>
          <xdr:cNvGrpSpPr/>
        </xdr:nvGrpSpPr>
        <xdr:grpSpPr>
          <a:xfrm>
            <a:off x="10617572" y="1024464"/>
            <a:ext cx="1222445" cy="404283"/>
            <a:chOff x="10773781" y="2537883"/>
            <a:chExt cx="1197999" cy="404283"/>
          </a:xfrm>
        </xdr:grpSpPr>
        <xdr:sp macro="" textlink="'Income sources pt'!AP28">
          <xdr:nvSpPr>
            <xdr:cNvPr id="159" name="TextBox 158">
              <a:extLst>
                <a:ext uri="{FF2B5EF4-FFF2-40B4-BE49-F238E27FC236}">
                  <a16:creationId xmlns:a16="http://schemas.microsoft.com/office/drawing/2014/main" id="{00000000-0008-0000-0200-00009F000000}"/>
                </a:ext>
              </a:extLst>
            </xdr:cNvPr>
            <xdr:cNvSpPr txBox="1"/>
          </xdr:nvSpPr>
          <xdr:spPr>
            <a:xfrm>
              <a:off x="10782390" y="2537883"/>
              <a:ext cx="118939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99EF97A-FCE6-4FCD-BC4C-15BB16AFF322}" type="TxLink">
                <a:rPr lang="en-US" sz="1100" b="0" i="0" u="none" strike="noStrike">
                  <a:ln>
                    <a:noFill/>
                  </a:ln>
                  <a:solidFill>
                    <a:schemeClr val="bg1">
                      <a:lumMod val="95000"/>
                    </a:schemeClr>
                  </a:solidFill>
                  <a:latin typeface="Times New Roman" panose="02020603050405020304" pitchFamily="18" charset="0"/>
                  <a:cs typeface="Times New Roman" panose="02020603050405020304" pitchFamily="18" charset="0"/>
                </a:rPr>
                <a:pPr algn="l"/>
                <a:t>Renewal</a:t>
              </a:fld>
              <a:endParaRPr lang="en-IN" sz="2400" b="1">
                <a:ln>
                  <a:noFill/>
                </a:ln>
                <a:solidFill>
                  <a:schemeClr val="bg1">
                    <a:lumMod val="95000"/>
                  </a:schemeClr>
                </a:solidFill>
                <a:latin typeface="Times New Roman" panose="02020603050405020304" pitchFamily="18" charset="0"/>
                <a:cs typeface="Times New Roman" panose="02020603050405020304" pitchFamily="18" charset="0"/>
              </a:endParaRPr>
            </a:p>
          </xdr:txBody>
        </xdr:sp>
        <xdr:sp macro="" textlink="'Income sources pt'!AQ28">
          <xdr:nvSpPr>
            <xdr:cNvPr id="160" name="TextBox 159">
              <a:extLst>
                <a:ext uri="{FF2B5EF4-FFF2-40B4-BE49-F238E27FC236}">
                  <a16:creationId xmlns:a16="http://schemas.microsoft.com/office/drawing/2014/main" id="{00000000-0008-0000-0200-0000A0000000}"/>
                </a:ext>
              </a:extLst>
            </xdr:cNvPr>
            <xdr:cNvSpPr txBox="1"/>
          </xdr:nvSpPr>
          <xdr:spPr>
            <a:xfrm>
              <a:off x="10773781" y="2713566"/>
              <a:ext cx="97085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C80EC7C-16EB-4AA4-8098-3B7692D7C136}" type="TxLink">
                <a:rPr lang="en-US" sz="1100" b="0" i="0" u="none" strike="noStrike">
                  <a:ln>
                    <a:noFill/>
                  </a:ln>
                  <a:solidFill>
                    <a:schemeClr val="bg1">
                      <a:lumMod val="95000"/>
                    </a:schemeClr>
                  </a:solidFill>
                  <a:latin typeface="Times New Roman" panose="02020603050405020304" pitchFamily="18" charset="0"/>
                  <a:cs typeface="Times New Roman" panose="02020603050405020304" pitchFamily="18" charset="0"/>
                </a:rPr>
                <a:pPr algn="l"/>
                <a:t> 4,31,900 </a:t>
              </a:fld>
              <a:endParaRPr lang="en-IN" sz="2400" b="1">
                <a:ln>
                  <a:noFill/>
                </a:ln>
                <a:solidFill>
                  <a:schemeClr val="bg1">
                    <a:lumMod val="95000"/>
                  </a:schemeClr>
                </a:solidFill>
                <a:latin typeface="Times New Roman" panose="02020603050405020304" pitchFamily="18" charset="0"/>
                <a:cs typeface="Times New Roman" panose="02020603050405020304" pitchFamily="18" charset="0"/>
              </a:endParaRPr>
            </a:p>
          </xdr:txBody>
        </xdr:sp>
      </xdr:grpSp>
      <xdr:sp macro="" textlink="'Income sources pt'!AR28">
        <xdr:nvSpPr>
          <xdr:cNvPr id="171" name="TextBox 170">
            <a:extLst>
              <a:ext uri="{FF2B5EF4-FFF2-40B4-BE49-F238E27FC236}">
                <a16:creationId xmlns:a16="http://schemas.microsoft.com/office/drawing/2014/main" id="{00000000-0008-0000-0200-0000AB000000}"/>
              </a:ext>
            </a:extLst>
          </xdr:cNvPr>
          <xdr:cNvSpPr txBox="1"/>
        </xdr:nvSpPr>
        <xdr:spPr>
          <a:xfrm>
            <a:off x="10769297" y="1481666"/>
            <a:ext cx="485323" cy="391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5A09D1F-2ACE-4516-8E78-D5A86540827B}" type="TxLink">
              <a:rPr lang="en-US" sz="1100" b="0" i="0" u="none" strike="noStrike">
                <a:ln>
                  <a:noFill/>
                </a:ln>
                <a:solidFill>
                  <a:schemeClr val="bg1">
                    <a:lumMod val="95000"/>
                  </a:schemeClr>
                </a:solidFill>
                <a:latin typeface="Times New Roman" panose="02020603050405020304" pitchFamily="18" charset="0"/>
                <a:cs typeface="Times New Roman" panose="02020603050405020304" pitchFamily="18" charset="0"/>
              </a:rPr>
              <a:pPr algn="l"/>
              <a:t>11%</a:t>
            </a:fld>
            <a:endParaRPr lang="en-IN" sz="2400" b="1">
              <a:ln>
                <a:noFill/>
              </a:ln>
              <a:solidFill>
                <a:schemeClr val="bg1">
                  <a:lumMod val="95000"/>
                </a:schemeClr>
              </a:solidFill>
              <a:latin typeface="Times New Roman" panose="02020603050405020304" pitchFamily="18" charset="0"/>
              <a:cs typeface="Times New Roman" panose="02020603050405020304" pitchFamily="18" charset="0"/>
            </a:endParaRPr>
          </a:p>
        </xdr:txBody>
      </xdr:sp>
    </xdr:grpSp>
    <xdr:clientData/>
  </xdr:twoCellAnchor>
  <xdr:twoCellAnchor editAs="absolute">
    <xdr:from>
      <xdr:col>16</xdr:col>
      <xdr:colOff>533400</xdr:colOff>
      <xdr:row>15</xdr:row>
      <xdr:rowOff>74840</xdr:rowOff>
    </xdr:from>
    <xdr:to>
      <xdr:col>18</xdr:col>
      <xdr:colOff>26774</xdr:colOff>
      <xdr:row>20</xdr:row>
      <xdr:rowOff>161925</xdr:rowOff>
    </xdr:to>
    <xdr:grpSp>
      <xdr:nvGrpSpPr>
        <xdr:cNvPr id="21" name="Group 20">
          <a:extLst>
            <a:ext uri="{FF2B5EF4-FFF2-40B4-BE49-F238E27FC236}">
              <a16:creationId xmlns:a16="http://schemas.microsoft.com/office/drawing/2014/main" id="{30831E48-A7DA-4A09-89E8-C97E01CBF410}"/>
            </a:ext>
          </a:extLst>
        </xdr:cNvPr>
        <xdr:cNvGrpSpPr/>
      </xdr:nvGrpSpPr>
      <xdr:grpSpPr>
        <a:xfrm>
          <a:off x="10343055" y="2866650"/>
          <a:ext cx="719581" cy="1017689"/>
          <a:chOff x="-328529" y="-571046"/>
          <a:chExt cx="707474" cy="1039585"/>
        </a:xfrm>
      </xdr:grpSpPr>
      <xdr:cxnSp macro="">
        <xdr:nvCxnSpPr>
          <xdr:cNvPr id="26" name="Straight Connector 25">
            <a:extLst>
              <a:ext uri="{FF2B5EF4-FFF2-40B4-BE49-F238E27FC236}">
                <a16:creationId xmlns:a16="http://schemas.microsoft.com/office/drawing/2014/main" id="{0A7094A8-91DF-791F-D085-8FA0832E68A5}"/>
              </a:ext>
            </a:extLst>
          </xdr:cNvPr>
          <xdr:cNvCxnSpPr>
            <a:endCxn id="36" idx="3"/>
          </xdr:cNvCxnSpPr>
        </xdr:nvCxnSpPr>
        <xdr:spPr>
          <a:xfrm flipV="1">
            <a:off x="-328529" y="-134053"/>
            <a:ext cx="274525" cy="602592"/>
          </a:xfrm>
          <a:prstGeom prst="line">
            <a:avLst/>
          </a:prstGeom>
          <a:ln w="63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36" name="Oval 35">
            <a:extLst>
              <a:ext uri="{FF2B5EF4-FFF2-40B4-BE49-F238E27FC236}">
                <a16:creationId xmlns:a16="http://schemas.microsoft.com/office/drawing/2014/main" id="{CD268572-92DB-F627-FF10-7BF151E8B25F}"/>
              </a:ext>
            </a:extLst>
          </xdr:cNvPr>
          <xdr:cNvSpPr/>
        </xdr:nvSpPr>
        <xdr:spPr>
          <a:xfrm>
            <a:off x="-128286" y="-571046"/>
            <a:ext cx="507231" cy="511969"/>
          </a:xfrm>
          <a:prstGeom prst="ellipse">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IN" sz="11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17</xdr:col>
      <xdr:colOff>114300</xdr:colOff>
      <xdr:row>23</xdr:row>
      <xdr:rowOff>141514</xdr:rowOff>
    </xdr:from>
    <xdr:to>
      <xdr:col>18</xdr:col>
      <xdr:colOff>425464</xdr:colOff>
      <xdr:row>27</xdr:row>
      <xdr:rowOff>46605</xdr:rowOff>
    </xdr:to>
    <xdr:grpSp>
      <xdr:nvGrpSpPr>
        <xdr:cNvPr id="69" name="Group 68">
          <a:extLst>
            <a:ext uri="{FF2B5EF4-FFF2-40B4-BE49-F238E27FC236}">
              <a16:creationId xmlns:a16="http://schemas.microsoft.com/office/drawing/2014/main" id="{A9EB21DE-EF9A-4615-966A-02DA14F3CE1C}"/>
            </a:ext>
          </a:extLst>
        </xdr:cNvPr>
        <xdr:cNvGrpSpPr/>
      </xdr:nvGrpSpPr>
      <xdr:grpSpPr>
        <a:xfrm>
          <a:off x="10537059" y="4422290"/>
          <a:ext cx="924267" cy="649574"/>
          <a:chOff x="-496248" y="-579211"/>
          <a:chExt cx="913020" cy="667091"/>
        </a:xfrm>
      </xdr:grpSpPr>
      <xdr:cxnSp macro="">
        <xdr:nvCxnSpPr>
          <xdr:cNvPr id="70" name="Straight Connector 69">
            <a:extLst>
              <a:ext uri="{FF2B5EF4-FFF2-40B4-BE49-F238E27FC236}">
                <a16:creationId xmlns:a16="http://schemas.microsoft.com/office/drawing/2014/main" id="{733329E0-DD50-0428-8C25-552AA03D46D4}"/>
              </a:ext>
            </a:extLst>
          </xdr:cNvPr>
          <xdr:cNvCxnSpPr/>
        </xdr:nvCxnSpPr>
        <xdr:spPr>
          <a:xfrm>
            <a:off x="-496248" y="-579211"/>
            <a:ext cx="491134" cy="325211"/>
          </a:xfrm>
          <a:prstGeom prst="line">
            <a:avLst/>
          </a:prstGeom>
          <a:ln w="63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71" name="Oval 70">
            <a:extLst>
              <a:ext uri="{FF2B5EF4-FFF2-40B4-BE49-F238E27FC236}">
                <a16:creationId xmlns:a16="http://schemas.microsoft.com/office/drawing/2014/main" id="{AF173716-B2D8-9D90-E6E6-23244418B655}"/>
              </a:ext>
            </a:extLst>
          </xdr:cNvPr>
          <xdr:cNvSpPr/>
        </xdr:nvSpPr>
        <xdr:spPr>
          <a:xfrm>
            <a:off x="-90459" y="-424089"/>
            <a:ext cx="507231" cy="511969"/>
          </a:xfrm>
          <a:prstGeom prst="ellipse">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IN" sz="11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17</xdr:col>
      <xdr:colOff>59110</xdr:colOff>
      <xdr:row>13</xdr:row>
      <xdr:rowOff>115661</xdr:rowOff>
    </xdr:from>
    <xdr:to>
      <xdr:col>19</xdr:col>
      <xdr:colOff>47526</xdr:colOff>
      <xdr:row>17</xdr:row>
      <xdr:rowOff>139854</xdr:rowOff>
    </xdr:to>
    <xdr:grpSp>
      <xdr:nvGrpSpPr>
        <xdr:cNvPr id="102" name="Group 101">
          <a:extLst>
            <a:ext uri="{FF2B5EF4-FFF2-40B4-BE49-F238E27FC236}">
              <a16:creationId xmlns:a16="http://schemas.microsoft.com/office/drawing/2014/main" id="{3ED3C874-F5CE-4440-AFB4-884205D8B4CA}"/>
            </a:ext>
          </a:extLst>
        </xdr:cNvPr>
        <xdr:cNvGrpSpPr/>
      </xdr:nvGrpSpPr>
      <xdr:grpSpPr>
        <a:xfrm>
          <a:off x="10481869" y="2535230"/>
          <a:ext cx="1214623" cy="768676"/>
          <a:chOff x="9965863" y="1300689"/>
          <a:chExt cx="1213660" cy="786193"/>
        </a:xfrm>
      </xdr:grpSpPr>
      <xdr:grpSp>
        <xdr:nvGrpSpPr>
          <xdr:cNvPr id="106" name="Group 105">
            <a:extLst>
              <a:ext uri="{FF2B5EF4-FFF2-40B4-BE49-F238E27FC236}">
                <a16:creationId xmlns:a16="http://schemas.microsoft.com/office/drawing/2014/main" id="{1E93CDFF-C6CE-8ECA-3FD7-DFAFB4C0676A}"/>
              </a:ext>
            </a:extLst>
          </xdr:cNvPr>
          <xdr:cNvGrpSpPr/>
        </xdr:nvGrpSpPr>
        <xdr:grpSpPr>
          <a:xfrm>
            <a:off x="9965863" y="1300689"/>
            <a:ext cx="1213660" cy="375708"/>
            <a:chOff x="10135107" y="2814108"/>
            <a:chExt cx="1189390" cy="375708"/>
          </a:xfrm>
        </xdr:grpSpPr>
        <xdr:sp macro="" textlink="'Income sources pt'!AP24">
          <xdr:nvSpPr>
            <xdr:cNvPr id="108" name="TextBox 107">
              <a:extLst>
                <a:ext uri="{FF2B5EF4-FFF2-40B4-BE49-F238E27FC236}">
                  <a16:creationId xmlns:a16="http://schemas.microsoft.com/office/drawing/2014/main" id="{2D83E5B1-B843-E6F6-AEEC-DF69083D22D3}"/>
                </a:ext>
              </a:extLst>
            </xdr:cNvPr>
            <xdr:cNvSpPr txBox="1"/>
          </xdr:nvSpPr>
          <xdr:spPr>
            <a:xfrm>
              <a:off x="10135107" y="2814108"/>
              <a:ext cx="118939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B0B8D4B-85AB-417E-9FCF-EB779127A788}"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Premium</a:t>
              </a:fld>
              <a:endParaRPr lang="en-IN" sz="2400" b="1">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AQ24">
          <xdr:nvSpPr>
            <xdr:cNvPr id="110" name="TextBox 109">
              <a:extLst>
                <a:ext uri="{FF2B5EF4-FFF2-40B4-BE49-F238E27FC236}">
                  <a16:creationId xmlns:a16="http://schemas.microsoft.com/office/drawing/2014/main" id="{D6D09ABE-7587-F4F9-A80F-6477FAF47F38}"/>
                </a:ext>
              </a:extLst>
            </xdr:cNvPr>
            <xdr:cNvSpPr txBox="1"/>
          </xdr:nvSpPr>
          <xdr:spPr>
            <a:xfrm>
              <a:off x="10192168" y="2961216"/>
              <a:ext cx="97085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2D5BB1A-D996-4541-A1B1-6C23A8787D4D}"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 3,03,019 </a:t>
              </a:fld>
              <a:endParaRPr lang="en-IN" sz="2400" b="1">
                <a:ln>
                  <a:noFill/>
                </a:ln>
                <a:solidFill>
                  <a:schemeClr val="bg1"/>
                </a:solidFill>
                <a:latin typeface="Times New Roman" panose="02020603050405020304" pitchFamily="18" charset="0"/>
                <a:cs typeface="Times New Roman" panose="02020603050405020304" pitchFamily="18" charset="0"/>
              </a:endParaRPr>
            </a:p>
          </xdr:txBody>
        </xdr:sp>
      </xdr:grpSp>
      <xdr:sp macro="" textlink="'Income sources pt'!AR24">
        <xdr:nvSpPr>
          <xdr:cNvPr id="107" name="TextBox 106">
            <a:extLst>
              <a:ext uri="{FF2B5EF4-FFF2-40B4-BE49-F238E27FC236}">
                <a16:creationId xmlns:a16="http://schemas.microsoft.com/office/drawing/2014/main" id="{5FC9F2E8-11F8-5D5F-4568-77D273A427BC}"/>
              </a:ext>
            </a:extLst>
          </xdr:cNvPr>
          <xdr:cNvSpPr txBox="1"/>
        </xdr:nvSpPr>
        <xdr:spPr>
          <a:xfrm>
            <a:off x="10028167" y="1695298"/>
            <a:ext cx="462643" cy="391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18CD0EC-0A26-49E3-BAE5-94E3B326A628}"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ctr"/>
              <a:t>8%</a:t>
            </a:fld>
            <a:endParaRPr lang="en-IN" sz="2400" b="1">
              <a:ln>
                <a:noFill/>
              </a:ln>
              <a:solidFill>
                <a:schemeClr val="bg1"/>
              </a:solidFill>
              <a:latin typeface="Times New Roman" panose="02020603050405020304" pitchFamily="18" charset="0"/>
              <a:cs typeface="Times New Roman" panose="02020603050405020304" pitchFamily="18" charset="0"/>
            </a:endParaRPr>
          </a:p>
        </xdr:txBody>
      </xdr:sp>
    </xdr:grpSp>
    <xdr:clientData/>
  </xdr:twoCellAnchor>
  <xdr:twoCellAnchor editAs="absolute">
    <xdr:from>
      <xdr:col>17</xdr:col>
      <xdr:colOff>436330</xdr:colOff>
      <xdr:row>22</xdr:row>
      <xdr:rowOff>65314</xdr:rowOff>
    </xdr:from>
    <xdr:to>
      <xdr:col>19</xdr:col>
      <xdr:colOff>202387</xdr:colOff>
      <xdr:row>26</xdr:row>
      <xdr:rowOff>180676</xdr:rowOff>
    </xdr:to>
    <xdr:grpSp>
      <xdr:nvGrpSpPr>
        <xdr:cNvPr id="111" name="Group 110">
          <a:extLst>
            <a:ext uri="{FF2B5EF4-FFF2-40B4-BE49-F238E27FC236}">
              <a16:creationId xmlns:a16="http://schemas.microsoft.com/office/drawing/2014/main" id="{D1595854-754C-41BC-BF05-10D371BDA9A9}"/>
            </a:ext>
          </a:extLst>
        </xdr:cNvPr>
        <xdr:cNvGrpSpPr/>
      </xdr:nvGrpSpPr>
      <xdr:grpSpPr>
        <a:xfrm>
          <a:off x="10859089" y="4159969"/>
          <a:ext cx="992264" cy="859845"/>
          <a:chOff x="10627985" y="1036710"/>
          <a:chExt cx="990665" cy="877362"/>
        </a:xfrm>
      </xdr:grpSpPr>
      <xdr:grpSp>
        <xdr:nvGrpSpPr>
          <xdr:cNvPr id="112" name="Group 111">
            <a:extLst>
              <a:ext uri="{FF2B5EF4-FFF2-40B4-BE49-F238E27FC236}">
                <a16:creationId xmlns:a16="http://schemas.microsoft.com/office/drawing/2014/main" id="{0CF7EC45-905F-30D5-C1ED-CED2B558A351}"/>
              </a:ext>
            </a:extLst>
          </xdr:cNvPr>
          <xdr:cNvGrpSpPr/>
        </xdr:nvGrpSpPr>
        <xdr:grpSpPr>
          <a:xfrm>
            <a:off x="10627985" y="1036710"/>
            <a:ext cx="990665" cy="434220"/>
            <a:chOff x="10783986" y="2550129"/>
            <a:chExt cx="970854" cy="434220"/>
          </a:xfrm>
        </xdr:grpSpPr>
        <xdr:sp macro="" textlink="'Income sources pt'!AP25">
          <xdr:nvSpPr>
            <xdr:cNvPr id="114" name="TextBox 113">
              <a:extLst>
                <a:ext uri="{FF2B5EF4-FFF2-40B4-BE49-F238E27FC236}">
                  <a16:creationId xmlns:a16="http://schemas.microsoft.com/office/drawing/2014/main" id="{06E0D87A-C7D0-394F-4E6E-8CFD313F9D48}"/>
                </a:ext>
              </a:extLst>
            </xdr:cNvPr>
            <xdr:cNvSpPr txBox="1"/>
          </xdr:nvSpPr>
          <xdr:spPr>
            <a:xfrm>
              <a:off x="10863238" y="2550129"/>
              <a:ext cx="689423" cy="217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D505318-181E-44A0-8BE1-0DFFBACFFF16}"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Prime</a:t>
              </a:fld>
              <a:endParaRPr lang="en-IN" sz="2400" b="1">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AQ25">
          <xdr:nvSpPr>
            <xdr:cNvPr id="116" name="TextBox 115">
              <a:extLst>
                <a:ext uri="{FF2B5EF4-FFF2-40B4-BE49-F238E27FC236}">
                  <a16:creationId xmlns:a16="http://schemas.microsoft.com/office/drawing/2014/main" id="{182743FE-C271-5844-1AF8-99C3DD9CF79B}"/>
                </a:ext>
              </a:extLst>
            </xdr:cNvPr>
            <xdr:cNvSpPr txBox="1"/>
          </xdr:nvSpPr>
          <xdr:spPr>
            <a:xfrm>
              <a:off x="10783986" y="2755749"/>
              <a:ext cx="97085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E3CB815-7396-48F9-8573-F7C738BC6D38}"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 3,88,400 </a:t>
              </a:fld>
              <a:endParaRPr lang="en-IN" sz="2400" b="1">
                <a:ln>
                  <a:noFill/>
                </a:ln>
                <a:solidFill>
                  <a:schemeClr val="bg1"/>
                </a:solidFill>
                <a:latin typeface="Times New Roman" panose="02020603050405020304" pitchFamily="18" charset="0"/>
                <a:cs typeface="Times New Roman" panose="02020603050405020304" pitchFamily="18" charset="0"/>
              </a:endParaRPr>
            </a:p>
          </xdr:txBody>
        </xdr:sp>
      </xdr:grpSp>
      <xdr:sp macro="" textlink="'Income sources pt'!AR25">
        <xdr:nvSpPr>
          <xdr:cNvPr id="113" name="TextBox 112">
            <a:extLst>
              <a:ext uri="{FF2B5EF4-FFF2-40B4-BE49-F238E27FC236}">
                <a16:creationId xmlns:a16="http://schemas.microsoft.com/office/drawing/2014/main" id="{F69A07C6-5640-1DE3-19E1-D6C4849BE144}"/>
              </a:ext>
            </a:extLst>
          </xdr:cNvPr>
          <xdr:cNvSpPr txBox="1"/>
        </xdr:nvSpPr>
        <xdr:spPr>
          <a:xfrm>
            <a:off x="10755690" y="1522488"/>
            <a:ext cx="485323" cy="391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A71594-1171-47DF-B7FB-94EB359C072C}"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ctr"/>
              <a:t>10%</a:t>
            </a:fld>
            <a:endParaRPr lang="en-IN" sz="2400" b="1">
              <a:ln>
                <a:noFill/>
              </a:ln>
              <a:solidFill>
                <a:schemeClr val="bg1"/>
              </a:solidFill>
              <a:latin typeface="Times New Roman" panose="02020603050405020304" pitchFamily="18" charset="0"/>
              <a:cs typeface="Times New Roman" panose="02020603050405020304" pitchFamily="18" charset="0"/>
            </a:endParaRPr>
          </a:p>
        </xdr:txBody>
      </xdr:sp>
    </xdr:grpSp>
    <xdr:clientData/>
  </xdr:twoCellAnchor>
  <xdr:twoCellAnchor editAs="absolute">
    <xdr:from>
      <xdr:col>14</xdr:col>
      <xdr:colOff>523875</xdr:colOff>
      <xdr:row>31</xdr:row>
      <xdr:rowOff>133350</xdr:rowOff>
    </xdr:from>
    <xdr:to>
      <xdr:col>16</xdr:col>
      <xdr:colOff>262178</xdr:colOff>
      <xdr:row>35</xdr:row>
      <xdr:rowOff>185397</xdr:rowOff>
    </xdr:to>
    <xdr:grpSp>
      <xdr:nvGrpSpPr>
        <xdr:cNvPr id="117" name="Group 116">
          <a:extLst>
            <a:ext uri="{FF2B5EF4-FFF2-40B4-BE49-F238E27FC236}">
              <a16:creationId xmlns:a16="http://schemas.microsoft.com/office/drawing/2014/main" id="{474AA35B-B80D-4252-BCED-8233C38D19E4}"/>
            </a:ext>
          </a:extLst>
        </xdr:cNvPr>
        <xdr:cNvGrpSpPr/>
      </xdr:nvGrpSpPr>
      <xdr:grpSpPr>
        <a:xfrm>
          <a:off x="9107323" y="5903091"/>
          <a:ext cx="964510" cy="796530"/>
          <a:chOff x="-534081" y="-726167"/>
          <a:chExt cx="950853" cy="814047"/>
        </a:xfrm>
      </xdr:grpSpPr>
      <xdr:cxnSp macro="">
        <xdr:nvCxnSpPr>
          <xdr:cNvPr id="121" name="Straight Connector 120">
            <a:extLst>
              <a:ext uri="{FF2B5EF4-FFF2-40B4-BE49-F238E27FC236}">
                <a16:creationId xmlns:a16="http://schemas.microsoft.com/office/drawing/2014/main" id="{C513C0BF-97EE-2B2B-62A2-EE1B903C329D}"/>
              </a:ext>
            </a:extLst>
          </xdr:cNvPr>
          <xdr:cNvCxnSpPr>
            <a:endCxn id="122" idx="1"/>
          </xdr:cNvCxnSpPr>
        </xdr:nvCxnSpPr>
        <xdr:spPr>
          <a:xfrm>
            <a:off x="-534081" y="-726167"/>
            <a:ext cx="517904" cy="377054"/>
          </a:xfrm>
          <a:prstGeom prst="line">
            <a:avLst/>
          </a:prstGeom>
          <a:ln w="63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22" name="Oval 121">
            <a:extLst>
              <a:ext uri="{FF2B5EF4-FFF2-40B4-BE49-F238E27FC236}">
                <a16:creationId xmlns:a16="http://schemas.microsoft.com/office/drawing/2014/main" id="{98966D3B-C9B0-FC7D-244F-EC8269E14DCE}"/>
              </a:ext>
            </a:extLst>
          </xdr:cNvPr>
          <xdr:cNvSpPr/>
        </xdr:nvSpPr>
        <xdr:spPr>
          <a:xfrm>
            <a:off x="-90459" y="-424089"/>
            <a:ext cx="507231" cy="511969"/>
          </a:xfrm>
          <a:prstGeom prst="ellipse">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IN" sz="11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15</xdr:col>
      <xdr:colOff>394608</xdr:colOff>
      <xdr:row>33</xdr:row>
      <xdr:rowOff>13607</xdr:rowOff>
    </xdr:from>
    <xdr:to>
      <xdr:col>18</xdr:col>
      <xdr:colOff>197205</xdr:colOff>
      <xdr:row>35</xdr:row>
      <xdr:rowOff>133050</xdr:rowOff>
    </xdr:to>
    <xdr:grpSp>
      <xdr:nvGrpSpPr>
        <xdr:cNvPr id="125" name="Group 124">
          <a:extLst>
            <a:ext uri="{FF2B5EF4-FFF2-40B4-BE49-F238E27FC236}">
              <a16:creationId xmlns:a16="http://schemas.microsoft.com/office/drawing/2014/main" id="{4A60B4FA-E85E-41E4-A91A-5BE9306332F1}"/>
            </a:ext>
          </a:extLst>
        </xdr:cNvPr>
        <xdr:cNvGrpSpPr/>
      </xdr:nvGrpSpPr>
      <xdr:grpSpPr>
        <a:xfrm>
          <a:off x="9591160" y="6155590"/>
          <a:ext cx="1641907" cy="491684"/>
          <a:chOff x="10755690" y="1386414"/>
          <a:chExt cx="1639562" cy="500443"/>
        </a:xfrm>
      </xdr:grpSpPr>
      <xdr:grpSp>
        <xdr:nvGrpSpPr>
          <xdr:cNvPr id="126" name="Group 125">
            <a:extLst>
              <a:ext uri="{FF2B5EF4-FFF2-40B4-BE49-F238E27FC236}">
                <a16:creationId xmlns:a16="http://schemas.microsoft.com/office/drawing/2014/main" id="{A81C86DD-836E-3BE0-9423-4EF0EFACC9DA}"/>
              </a:ext>
            </a:extLst>
          </xdr:cNvPr>
          <xdr:cNvGrpSpPr/>
        </xdr:nvGrpSpPr>
        <xdr:grpSpPr>
          <a:xfrm>
            <a:off x="11181592" y="1386414"/>
            <a:ext cx="1213660" cy="461433"/>
            <a:chOff x="11326525" y="2899833"/>
            <a:chExt cx="1189390" cy="461433"/>
          </a:xfrm>
        </xdr:grpSpPr>
        <xdr:sp macro="" textlink="'Income sources pt'!AP15">
          <xdr:nvSpPr>
            <xdr:cNvPr id="128" name="TextBox 127">
              <a:extLst>
                <a:ext uri="{FF2B5EF4-FFF2-40B4-BE49-F238E27FC236}">
                  <a16:creationId xmlns:a16="http://schemas.microsoft.com/office/drawing/2014/main" id="{A80F537F-226F-22D9-01DE-EE27B915EB13}"/>
                </a:ext>
              </a:extLst>
            </xdr:cNvPr>
            <xdr:cNvSpPr txBox="1"/>
          </xdr:nvSpPr>
          <xdr:spPr>
            <a:xfrm>
              <a:off x="11326525" y="2899833"/>
              <a:ext cx="118939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A632F41-CEB3-4858-A11C-DA36EF076A6B}"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Asset sale</a:t>
              </a:fld>
              <a:endParaRPr lang="en-IN" sz="2400" b="1">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AQ15">
          <xdr:nvSpPr>
            <xdr:cNvPr id="129" name="TextBox 128">
              <a:extLst>
                <a:ext uri="{FF2B5EF4-FFF2-40B4-BE49-F238E27FC236}">
                  <a16:creationId xmlns:a16="http://schemas.microsoft.com/office/drawing/2014/main" id="{F8AEA720-CB27-667F-4955-CBC679C829ED}"/>
                </a:ext>
              </a:extLst>
            </xdr:cNvPr>
            <xdr:cNvSpPr txBox="1"/>
          </xdr:nvSpPr>
          <xdr:spPr>
            <a:xfrm>
              <a:off x="11355442" y="3132666"/>
              <a:ext cx="97085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9FDFC69-CFF0-4B49-B6E1-C329C1A5970E}"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 3,96,734 </a:t>
              </a:fld>
              <a:endParaRPr lang="en-IN" sz="2400" b="1">
                <a:ln>
                  <a:noFill/>
                </a:ln>
                <a:solidFill>
                  <a:schemeClr val="bg1"/>
                </a:solidFill>
                <a:latin typeface="Times New Roman" panose="02020603050405020304" pitchFamily="18" charset="0"/>
                <a:cs typeface="Times New Roman" panose="02020603050405020304" pitchFamily="18" charset="0"/>
              </a:endParaRPr>
            </a:p>
          </xdr:txBody>
        </xdr:sp>
      </xdr:grpSp>
      <xdr:sp macro="" textlink="'Income sources pt'!AR15">
        <xdr:nvSpPr>
          <xdr:cNvPr id="127" name="TextBox 126">
            <a:extLst>
              <a:ext uri="{FF2B5EF4-FFF2-40B4-BE49-F238E27FC236}">
                <a16:creationId xmlns:a16="http://schemas.microsoft.com/office/drawing/2014/main" id="{944D1C8A-33AB-BF36-3964-D3B4C889F540}"/>
              </a:ext>
            </a:extLst>
          </xdr:cNvPr>
          <xdr:cNvSpPr txBox="1"/>
        </xdr:nvSpPr>
        <xdr:spPr>
          <a:xfrm>
            <a:off x="10755690" y="1495273"/>
            <a:ext cx="462643" cy="391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C8ADFC3-2283-490B-9A22-A22A6BF328EC}"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ctr"/>
              <a:t>10%</a:t>
            </a:fld>
            <a:endParaRPr lang="en-IN" sz="2400" b="1">
              <a:ln>
                <a:noFill/>
              </a:ln>
              <a:solidFill>
                <a:schemeClr val="bg1"/>
              </a:solidFill>
              <a:latin typeface="Times New Roman" panose="02020603050405020304" pitchFamily="18" charset="0"/>
              <a:cs typeface="Times New Roman" panose="02020603050405020304" pitchFamily="18" charset="0"/>
            </a:endParaRPr>
          </a:p>
        </xdr:txBody>
      </xdr:sp>
    </xdr:grpSp>
    <xdr:clientData/>
  </xdr:twoCellAnchor>
  <xdr:twoCellAnchor editAs="absolute">
    <xdr:from>
      <xdr:col>9</xdr:col>
      <xdr:colOff>394607</xdr:colOff>
      <xdr:row>31</xdr:row>
      <xdr:rowOff>81643</xdr:rowOff>
    </xdr:from>
    <xdr:to>
      <xdr:col>10</xdr:col>
      <xdr:colOff>384644</xdr:colOff>
      <xdr:row>37</xdr:row>
      <xdr:rowOff>35718</xdr:rowOff>
    </xdr:to>
    <xdr:grpSp>
      <xdr:nvGrpSpPr>
        <xdr:cNvPr id="130" name="Group 129">
          <a:extLst>
            <a:ext uri="{FF2B5EF4-FFF2-40B4-BE49-F238E27FC236}">
              <a16:creationId xmlns:a16="http://schemas.microsoft.com/office/drawing/2014/main" id="{7C061B81-9BD7-46C3-8D6F-2FE53D86A0B8}"/>
            </a:ext>
          </a:extLst>
        </xdr:cNvPr>
        <xdr:cNvGrpSpPr/>
      </xdr:nvGrpSpPr>
      <xdr:grpSpPr>
        <a:xfrm>
          <a:off x="5912538" y="5851384"/>
          <a:ext cx="603140" cy="1070800"/>
          <a:chOff x="-608180" y="-805088"/>
          <a:chExt cx="594909" cy="1097075"/>
        </a:xfrm>
      </xdr:grpSpPr>
      <xdr:cxnSp macro="">
        <xdr:nvCxnSpPr>
          <xdr:cNvPr id="131" name="Straight Connector 130">
            <a:extLst>
              <a:ext uri="{FF2B5EF4-FFF2-40B4-BE49-F238E27FC236}">
                <a16:creationId xmlns:a16="http://schemas.microsoft.com/office/drawing/2014/main" id="{5DDBF816-85DC-4FF7-8906-D3DC0CE62158}"/>
              </a:ext>
            </a:extLst>
          </xdr:cNvPr>
          <xdr:cNvCxnSpPr/>
        </xdr:nvCxnSpPr>
        <xdr:spPr>
          <a:xfrm>
            <a:off x="-608180" y="-805088"/>
            <a:ext cx="268778" cy="748393"/>
          </a:xfrm>
          <a:prstGeom prst="line">
            <a:avLst/>
          </a:prstGeom>
          <a:ln w="63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55" name="Oval 154">
            <a:extLst>
              <a:ext uri="{FF2B5EF4-FFF2-40B4-BE49-F238E27FC236}">
                <a16:creationId xmlns:a16="http://schemas.microsoft.com/office/drawing/2014/main" id="{A05AF4FA-7ADA-AD2B-6A0E-005FD642944A}"/>
              </a:ext>
            </a:extLst>
          </xdr:cNvPr>
          <xdr:cNvSpPr/>
        </xdr:nvSpPr>
        <xdr:spPr>
          <a:xfrm>
            <a:off x="-520502" y="-219982"/>
            <a:ext cx="507231" cy="511969"/>
          </a:xfrm>
          <a:prstGeom prst="ellipse">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IN" sz="1100">
              <a:latin typeface="Times New Roman" panose="02020603050405020304" pitchFamily="18" charset="0"/>
              <a:cs typeface="Times New Roman" panose="02020603050405020304" pitchFamily="18" charset="0"/>
            </a:endParaRPr>
          </a:p>
        </xdr:txBody>
      </xdr:sp>
    </xdr:grpSp>
    <xdr:clientData/>
  </xdr:twoCellAnchor>
  <xdr:twoCellAnchor editAs="absolute">
    <xdr:from>
      <xdr:col>7</xdr:col>
      <xdr:colOff>469776</xdr:colOff>
      <xdr:row>30</xdr:row>
      <xdr:rowOff>149679</xdr:rowOff>
    </xdr:from>
    <xdr:to>
      <xdr:col>8</xdr:col>
      <xdr:colOff>598716</xdr:colOff>
      <xdr:row>37</xdr:row>
      <xdr:rowOff>49325</xdr:rowOff>
    </xdr:to>
    <xdr:grpSp>
      <xdr:nvGrpSpPr>
        <xdr:cNvPr id="162" name="Group 161">
          <a:extLst>
            <a:ext uri="{FF2B5EF4-FFF2-40B4-BE49-F238E27FC236}">
              <a16:creationId xmlns:a16="http://schemas.microsoft.com/office/drawing/2014/main" id="{A2A9D777-5A74-4B57-90FC-038AE7363BB1}"/>
            </a:ext>
          </a:extLst>
        </xdr:cNvPr>
        <xdr:cNvGrpSpPr/>
      </xdr:nvGrpSpPr>
      <xdr:grpSpPr>
        <a:xfrm>
          <a:off x="4761500" y="5733300"/>
          <a:ext cx="742044" cy="1202491"/>
          <a:chOff x="-520502" y="-941159"/>
          <a:chExt cx="732094" cy="1233146"/>
        </a:xfrm>
      </xdr:grpSpPr>
      <xdr:cxnSp macro="">
        <xdr:nvCxnSpPr>
          <xdr:cNvPr id="163" name="Straight Connector 162">
            <a:extLst>
              <a:ext uri="{FF2B5EF4-FFF2-40B4-BE49-F238E27FC236}">
                <a16:creationId xmlns:a16="http://schemas.microsoft.com/office/drawing/2014/main" id="{77398A29-3611-9EEB-98BE-9A0410D84AEB}"/>
              </a:ext>
            </a:extLst>
          </xdr:cNvPr>
          <xdr:cNvCxnSpPr/>
        </xdr:nvCxnSpPr>
        <xdr:spPr>
          <a:xfrm flipH="1">
            <a:off x="-245331" y="-941159"/>
            <a:ext cx="456923" cy="898071"/>
          </a:xfrm>
          <a:prstGeom prst="line">
            <a:avLst/>
          </a:prstGeom>
          <a:ln w="63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64" name="Oval 163">
            <a:extLst>
              <a:ext uri="{FF2B5EF4-FFF2-40B4-BE49-F238E27FC236}">
                <a16:creationId xmlns:a16="http://schemas.microsoft.com/office/drawing/2014/main" id="{3B961ED9-ACA2-0507-6111-4334DF2F763F}"/>
              </a:ext>
            </a:extLst>
          </xdr:cNvPr>
          <xdr:cNvSpPr/>
        </xdr:nvSpPr>
        <xdr:spPr>
          <a:xfrm>
            <a:off x="-520502" y="-219982"/>
            <a:ext cx="507231" cy="511969"/>
          </a:xfrm>
          <a:prstGeom prst="ellipse">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IN" sz="1100">
              <a:latin typeface="Times New Roman" panose="02020603050405020304" pitchFamily="18" charset="0"/>
              <a:cs typeface="Times New Roman" panose="02020603050405020304" pitchFamily="18" charset="0"/>
            </a:endParaRPr>
          </a:p>
        </xdr:txBody>
      </xdr:sp>
    </xdr:grpSp>
    <xdr:clientData/>
  </xdr:twoCellAnchor>
  <xdr:twoCellAnchor editAs="absolute">
    <xdr:from>
      <xdr:col>9</xdr:col>
      <xdr:colOff>221793</xdr:colOff>
      <xdr:row>34</xdr:row>
      <xdr:rowOff>163288</xdr:rowOff>
    </xdr:from>
    <xdr:to>
      <xdr:col>11</xdr:col>
      <xdr:colOff>210810</xdr:colOff>
      <xdr:row>39</xdr:row>
      <xdr:rowOff>13607</xdr:rowOff>
    </xdr:to>
    <xdr:grpSp>
      <xdr:nvGrpSpPr>
        <xdr:cNvPr id="174" name="Group 173">
          <a:extLst>
            <a:ext uri="{FF2B5EF4-FFF2-40B4-BE49-F238E27FC236}">
              <a16:creationId xmlns:a16="http://schemas.microsoft.com/office/drawing/2014/main" id="{4F997DEC-825C-4895-84C6-80BC45A69F75}"/>
            </a:ext>
          </a:extLst>
        </xdr:cNvPr>
        <xdr:cNvGrpSpPr/>
      </xdr:nvGrpSpPr>
      <xdr:grpSpPr>
        <a:xfrm>
          <a:off x="5739724" y="6491391"/>
          <a:ext cx="1215224" cy="780923"/>
          <a:chOff x="10460411" y="1495273"/>
          <a:chExt cx="1213660" cy="802819"/>
        </a:xfrm>
      </xdr:grpSpPr>
      <xdr:grpSp>
        <xdr:nvGrpSpPr>
          <xdr:cNvPr id="175" name="Group 174">
            <a:extLst>
              <a:ext uri="{FF2B5EF4-FFF2-40B4-BE49-F238E27FC236}">
                <a16:creationId xmlns:a16="http://schemas.microsoft.com/office/drawing/2014/main" id="{CA8B52C2-BF08-E694-E902-CDD97913E0C9}"/>
              </a:ext>
            </a:extLst>
          </xdr:cNvPr>
          <xdr:cNvGrpSpPr/>
        </xdr:nvGrpSpPr>
        <xdr:grpSpPr>
          <a:xfrm>
            <a:off x="10460411" y="1932211"/>
            <a:ext cx="1213660" cy="365881"/>
            <a:chOff x="10619766" y="3445630"/>
            <a:chExt cx="1189390" cy="365881"/>
          </a:xfrm>
        </xdr:grpSpPr>
        <xdr:sp macro="" textlink="'Income sources pt'!AP17">
          <xdr:nvSpPr>
            <xdr:cNvPr id="177" name="TextBox 176">
              <a:extLst>
                <a:ext uri="{FF2B5EF4-FFF2-40B4-BE49-F238E27FC236}">
                  <a16:creationId xmlns:a16="http://schemas.microsoft.com/office/drawing/2014/main" id="{FC36857D-3549-7718-73D9-7D575D228790}"/>
                </a:ext>
              </a:extLst>
            </xdr:cNvPr>
            <xdr:cNvSpPr txBox="1"/>
          </xdr:nvSpPr>
          <xdr:spPr>
            <a:xfrm>
              <a:off x="10619766" y="3661833"/>
              <a:ext cx="1189390" cy="1496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D2837C5-4007-48DA-AB07-9C4135815DF5}"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Floating License</a:t>
              </a:fld>
              <a:endParaRPr lang="en-IN" sz="2400" b="1">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AQ17">
          <xdr:nvSpPr>
            <xdr:cNvPr id="178" name="TextBox 177">
              <a:extLst>
                <a:ext uri="{FF2B5EF4-FFF2-40B4-BE49-F238E27FC236}">
                  <a16:creationId xmlns:a16="http://schemas.microsoft.com/office/drawing/2014/main" id="{188DF35E-BE7D-7C3E-6649-C838D9414CB5}"/>
                </a:ext>
              </a:extLst>
            </xdr:cNvPr>
            <xdr:cNvSpPr txBox="1"/>
          </xdr:nvSpPr>
          <xdr:spPr>
            <a:xfrm>
              <a:off x="10835375" y="3445630"/>
              <a:ext cx="97085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BE20189-3D8F-4F6C-823C-D033590DC9EC}"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 4,94,400 </a:t>
              </a:fld>
              <a:endParaRPr lang="en-IN" sz="2400" b="1">
                <a:ln>
                  <a:noFill/>
                </a:ln>
                <a:solidFill>
                  <a:schemeClr val="bg1"/>
                </a:solidFill>
                <a:latin typeface="Times New Roman" panose="02020603050405020304" pitchFamily="18" charset="0"/>
                <a:cs typeface="Times New Roman" panose="02020603050405020304" pitchFamily="18" charset="0"/>
              </a:endParaRPr>
            </a:p>
          </xdr:txBody>
        </xdr:sp>
      </xdr:grpSp>
      <xdr:sp macro="" textlink="'Income sources pt'!AR17">
        <xdr:nvSpPr>
          <xdr:cNvPr id="176" name="TextBox 175">
            <a:extLst>
              <a:ext uri="{FF2B5EF4-FFF2-40B4-BE49-F238E27FC236}">
                <a16:creationId xmlns:a16="http://schemas.microsoft.com/office/drawing/2014/main" id="{9B762E5F-7DC6-9232-5690-500C742D583C}"/>
              </a:ext>
            </a:extLst>
          </xdr:cNvPr>
          <xdr:cNvSpPr txBox="1"/>
        </xdr:nvSpPr>
        <xdr:spPr>
          <a:xfrm>
            <a:off x="10755690" y="1495273"/>
            <a:ext cx="462643" cy="391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2506B4C-C65C-4296-B27B-823F553B8CE0}"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ctr"/>
              <a:t>13%</a:t>
            </a:fld>
            <a:endParaRPr lang="en-IN" sz="2400" b="1">
              <a:ln>
                <a:noFill/>
              </a:ln>
              <a:solidFill>
                <a:schemeClr val="bg1"/>
              </a:solidFill>
              <a:latin typeface="Times New Roman" panose="02020603050405020304" pitchFamily="18" charset="0"/>
              <a:cs typeface="Times New Roman" panose="02020603050405020304" pitchFamily="18" charset="0"/>
            </a:endParaRPr>
          </a:p>
        </xdr:txBody>
      </xdr:sp>
    </xdr:grpSp>
    <xdr:clientData/>
  </xdr:twoCellAnchor>
  <xdr:twoCellAnchor editAs="absolute">
    <xdr:from>
      <xdr:col>7</xdr:col>
      <xdr:colOff>54431</xdr:colOff>
      <xdr:row>34</xdr:row>
      <xdr:rowOff>176893</xdr:rowOff>
    </xdr:from>
    <xdr:to>
      <xdr:col>9</xdr:col>
      <xdr:colOff>108497</xdr:colOff>
      <xdr:row>39</xdr:row>
      <xdr:rowOff>81641</xdr:rowOff>
    </xdr:to>
    <xdr:grpSp>
      <xdr:nvGrpSpPr>
        <xdr:cNvPr id="179" name="Group 178">
          <a:extLst>
            <a:ext uri="{FF2B5EF4-FFF2-40B4-BE49-F238E27FC236}">
              <a16:creationId xmlns:a16="http://schemas.microsoft.com/office/drawing/2014/main" id="{1D028D53-9F45-4937-9BC3-3C01EC9A58E3}"/>
            </a:ext>
          </a:extLst>
        </xdr:cNvPr>
        <xdr:cNvGrpSpPr/>
      </xdr:nvGrpSpPr>
      <xdr:grpSpPr>
        <a:xfrm>
          <a:off x="4346155" y="6504996"/>
          <a:ext cx="1280273" cy="835352"/>
          <a:chOff x="10297127" y="1495273"/>
          <a:chExt cx="1278709" cy="857248"/>
        </a:xfrm>
      </xdr:grpSpPr>
      <xdr:grpSp>
        <xdr:nvGrpSpPr>
          <xdr:cNvPr id="180" name="Group 179">
            <a:extLst>
              <a:ext uri="{FF2B5EF4-FFF2-40B4-BE49-F238E27FC236}">
                <a16:creationId xmlns:a16="http://schemas.microsoft.com/office/drawing/2014/main" id="{48CAFDB8-BBF6-7087-A5C2-DE08353D1671}"/>
              </a:ext>
            </a:extLst>
          </xdr:cNvPr>
          <xdr:cNvGrpSpPr/>
        </xdr:nvGrpSpPr>
        <xdr:grpSpPr>
          <a:xfrm>
            <a:off x="10297127" y="1986639"/>
            <a:ext cx="1278709" cy="365882"/>
            <a:chOff x="10459746" y="3500058"/>
            <a:chExt cx="1253138" cy="365882"/>
          </a:xfrm>
        </xdr:grpSpPr>
        <xdr:sp macro="" textlink="'Income sources pt'!AP18">
          <xdr:nvSpPr>
            <xdr:cNvPr id="182" name="TextBox 181">
              <a:extLst>
                <a:ext uri="{FF2B5EF4-FFF2-40B4-BE49-F238E27FC236}">
                  <a16:creationId xmlns:a16="http://schemas.microsoft.com/office/drawing/2014/main" id="{93E315F9-DAE8-1FC9-E626-DBC46CE2FDB0}"/>
                </a:ext>
              </a:extLst>
            </xdr:cNvPr>
            <xdr:cNvSpPr txBox="1"/>
          </xdr:nvSpPr>
          <xdr:spPr>
            <a:xfrm>
              <a:off x="10459746" y="3716262"/>
              <a:ext cx="1189390" cy="1496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4E7EAE4-60D4-4658-BBA1-E88D7194E5F3}"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ctr"/>
                <a:t>Software Metered License</a:t>
              </a:fld>
              <a:endParaRPr lang="en-IN" sz="2400" b="1">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AQ18">
          <xdr:nvSpPr>
            <xdr:cNvPr id="183" name="TextBox 182">
              <a:extLst>
                <a:ext uri="{FF2B5EF4-FFF2-40B4-BE49-F238E27FC236}">
                  <a16:creationId xmlns:a16="http://schemas.microsoft.com/office/drawing/2014/main" id="{E4128319-F058-07DA-98AE-B82C64F03FE5}"/>
                </a:ext>
              </a:extLst>
            </xdr:cNvPr>
            <xdr:cNvSpPr txBox="1"/>
          </xdr:nvSpPr>
          <xdr:spPr>
            <a:xfrm>
              <a:off x="10742030" y="3500058"/>
              <a:ext cx="97085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29BD38C-432A-45D6-9CBD-E518CD108F3F}"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 2,81,733 </a:t>
              </a:fld>
              <a:endParaRPr lang="en-IN" sz="2400" b="1">
                <a:ln>
                  <a:noFill/>
                </a:ln>
                <a:solidFill>
                  <a:schemeClr val="bg1"/>
                </a:solidFill>
                <a:latin typeface="Times New Roman" panose="02020603050405020304" pitchFamily="18" charset="0"/>
                <a:cs typeface="Times New Roman" panose="02020603050405020304" pitchFamily="18" charset="0"/>
              </a:endParaRPr>
            </a:p>
          </xdr:txBody>
        </xdr:sp>
      </xdr:grpSp>
      <xdr:sp macro="" textlink="'Income sources pt'!AR18">
        <xdr:nvSpPr>
          <xdr:cNvPr id="181" name="TextBox 180">
            <a:extLst>
              <a:ext uri="{FF2B5EF4-FFF2-40B4-BE49-F238E27FC236}">
                <a16:creationId xmlns:a16="http://schemas.microsoft.com/office/drawing/2014/main" id="{0B279C42-FB39-C199-221B-8F0B56084E50}"/>
              </a:ext>
            </a:extLst>
          </xdr:cNvPr>
          <xdr:cNvSpPr txBox="1"/>
        </xdr:nvSpPr>
        <xdr:spPr>
          <a:xfrm>
            <a:off x="10755690" y="1495273"/>
            <a:ext cx="462643" cy="391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EBCC80F-BAA4-4C11-95F3-68A922C2EFA7}"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ctr"/>
              <a:t>7%</a:t>
            </a:fld>
            <a:endParaRPr lang="en-IN" sz="2400" b="1">
              <a:ln>
                <a:noFill/>
              </a:ln>
              <a:solidFill>
                <a:schemeClr val="bg1"/>
              </a:solidFill>
              <a:latin typeface="Times New Roman" panose="02020603050405020304" pitchFamily="18" charset="0"/>
              <a:cs typeface="Times New Roman" panose="02020603050405020304" pitchFamily="18" charset="0"/>
            </a:endParaRPr>
          </a:p>
        </xdr:txBody>
      </xdr:sp>
    </xdr:grpSp>
    <xdr:clientData/>
  </xdr:twoCellAnchor>
  <xdr:twoCellAnchor editAs="absolute">
    <xdr:from>
      <xdr:col>10</xdr:col>
      <xdr:colOff>217715</xdr:colOff>
      <xdr:row>3</xdr:row>
      <xdr:rowOff>122463</xdr:rowOff>
    </xdr:from>
    <xdr:to>
      <xdr:col>11</xdr:col>
      <xdr:colOff>204106</xdr:colOff>
      <xdr:row>7</xdr:row>
      <xdr:rowOff>0</xdr:rowOff>
    </xdr:to>
    <xdr:grpSp>
      <xdr:nvGrpSpPr>
        <xdr:cNvPr id="184" name="Group 183">
          <a:extLst>
            <a:ext uri="{FF2B5EF4-FFF2-40B4-BE49-F238E27FC236}">
              <a16:creationId xmlns:a16="http://schemas.microsoft.com/office/drawing/2014/main" id="{7C6860AB-037F-48AC-874A-BEBEF77124CA}"/>
            </a:ext>
          </a:extLst>
        </xdr:cNvPr>
        <xdr:cNvGrpSpPr/>
      </xdr:nvGrpSpPr>
      <xdr:grpSpPr>
        <a:xfrm>
          <a:off x="6348749" y="680825"/>
          <a:ext cx="599495" cy="622020"/>
          <a:chOff x="-439869" y="-437696"/>
          <a:chExt cx="591310" cy="639537"/>
        </a:xfrm>
      </xdr:grpSpPr>
      <xdr:cxnSp macro="">
        <xdr:nvCxnSpPr>
          <xdr:cNvPr id="185" name="Straight Connector 184">
            <a:extLst>
              <a:ext uri="{FF2B5EF4-FFF2-40B4-BE49-F238E27FC236}">
                <a16:creationId xmlns:a16="http://schemas.microsoft.com/office/drawing/2014/main" id="{9433A50B-2BD9-98F9-F7F0-631F854AE06B}"/>
              </a:ext>
            </a:extLst>
          </xdr:cNvPr>
          <xdr:cNvCxnSpPr>
            <a:endCxn id="186" idx="5"/>
          </xdr:cNvCxnSpPr>
        </xdr:nvCxnSpPr>
        <xdr:spPr>
          <a:xfrm flipH="1" flipV="1">
            <a:off x="-6920" y="-703"/>
            <a:ext cx="158361" cy="202544"/>
          </a:xfrm>
          <a:prstGeom prst="line">
            <a:avLst/>
          </a:prstGeom>
          <a:ln w="63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86" name="Oval 185">
            <a:extLst>
              <a:ext uri="{FF2B5EF4-FFF2-40B4-BE49-F238E27FC236}">
                <a16:creationId xmlns:a16="http://schemas.microsoft.com/office/drawing/2014/main" id="{B2248423-9811-48DE-566F-151AAF3876FA}"/>
              </a:ext>
            </a:extLst>
          </xdr:cNvPr>
          <xdr:cNvSpPr/>
        </xdr:nvSpPr>
        <xdr:spPr>
          <a:xfrm>
            <a:off x="-439869" y="-437696"/>
            <a:ext cx="507231" cy="511969"/>
          </a:xfrm>
          <a:prstGeom prst="ellipse">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IN" sz="1100">
              <a:latin typeface="Times New Roman" panose="02020603050405020304" pitchFamily="18" charset="0"/>
              <a:cs typeface="Times New Roman" panose="02020603050405020304" pitchFamily="18" charset="0"/>
            </a:endParaRPr>
          </a:p>
        </xdr:txBody>
      </xdr:sp>
    </xdr:grpSp>
    <xdr:clientData/>
  </xdr:twoCellAnchor>
  <xdr:twoCellAnchor editAs="absolute">
    <xdr:from>
      <xdr:col>9</xdr:col>
      <xdr:colOff>217706</xdr:colOff>
      <xdr:row>2</xdr:row>
      <xdr:rowOff>136071</xdr:rowOff>
    </xdr:from>
    <xdr:to>
      <xdr:col>11</xdr:col>
      <xdr:colOff>237713</xdr:colOff>
      <xdr:row>5</xdr:row>
      <xdr:rowOff>173112</xdr:rowOff>
    </xdr:to>
    <xdr:grpSp>
      <xdr:nvGrpSpPr>
        <xdr:cNvPr id="191" name="Group 190">
          <a:extLst>
            <a:ext uri="{FF2B5EF4-FFF2-40B4-BE49-F238E27FC236}">
              <a16:creationId xmlns:a16="http://schemas.microsoft.com/office/drawing/2014/main" id="{BA3EF6A0-EF81-4ECA-876B-9B1F89908AA0}"/>
            </a:ext>
          </a:extLst>
        </xdr:cNvPr>
        <xdr:cNvGrpSpPr/>
      </xdr:nvGrpSpPr>
      <xdr:grpSpPr>
        <a:xfrm>
          <a:off x="5735637" y="508312"/>
          <a:ext cx="1246214" cy="595403"/>
          <a:chOff x="10111955" y="2804583"/>
          <a:chExt cx="1230434" cy="608541"/>
        </a:xfrm>
      </xdr:grpSpPr>
      <xdr:sp macro="" textlink="'Income sources pt'!AP20">
        <xdr:nvSpPr>
          <xdr:cNvPr id="192" name="TextBox 191">
            <a:extLst>
              <a:ext uri="{FF2B5EF4-FFF2-40B4-BE49-F238E27FC236}">
                <a16:creationId xmlns:a16="http://schemas.microsoft.com/office/drawing/2014/main" id="{27157C6F-F7A3-B34B-2502-81D5EAC9A85D}"/>
              </a:ext>
            </a:extLst>
          </xdr:cNvPr>
          <xdr:cNvSpPr txBox="1"/>
        </xdr:nvSpPr>
        <xdr:spPr>
          <a:xfrm>
            <a:off x="10111955" y="2804583"/>
            <a:ext cx="1230434" cy="21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827E734-7D5A-4879-8ABC-E417D74C11CD}"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Equipments</a:t>
            </a:fld>
            <a:endParaRPr lang="en-IN" sz="2000" b="1">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AQ20">
        <xdr:nvSpPr>
          <xdr:cNvPr id="193" name="TextBox 192">
            <a:extLst>
              <a:ext uri="{FF2B5EF4-FFF2-40B4-BE49-F238E27FC236}">
                <a16:creationId xmlns:a16="http://schemas.microsoft.com/office/drawing/2014/main" id="{4322EB2D-2757-05FA-CD98-3893B9E5A47C}"/>
              </a:ext>
            </a:extLst>
          </xdr:cNvPr>
          <xdr:cNvSpPr txBox="1"/>
        </xdr:nvSpPr>
        <xdr:spPr>
          <a:xfrm>
            <a:off x="10213825" y="2989035"/>
            <a:ext cx="97085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76E8507-ED74-4252-B8D8-8D3FFC36325D}"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 2,82,871 </a:t>
            </a:fld>
            <a:endParaRPr lang="en-IN" sz="2000" b="1">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AR20">
        <xdr:nvSpPr>
          <xdr:cNvPr id="194" name="TextBox 193">
            <a:extLst>
              <a:ext uri="{FF2B5EF4-FFF2-40B4-BE49-F238E27FC236}">
                <a16:creationId xmlns:a16="http://schemas.microsoft.com/office/drawing/2014/main" id="{E7368548-31A3-1910-FB42-3B145B2E669D}"/>
              </a:ext>
            </a:extLst>
          </xdr:cNvPr>
          <xdr:cNvSpPr txBox="1"/>
        </xdr:nvSpPr>
        <xdr:spPr>
          <a:xfrm>
            <a:off x="10771094" y="3047999"/>
            <a:ext cx="403551"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9C52C8-6485-433E-961C-0CC9CE9B457C}"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ctr"/>
              <a:t>7%</a:t>
            </a:fld>
            <a:endParaRPr lang="en-IN" sz="2000" b="1">
              <a:ln>
                <a:noFill/>
              </a:ln>
              <a:solidFill>
                <a:schemeClr val="bg1"/>
              </a:solidFill>
              <a:latin typeface="Times New Roman" panose="02020603050405020304" pitchFamily="18" charset="0"/>
              <a:cs typeface="Times New Roman" panose="02020603050405020304" pitchFamily="18" charset="0"/>
            </a:endParaRPr>
          </a:p>
        </xdr:txBody>
      </xdr:sp>
    </xdr:grpSp>
    <xdr:clientData/>
  </xdr:twoCellAnchor>
  <xdr:twoCellAnchor editAs="absolute">
    <xdr:from>
      <xdr:col>11</xdr:col>
      <xdr:colOff>544285</xdr:colOff>
      <xdr:row>3</xdr:row>
      <xdr:rowOff>27213</xdr:rowOff>
    </xdr:from>
    <xdr:to>
      <xdr:col>12</xdr:col>
      <xdr:colOff>459149</xdr:colOff>
      <xdr:row>6</xdr:row>
      <xdr:rowOff>122464</xdr:rowOff>
    </xdr:to>
    <xdr:grpSp>
      <xdr:nvGrpSpPr>
        <xdr:cNvPr id="195" name="Group 194">
          <a:extLst>
            <a:ext uri="{FF2B5EF4-FFF2-40B4-BE49-F238E27FC236}">
              <a16:creationId xmlns:a16="http://schemas.microsoft.com/office/drawing/2014/main" id="{A288FCB0-004C-40F7-A3C7-8303306401FA}"/>
            </a:ext>
          </a:extLst>
        </xdr:cNvPr>
        <xdr:cNvGrpSpPr/>
      </xdr:nvGrpSpPr>
      <xdr:grpSpPr>
        <a:xfrm>
          <a:off x="7288423" y="585575"/>
          <a:ext cx="527967" cy="653613"/>
          <a:chOff x="-453305" y="-437696"/>
          <a:chExt cx="520667" cy="666751"/>
        </a:xfrm>
      </xdr:grpSpPr>
      <xdr:cxnSp macro="">
        <xdr:nvCxnSpPr>
          <xdr:cNvPr id="196" name="Straight Connector 195">
            <a:extLst>
              <a:ext uri="{FF2B5EF4-FFF2-40B4-BE49-F238E27FC236}">
                <a16:creationId xmlns:a16="http://schemas.microsoft.com/office/drawing/2014/main" id="{0FDD1D30-7DF4-A067-3DF8-C8CB59253DF6}"/>
              </a:ext>
            </a:extLst>
          </xdr:cNvPr>
          <xdr:cNvCxnSpPr>
            <a:endCxn id="197" idx="3"/>
          </xdr:cNvCxnSpPr>
        </xdr:nvCxnSpPr>
        <xdr:spPr>
          <a:xfrm flipV="1">
            <a:off x="-453305" y="-703"/>
            <a:ext cx="87718" cy="229758"/>
          </a:xfrm>
          <a:prstGeom prst="line">
            <a:avLst/>
          </a:prstGeom>
          <a:ln w="63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Oval 196">
            <a:extLst>
              <a:ext uri="{FF2B5EF4-FFF2-40B4-BE49-F238E27FC236}">
                <a16:creationId xmlns:a16="http://schemas.microsoft.com/office/drawing/2014/main" id="{6E031A25-4F73-D22F-CB19-67D1F1C45AB3}"/>
              </a:ext>
            </a:extLst>
          </xdr:cNvPr>
          <xdr:cNvSpPr/>
        </xdr:nvSpPr>
        <xdr:spPr>
          <a:xfrm>
            <a:off x="-439869" y="-437696"/>
            <a:ext cx="507231" cy="511969"/>
          </a:xfrm>
          <a:prstGeom prst="ellipse">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IN" sz="11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11</xdr:col>
      <xdr:colOff>103047</xdr:colOff>
      <xdr:row>2</xdr:row>
      <xdr:rowOff>122464</xdr:rowOff>
    </xdr:from>
    <xdr:to>
      <xdr:col>13</xdr:col>
      <xdr:colOff>183293</xdr:colOff>
      <xdr:row>5</xdr:row>
      <xdr:rowOff>77863</xdr:rowOff>
    </xdr:to>
    <xdr:grpSp>
      <xdr:nvGrpSpPr>
        <xdr:cNvPr id="200" name="Group 199">
          <a:extLst>
            <a:ext uri="{FF2B5EF4-FFF2-40B4-BE49-F238E27FC236}">
              <a16:creationId xmlns:a16="http://schemas.microsoft.com/office/drawing/2014/main" id="{5483889B-1574-4901-8EB2-BD2BD2500C06}"/>
            </a:ext>
          </a:extLst>
        </xdr:cNvPr>
        <xdr:cNvGrpSpPr/>
      </xdr:nvGrpSpPr>
      <xdr:grpSpPr>
        <a:xfrm>
          <a:off x="6847185" y="494705"/>
          <a:ext cx="1306453" cy="513761"/>
          <a:chOff x="10227277" y="2818190"/>
          <a:chExt cx="1289985" cy="526899"/>
        </a:xfrm>
      </xdr:grpSpPr>
      <xdr:sp macro="" textlink="'Income sources pt'!AP21">
        <xdr:nvSpPr>
          <xdr:cNvPr id="201" name="TextBox 200">
            <a:extLst>
              <a:ext uri="{FF2B5EF4-FFF2-40B4-BE49-F238E27FC236}">
                <a16:creationId xmlns:a16="http://schemas.microsoft.com/office/drawing/2014/main" id="{2FFCA781-2283-AADF-5D9C-279080003BFD}"/>
              </a:ext>
            </a:extLst>
          </xdr:cNvPr>
          <xdr:cNvSpPr txBox="1"/>
        </xdr:nvSpPr>
        <xdr:spPr>
          <a:xfrm>
            <a:off x="10286828" y="2818190"/>
            <a:ext cx="1230434" cy="21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AFC420A-9C94-4D88-916B-2CDA18741E40}"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Lands</a:t>
            </a:fld>
            <a:endParaRPr lang="en-IN" sz="2000" b="1">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AQ21">
        <xdr:nvSpPr>
          <xdr:cNvPr id="202" name="TextBox 201">
            <a:extLst>
              <a:ext uri="{FF2B5EF4-FFF2-40B4-BE49-F238E27FC236}">
                <a16:creationId xmlns:a16="http://schemas.microsoft.com/office/drawing/2014/main" id="{10307329-A0E2-6079-0067-1A0D3C1AC25A}"/>
              </a:ext>
            </a:extLst>
          </xdr:cNvPr>
          <xdr:cNvSpPr txBox="1"/>
        </xdr:nvSpPr>
        <xdr:spPr>
          <a:xfrm>
            <a:off x="10227277" y="2989035"/>
            <a:ext cx="97085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AD01BA7-E9F7-4058-BB6F-20959DF1EA91}"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 15,716 </a:t>
            </a:fld>
            <a:endParaRPr lang="en-IN" sz="2000" b="1">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AR21">
        <xdr:nvSpPr>
          <xdr:cNvPr id="203" name="TextBox 202">
            <a:extLst>
              <a:ext uri="{FF2B5EF4-FFF2-40B4-BE49-F238E27FC236}">
                <a16:creationId xmlns:a16="http://schemas.microsoft.com/office/drawing/2014/main" id="{9BC8EDF8-F2E7-3D2D-7CFE-C0C77971B2FA}"/>
              </a:ext>
            </a:extLst>
          </xdr:cNvPr>
          <xdr:cNvSpPr txBox="1"/>
        </xdr:nvSpPr>
        <xdr:spPr>
          <a:xfrm>
            <a:off x="10730738" y="2979964"/>
            <a:ext cx="403551"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901CEF-3135-4EDC-8E94-8429DD6E885E}"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ctr"/>
              <a:t>0%</a:t>
            </a:fld>
            <a:endParaRPr lang="en-IN" sz="2000" b="1">
              <a:ln>
                <a:noFill/>
              </a:ln>
              <a:solidFill>
                <a:schemeClr val="bg1"/>
              </a:solidFill>
              <a:latin typeface="Times New Roman" panose="02020603050405020304" pitchFamily="18" charset="0"/>
              <a:cs typeface="Times New Roman" panose="02020603050405020304" pitchFamily="18" charset="0"/>
            </a:endParaRPr>
          </a:p>
        </xdr:txBody>
      </xdr:sp>
    </xdr:grpSp>
    <xdr:clientData/>
  </xdr:twoCellAnchor>
  <xdr:twoCellAnchor editAs="absolute">
    <xdr:from>
      <xdr:col>12</xdr:col>
      <xdr:colOff>85725</xdr:colOff>
      <xdr:row>3</xdr:row>
      <xdr:rowOff>0</xdr:rowOff>
    </xdr:from>
    <xdr:to>
      <xdr:col>13</xdr:col>
      <xdr:colOff>513581</xdr:colOff>
      <xdr:row>7</xdr:row>
      <xdr:rowOff>114300</xdr:rowOff>
    </xdr:to>
    <xdr:grpSp>
      <xdr:nvGrpSpPr>
        <xdr:cNvPr id="204" name="Group 203">
          <a:extLst>
            <a:ext uri="{FF2B5EF4-FFF2-40B4-BE49-F238E27FC236}">
              <a16:creationId xmlns:a16="http://schemas.microsoft.com/office/drawing/2014/main" id="{E09DE401-6E76-41D9-86B9-B74F81183123}"/>
            </a:ext>
          </a:extLst>
        </xdr:cNvPr>
        <xdr:cNvGrpSpPr/>
      </xdr:nvGrpSpPr>
      <xdr:grpSpPr>
        <a:xfrm>
          <a:off x="7442966" y="558362"/>
          <a:ext cx="1040960" cy="858783"/>
          <a:chOff x="-959945" y="-437696"/>
          <a:chExt cx="1027307" cy="876300"/>
        </a:xfrm>
      </xdr:grpSpPr>
      <xdr:cxnSp macro="">
        <xdr:nvCxnSpPr>
          <xdr:cNvPr id="205" name="Straight Connector 204">
            <a:extLst>
              <a:ext uri="{FF2B5EF4-FFF2-40B4-BE49-F238E27FC236}">
                <a16:creationId xmlns:a16="http://schemas.microsoft.com/office/drawing/2014/main" id="{355DA3B8-927C-1A17-BD6B-905D7EA827BF}"/>
              </a:ext>
            </a:extLst>
          </xdr:cNvPr>
          <xdr:cNvCxnSpPr>
            <a:endCxn id="206" idx="3"/>
          </xdr:cNvCxnSpPr>
        </xdr:nvCxnSpPr>
        <xdr:spPr>
          <a:xfrm flipV="1">
            <a:off x="-959945" y="-703"/>
            <a:ext cx="594358" cy="439307"/>
          </a:xfrm>
          <a:prstGeom prst="line">
            <a:avLst/>
          </a:prstGeom>
          <a:ln w="63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6" name="Oval 205">
            <a:extLst>
              <a:ext uri="{FF2B5EF4-FFF2-40B4-BE49-F238E27FC236}">
                <a16:creationId xmlns:a16="http://schemas.microsoft.com/office/drawing/2014/main" id="{5F56FB18-925D-4655-C89A-A2A0D5760CC9}"/>
              </a:ext>
            </a:extLst>
          </xdr:cNvPr>
          <xdr:cNvSpPr/>
        </xdr:nvSpPr>
        <xdr:spPr>
          <a:xfrm>
            <a:off x="-439869" y="-437696"/>
            <a:ext cx="507231" cy="511969"/>
          </a:xfrm>
          <a:prstGeom prst="ellipse">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IN" sz="11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13</xdr:col>
      <xdr:colOff>67050</xdr:colOff>
      <xdr:row>2</xdr:row>
      <xdr:rowOff>95249</xdr:rowOff>
    </xdr:from>
    <xdr:to>
      <xdr:col>15</xdr:col>
      <xdr:colOff>542894</xdr:colOff>
      <xdr:row>5</xdr:row>
      <xdr:rowOff>39764</xdr:rowOff>
    </xdr:to>
    <xdr:grpSp>
      <xdr:nvGrpSpPr>
        <xdr:cNvPr id="208" name="Group 207">
          <a:extLst>
            <a:ext uri="{FF2B5EF4-FFF2-40B4-BE49-F238E27FC236}">
              <a16:creationId xmlns:a16="http://schemas.microsoft.com/office/drawing/2014/main" id="{82618749-8B04-4DA2-A482-71E679610129}"/>
            </a:ext>
          </a:extLst>
        </xdr:cNvPr>
        <xdr:cNvGrpSpPr/>
      </xdr:nvGrpSpPr>
      <xdr:grpSpPr>
        <a:xfrm>
          <a:off x="8037395" y="467490"/>
          <a:ext cx="1702051" cy="502877"/>
          <a:chOff x="9795991" y="2790975"/>
          <a:chExt cx="1680916" cy="516015"/>
        </a:xfrm>
      </xdr:grpSpPr>
      <xdr:sp macro="" textlink="'Income sources pt'!AP22">
        <xdr:nvSpPr>
          <xdr:cNvPr id="209" name="TextBox 208">
            <a:extLst>
              <a:ext uri="{FF2B5EF4-FFF2-40B4-BE49-F238E27FC236}">
                <a16:creationId xmlns:a16="http://schemas.microsoft.com/office/drawing/2014/main" id="{1AB92060-771C-5E10-DD57-F40D942BD326}"/>
              </a:ext>
            </a:extLst>
          </xdr:cNvPr>
          <xdr:cNvSpPr txBox="1"/>
        </xdr:nvSpPr>
        <xdr:spPr>
          <a:xfrm>
            <a:off x="10246473" y="2790975"/>
            <a:ext cx="1230434" cy="21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6BD1857-61D4-4CB8-BA82-D4A953F36B7A}"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Offices</a:t>
            </a:fld>
            <a:endParaRPr lang="en-IN" sz="2000" b="1">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AQ22">
        <xdr:nvSpPr>
          <xdr:cNvPr id="210" name="TextBox 209">
            <a:extLst>
              <a:ext uri="{FF2B5EF4-FFF2-40B4-BE49-F238E27FC236}">
                <a16:creationId xmlns:a16="http://schemas.microsoft.com/office/drawing/2014/main" id="{BA6B9FAF-8193-4C30-54F8-09FB8167D21E}"/>
              </a:ext>
            </a:extLst>
          </xdr:cNvPr>
          <xdr:cNvSpPr txBox="1"/>
        </xdr:nvSpPr>
        <xdr:spPr>
          <a:xfrm>
            <a:off x="10227277" y="2989035"/>
            <a:ext cx="97085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7E4D7FC-AE68-45EB-9DC0-1C4BAB6B1037}"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 8,787 </a:t>
            </a:fld>
            <a:endParaRPr lang="en-IN" sz="2000" b="1">
              <a:ln>
                <a:noFill/>
              </a:ln>
              <a:solidFill>
                <a:schemeClr val="bg1"/>
              </a:solidFill>
              <a:latin typeface="Times New Roman" panose="02020603050405020304" pitchFamily="18" charset="0"/>
              <a:cs typeface="Times New Roman" panose="02020603050405020304" pitchFamily="18" charset="0"/>
            </a:endParaRPr>
          </a:p>
        </xdr:txBody>
      </xdr:sp>
      <xdr:sp macro="" textlink="'Income sources pt'!AR22">
        <xdr:nvSpPr>
          <xdr:cNvPr id="211" name="TextBox 210">
            <a:extLst>
              <a:ext uri="{FF2B5EF4-FFF2-40B4-BE49-F238E27FC236}">
                <a16:creationId xmlns:a16="http://schemas.microsoft.com/office/drawing/2014/main" id="{AFBD2D8B-44F1-CFBE-5534-2406574DEA16}"/>
              </a:ext>
            </a:extLst>
          </xdr:cNvPr>
          <xdr:cNvSpPr txBox="1"/>
        </xdr:nvSpPr>
        <xdr:spPr>
          <a:xfrm>
            <a:off x="9795991" y="2941865"/>
            <a:ext cx="403551"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97C80A4-01C0-477F-99B8-FDCC929311A8}"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ctr"/>
              <a:t>0%</a:t>
            </a:fld>
            <a:endParaRPr lang="en-IN" sz="2000" b="1">
              <a:ln>
                <a:noFill/>
              </a:ln>
              <a:solidFill>
                <a:schemeClr val="bg1"/>
              </a:solidFill>
              <a:latin typeface="Times New Roman" panose="02020603050405020304" pitchFamily="18" charset="0"/>
              <a:cs typeface="Times New Roman" panose="02020603050405020304" pitchFamily="18" charset="0"/>
            </a:endParaRPr>
          </a:p>
        </xdr:txBody>
      </xdr:sp>
    </xdr:grpSp>
    <xdr:clientData/>
  </xdr:twoCellAnchor>
  <xdr:twoCellAnchor>
    <xdr:from>
      <xdr:col>4</xdr:col>
      <xdr:colOff>240861</xdr:colOff>
      <xdr:row>0</xdr:row>
      <xdr:rowOff>0</xdr:rowOff>
    </xdr:from>
    <xdr:to>
      <xdr:col>8</xdr:col>
      <xdr:colOff>112217</xdr:colOff>
      <xdr:row>2</xdr:row>
      <xdr:rowOff>30274</xdr:rowOff>
    </xdr:to>
    <xdr:sp macro="" textlink="">
      <xdr:nvSpPr>
        <xdr:cNvPr id="12" name="TextBox 11">
          <a:hlinkClick xmlns:r="http://schemas.openxmlformats.org/officeDocument/2006/relationships" r:id="rId10" tooltip="Income source"/>
          <a:extLst>
            <a:ext uri="{FF2B5EF4-FFF2-40B4-BE49-F238E27FC236}">
              <a16:creationId xmlns:a16="http://schemas.microsoft.com/office/drawing/2014/main" id="{B0897023-16DD-40A4-828D-868080FFBA2E}"/>
            </a:ext>
          </a:extLst>
        </xdr:cNvPr>
        <xdr:cNvSpPr txBox="1"/>
      </xdr:nvSpPr>
      <xdr:spPr>
        <a:xfrm>
          <a:off x="2693275" y="0"/>
          <a:ext cx="2323770" cy="40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n>
                <a:noFill/>
              </a:ln>
              <a:solidFill>
                <a:schemeClr val="bg1"/>
              </a:solidFill>
              <a:latin typeface="Times New Roman" panose="02020603050405020304" pitchFamily="18" charset="0"/>
              <a:cs typeface="Times New Roman" panose="02020603050405020304" pitchFamily="18" charset="0"/>
            </a:rPr>
            <a:t>Data</a:t>
          </a:r>
        </a:p>
      </xdr:txBody>
    </xdr:sp>
    <xdr:clientData/>
  </xdr:twoCellAnchor>
</xdr:wsDr>
</file>

<file path=xl/drawings/drawing6.xml><?xml version="1.0" encoding="utf-8"?>
<c:userShapes xmlns:c="http://schemas.openxmlformats.org/drawingml/2006/chart">
  <cdr:relSizeAnchor xmlns:cdr="http://schemas.openxmlformats.org/drawingml/2006/chartDrawing">
    <cdr:from>
      <cdr:x>0.16989</cdr:x>
      <cdr:y>0.82346</cdr:y>
    </cdr:from>
    <cdr:to>
      <cdr:x>0.3842</cdr:x>
      <cdr:y>0.93981</cdr:y>
    </cdr:to>
    <cdr:grpSp>
      <cdr:nvGrpSpPr>
        <cdr:cNvPr id="61" name="Group 60">
          <a:extLst xmlns:a="http://schemas.openxmlformats.org/drawingml/2006/main">
            <a:ext uri="{FF2B5EF4-FFF2-40B4-BE49-F238E27FC236}">
              <a16:creationId xmlns:a16="http://schemas.microsoft.com/office/drawing/2014/main" id="{71B7F794-B2E5-B78A-1B6E-E6FB34CEF3F8}"/>
            </a:ext>
          </a:extLst>
        </cdr:cNvPr>
        <cdr:cNvGrpSpPr/>
      </cdr:nvGrpSpPr>
      <cdr:grpSpPr>
        <a:xfrm xmlns:a="http://schemas.openxmlformats.org/drawingml/2006/main" rot="21274107">
          <a:off x="1490606" y="4320775"/>
          <a:ext cx="1880345" cy="610500"/>
          <a:chOff x="3897895" y="4799811"/>
          <a:chExt cx="1811697" cy="624751"/>
        </a:xfrm>
      </cdr:grpSpPr>
      <cdr:grpSp>
        <cdr:nvGrpSpPr>
          <cdr:cNvPr id="11" name="Group 10">
            <a:extLst xmlns:a="http://schemas.openxmlformats.org/drawingml/2006/main">
              <a:ext uri="{FF2B5EF4-FFF2-40B4-BE49-F238E27FC236}">
                <a16:creationId xmlns:a16="http://schemas.microsoft.com/office/drawing/2014/main" id="{1539E640-55E6-7D6F-4ECB-8199294494F5}"/>
              </a:ext>
            </a:extLst>
          </cdr:cNvPr>
          <cdr:cNvGrpSpPr/>
        </cdr:nvGrpSpPr>
        <cdr:grpSpPr>
          <a:xfrm xmlns:a="http://schemas.openxmlformats.org/drawingml/2006/main">
            <a:off x="3897895" y="4799811"/>
            <a:ext cx="648418" cy="624751"/>
            <a:chOff x="254186" y="57948"/>
            <a:chExt cx="642937" cy="624751"/>
          </a:xfrm>
        </cdr:grpSpPr>
        <cdr:sp macro="" textlink="">
          <cdr:nvSpPr>
            <cdr:cNvPr id="12" name="Circle: Hollow 11">
              <a:extLst xmlns:a="http://schemas.openxmlformats.org/drawingml/2006/main">
                <a:ext uri="{FF2B5EF4-FFF2-40B4-BE49-F238E27FC236}">
                  <a16:creationId xmlns:a16="http://schemas.microsoft.com/office/drawing/2014/main" id="{AEBAFF52-717C-4346-89CC-E3CE3F12DC25}"/>
                </a:ext>
              </a:extLst>
            </cdr:cNvPr>
            <cdr:cNvSpPr/>
          </cdr:nvSpPr>
          <cdr:spPr>
            <a:xfrm xmlns:a="http://schemas.openxmlformats.org/drawingml/2006/main">
              <a:off x="254186" y="57948"/>
              <a:ext cx="642937" cy="624751"/>
            </a:xfrm>
            <a:prstGeom xmlns:a="http://schemas.openxmlformats.org/drawingml/2006/main" prst="donut">
              <a:avLst>
                <a:gd name="adj" fmla="val 13090"/>
              </a:avLst>
            </a:prstGeom>
            <a:solidFill xmlns:a="http://schemas.openxmlformats.org/drawingml/2006/main">
              <a:srgbClr val="9BF8F2"/>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t"/>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solidFill>
                  <a:schemeClr val="tx1"/>
                </a:solidFill>
              </a:endParaRPr>
            </a:p>
          </cdr:txBody>
        </cdr:sp>
        <cdr:sp macro="" textlink="'Income sources pt'!$AR$16">
          <cdr:nvSpPr>
            <cdr:cNvPr id="14" name="TextBox 68">
              <a:extLst xmlns:a="http://schemas.openxmlformats.org/drawingml/2006/main">
                <a:ext uri="{FF2B5EF4-FFF2-40B4-BE49-F238E27FC236}">
                  <a16:creationId xmlns:a16="http://schemas.microsoft.com/office/drawing/2014/main" id="{42825706-61BB-4E36-BC0E-AC448E55B6F0}"/>
                </a:ext>
              </a:extLst>
            </cdr:cNvPr>
            <cdr:cNvSpPr txBox="1"/>
          </cdr:nvSpPr>
          <cdr:spPr>
            <a:xfrm xmlns:a="http://schemas.openxmlformats.org/drawingml/2006/main">
              <a:off x="308025" y="211683"/>
              <a:ext cx="586581" cy="29765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fld id="{80EFF03D-735A-4719-8545-5156ACD86271}" type="TxLink">
                <a:rPr lang="en-US" sz="1200" b="0" i="0" u="none" strike="noStrike">
                  <a:ln>
                    <a:noFill/>
                  </a:ln>
                  <a:solidFill>
                    <a:schemeClr val="bg1"/>
                  </a:solidFill>
                  <a:latin typeface="Times New Roman" panose="02020603050405020304" pitchFamily="18" charset="0"/>
                  <a:ea typeface="+mn-ea"/>
                  <a:cs typeface="Times New Roman" panose="02020603050405020304" pitchFamily="18" charset="0"/>
                </a:rPr>
                <a:pPr marL="0" indent="0" algn="ctr"/>
                <a:t>20%</a:t>
              </a:fld>
              <a:endParaRPr lang="en-IN" sz="1200" b="0" i="0" u="none" strike="noStrike">
                <a:ln>
                  <a:noFill/>
                </a:ln>
                <a:solidFill>
                  <a:schemeClr val="bg1"/>
                </a:solidFill>
                <a:latin typeface="Times New Roman" panose="02020603050405020304" pitchFamily="18" charset="0"/>
                <a:ea typeface="+mn-ea"/>
                <a:cs typeface="Times New Roman" panose="02020603050405020304" pitchFamily="18" charset="0"/>
              </a:endParaRPr>
            </a:p>
          </cdr:txBody>
        </cdr:sp>
      </cdr:grpSp>
      <cdr:cxnSp macro="">
        <cdr:nvCxnSpPr>
          <cdr:cNvPr id="9" name="Straight Connector 8">
            <a:extLst xmlns:a="http://schemas.openxmlformats.org/drawingml/2006/main">
              <a:ext uri="{FF2B5EF4-FFF2-40B4-BE49-F238E27FC236}">
                <a16:creationId xmlns:a16="http://schemas.microsoft.com/office/drawing/2014/main" id="{6DDA64B0-A00C-24A8-3B01-7CF955613D8F}"/>
              </a:ext>
            </a:extLst>
          </cdr:cNvPr>
          <cdr:cNvCxnSpPr/>
        </cdr:nvCxnSpPr>
        <cdr:spPr>
          <a:xfrm xmlns:a="http://schemas.openxmlformats.org/drawingml/2006/main" rot="295240" flipH="1" flipV="1">
            <a:off x="4452458" y="5247761"/>
            <a:ext cx="1257134" cy="126999"/>
          </a:xfrm>
          <a:prstGeom xmlns:a="http://schemas.openxmlformats.org/drawingml/2006/main" prst="line">
            <a:avLst/>
          </a:prstGeom>
          <a:ln xmlns:a="http://schemas.openxmlformats.org/drawingml/2006/main" w="22225">
            <a:gradFill>
              <a:gsLst>
                <a:gs pos="24000">
                  <a:srgbClr val="100D83"/>
                </a:gs>
                <a:gs pos="60000">
                  <a:srgbClr val="9BF8F2"/>
                </a:gs>
              </a:gsLst>
              <a:lin ang="5400000" scaled="1"/>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grpSp>
  </cdr:relSizeAnchor>
  <cdr:relSizeAnchor xmlns:cdr="http://schemas.openxmlformats.org/drawingml/2006/chartDrawing">
    <cdr:from>
      <cdr:x>0.51654</cdr:x>
      <cdr:y>0.81498</cdr:y>
    </cdr:from>
    <cdr:to>
      <cdr:x>0.66988</cdr:x>
      <cdr:y>0.98109</cdr:y>
    </cdr:to>
    <cdr:grpSp>
      <cdr:nvGrpSpPr>
        <cdr:cNvPr id="59" name="Group 58">
          <a:extLst xmlns:a="http://schemas.openxmlformats.org/drawingml/2006/main">
            <a:ext uri="{FF2B5EF4-FFF2-40B4-BE49-F238E27FC236}">
              <a16:creationId xmlns:a16="http://schemas.microsoft.com/office/drawing/2014/main" id="{77C2E03D-99A8-A9A4-FE88-CCBD769A4FF4}"/>
            </a:ext>
          </a:extLst>
        </cdr:cNvPr>
        <cdr:cNvGrpSpPr/>
      </cdr:nvGrpSpPr>
      <cdr:grpSpPr>
        <a:xfrm xmlns:a="http://schemas.openxmlformats.org/drawingml/2006/main">
          <a:off x="4532095" y="4276280"/>
          <a:ext cx="1345397" cy="871595"/>
          <a:chOff x="6703513" y="3379274"/>
          <a:chExt cx="1296252" cy="891964"/>
        </a:xfrm>
      </cdr:grpSpPr>
      <cdr:cxnSp macro="">
        <cdr:nvCxnSpPr>
          <cdr:cNvPr id="4" name="Straight Connector 3">
            <a:extLst xmlns:a="http://schemas.openxmlformats.org/drawingml/2006/main">
              <a:ext uri="{FF2B5EF4-FFF2-40B4-BE49-F238E27FC236}">
                <a16:creationId xmlns:a16="http://schemas.microsoft.com/office/drawing/2014/main" id="{6DDA64B0-A00C-24A8-3B01-7CF955613D8F}"/>
              </a:ext>
            </a:extLst>
          </cdr:cNvPr>
          <cdr:cNvCxnSpPr/>
        </cdr:nvCxnSpPr>
        <cdr:spPr>
          <a:xfrm xmlns:a="http://schemas.openxmlformats.org/drawingml/2006/main" flipH="1">
            <a:off x="7293002" y="3379274"/>
            <a:ext cx="706763" cy="437871"/>
          </a:xfrm>
          <a:prstGeom xmlns:a="http://schemas.openxmlformats.org/drawingml/2006/main" prst="line">
            <a:avLst/>
          </a:prstGeom>
          <a:ln xmlns:a="http://schemas.openxmlformats.org/drawingml/2006/main" w="22225">
            <a:gradFill>
              <a:gsLst>
                <a:gs pos="24000">
                  <a:srgbClr val="100D83"/>
                </a:gs>
                <a:gs pos="60000">
                  <a:srgbClr val="9BF8F2"/>
                </a:gs>
              </a:gsLst>
              <a:lin ang="5400000" scaled="1"/>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grpSp>
        <cdr:nvGrpSpPr>
          <cdr:cNvPr id="6" name="Group 5">
            <a:extLst xmlns:a="http://schemas.openxmlformats.org/drawingml/2006/main">
              <a:ext uri="{FF2B5EF4-FFF2-40B4-BE49-F238E27FC236}">
                <a16:creationId xmlns:a16="http://schemas.microsoft.com/office/drawing/2014/main" id="{1539E640-55E6-7D6F-4ECB-8199294494F5}"/>
              </a:ext>
            </a:extLst>
          </cdr:cNvPr>
          <cdr:cNvGrpSpPr/>
        </cdr:nvGrpSpPr>
        <cdr:grpSpPr>
          <a:xfrm xmlns:a="http://schemas.openxmlformats.org/drawingml/2006/main">
            <a:off x="6703513" y="3646486"/>
            <a:ext cx="648415" cy="624752"/>
            <a:chOff x="869157" y="0"/>
            <a:chExt cx="642937" cy="624751"/>
          </a:xfrm>
        </cdr:grpSpPr>
        <cdr:sp macro="" textlink="">
          <cdr:nvSpPr>
            <cdr:cNvPr id="7" name="Circle: Hollow 6">
              <a:extLst xmlns:a="http://schemas.openxmlformats.org/drawingml/2006/main">
                <a:ext uri="{FF2B5EF4-FFF2-40B4-BE49-F238E27FC236}">
                  <a16:creationId xmlns:a16="http://schemas.microsoft.com/office/drawing/2014/main" id="{AEBAFF52-717C-4346-89CC-E3CE3F12DC25}"/>
                </a:ext>
              </a:extLst>
            </cdr:cNvPr>
            <cdr:cNvSpPr/>
          </cdr:nvSpPr>
          <cdr:spPr>
            <a:xfrm xmlns:a="http://schemas.openxmlformats.org/drawingml/2006/main">
              <a:off x="869157" y="0"/>
              <a:ext cx="642937" cy="624751"/>
            </a:xfrm>
            <a:prstGeom xmlns:a="http://schemas.openxmlformats.org/drawingml/2006/main" prst="donut">
              <a:avLst>
                <a:gd name="adj" fmla="val 13090"/>
              </a:avLst>
            </a:prstGeom>
            <a:solidFill xmlns:a="http://schemas.openxmlformats.org/drawingml/2006/main">
              <a:srgbClr val="9BF8F2"/>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t"/>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solidFill>
                  <a:schemeClr val="tx1"/>
                </a:solidFill>
              </a:endParaRPr>
            </a:p>
          </cdr:txBody>
        </cdr:sp>
        <cdr:sp macro="" textlink="'Income sources pt'!$AR$14">
          <cdr:nvSpPr>
            <cdr:cNvPr id="8" name="TextBox 68">
              <a:extLst xmlns:a="http://schemas.openxmlformats.org/drawingml/2006/main">
                <a:ext uri="{FF2B5EF4-FFF2-40B4-BE49-F238E27FC236}">
                  <a16:creationId xmlns:a16="http://schemas.microsoft.com/office/drawing/2014/main" id="{42825706-61BB-4E36-BC0E-AC448E55B6F0}"/>
                </a:ext>
              </a:extLst>
            </cdr:cNvPr>
            <cdr:cNvSpPr txBox="1"/>
          </cdr:nvSpPr>
          <cdr:spPr>
            <a:xfrm xmlns:a="http://schemas.openxmlformats.org/drawingml/2006/main">
              <a:off x="937419" y="166689"/>
              <a:ext cx="538957" cy="29765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fld id="{7F9C6EDF-83DB-49F6-8800-380745C778D9}" type="TxLink">
                <a:rPr lang="en-US" sz="1200" b="0" i="0" u="none" strike="noStrike">
                  <a:ln>
                    <a:noFill/>
                  </a:ln>
                  <a:solidFill>
                    <a:schemeClr val="bg1"/>
                  </a:solidFill>
                  <a:latin typeface="Times New Roman" panose="02020603050405020304" pitchFamily="18" charset="0"/>
                  <a:ea typeface="+mn-ea"/>
                  <a:cs typeface="Times New Roman" panose="02020603050405020304" pitchFamily="18" charset="0"/>
                </a:rPr>
                <a:pPr marL="0" indent="0" algn="ctr"/>
                <a:t>10%</a:t>
              </a:fld>
              <a:endParaRPr lang="en-IN" sz="1200" b="0" i="0" u="none" strike="noStrike">
                <a:ln>
                  <a:noFill/>
                </a:ln>
                <a:solidFill>
                  <a:schemeClr val="bg1"/>
                </a:solidFill>
                <a:latin typeface="Times New Roman" panose="02020603050405020304" pitchFamily="18" charset="0"/>
                <a:ea typeface="+mn-ea"/>
                <a:cs typeface="Times New Roman" panose="02020603050405020304" pitchFamily="18" charset="0"/>
              </a:endParaRPr>
            </a:p>
          </cdr:txBody>
        </cdr:sp>
      </cdr:grpSp>
    </cdr:grpSp>
  </cdr:relSizeAnchor>
  <cdr:relSizeAnchor xmlns:cdr="http://schemas.openxmlformats.org/drawingml/2006/chartDrawing">
    <cdr:from>
      <cdr:x>0.0728</cdr:x>
      <cdr:y>0.3807</cdr:y>
    </cdr:from>
    <cdr:to>
      <cdr:x>0.14951</cdr:x>
      <cdr:y>0.6238</cdr:y>
    </cdr:to>
    <cdr:grpSp>
      <cdr:nvGrpSpPr>
        <cdr:cNvPr id="63" name="Group 62">
          <a:extLst xmlns:a="http://schemas.openxmlformats.org/drawingml/2006/main">
            <a:ext uri="{FF2B5EF4-FFF2-40B4-BE49-F238E27FC236}">
              <a16:creationId xmlns:a16="http://schemas.microsoft.com/office/drawing/2014/main" id="{A9C8FE31-6ADA-AD66-C4D7-5394C7308857}"/>
            </a:ext>
          </a:extLst>
        </cdr:cNvPr>
        <cdr:cNvGrpSpPr/>
      </cdr:nvGrpSpPr>
      <cdr:grpSpPr>
        <a:xfrm xmlns:a="http://schemas.openxmlformats.org/drawingml/2006/main">
          <a:off x="638743" y="1997570"/>
          <a:ext cx="673050" cy="1275570"/>
          <a:chOff x="518725" y="2329996"/>
          <a:chExt cx="648416" cy="1305364"/>
        </a:xfrm>
      </cdr:grpSpPr>
      <cdr:cxnSp macro="">
        <cdr:nvCxnSpPr>
          <cdr:cNvPr id="19" name="Straight Connector 18">
            <a:extLst xmlns:a="http://schemas.openxmlformats.org/drawingml/2006/main">
              <a:ext uri="{FF2B5EF4-FFF2-40B4-BE49-F238E27FC236}">
                <a16:creationId xmlns:a16="http://schemas.microsoft.com/office/drawing/2014/main" id="{6DDA64B0-A00C-24A8-3B01-7CF955613D8F}"/>
              </a:ext>
            </a:extLst>
          </cdr:cNvPr>
          <cdr:cNvCxnSpPr/>
        </cdr:nvCxnSpPr>
        <cdr:spPr>
          <a:xfrm xmlns:a="http://schemas.openxmlformats.org/drawingml/2006/main" flipH="1" flipV="1">
            <a:off x="864556" y="2917032"/>
            <a:ext cx="36848" cy="718328"/>
          </a:xfrm>
          <a:prstGeom xmlns:a="http://schemas.openxmlformats.org/drawingml/2006/main" prst="line">
            <a:avLst/>
          </a:prstGeom>
          <a:ln xmlns:a="http://schemas.openxmlformats.org/drawingml/2006/main" w="22225">
            <a:gradFill>
              <a:gsLst>
                <a:gs pos="24000">
                  <a:srgbClr val="100D83"/>
                </a:gs>
                <a:gs pos="60000">
                  <a:srgbClr val="9BF8F2"/>
                </a:gs>
              </a:gsLst>
              <a:lin ang="5400000" scaled="1"/>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grpSp>
        <cdr:nvGrpSpPr>
          <cdr:cNvPr id="20" name="Group 19">
            <a:extLst xmlns:a="http://schemas.openxmlformats.org/drawingml/2006/main">
              <a:ext uri="{FF2B5EF4-FFF2-40B4-BE49-F238E27FC236}">
                <a16:creationId xmlns:a16="http://schemas.microsoft.com/office/drawing/2014/main" id="{1539E640-55E6-7D6F-4ECB-8199294494F5}"/>
              </a:ext>
            </a:extLst>
          </cdr:cNvPr>
          <cdr:cNvGrpSpPr/>
        </cdr:nvGrpSpPr>
        <cdr:grpSpPr>
          <a:xfrm xmlns:a="http://schemas.openxmlformats.org/drawingml/2006/main">
            <a:off x="518725" y="2329996"/>
            <a:ext cx="648416" cy="624749"/>
            <a:chOff x="869157" y="0"/>
            <a:chExt cx="642937" cy="624750"/>
          </a:xfrm>
        </cdr:grpSpPr>
        <cdr:sp macro="" textlink="">
          <cdr:nvSpPr>
            <cdr:cNvPr id="22" name="Circle: Hollow 21">
              <a:extLst xmlns:a="http://schemas.openxmlformats.org/drawingml/2006/main">
                <a:ext uri="{FF2B5EF4-FFF2-40B4-BE49-F238E27FC236}">
                  <a16:creationId xmlns:a16="http://schemas.microsoft.com/office/drawing/2014/main" id="{AEBAFF52-717C-4346-89CC-E3CE3F12DC25}"/>
                </a:ext>
              </a:extLst>
            </cdr:cNvPr>
            <cdr:cNvSpPr/>
          </cdr:nvSpPr>
          <cdr:spPr>
            <a:xfrm xmlns:a="http://schemas.openxmlformats.org/drawingml/2006/main">
              <a:off x="869157" y="0"/>
              <a:ext cx="642937" cy="624750"/>
            </a:xfrm>
            <a:prstGeom xmlns:a="http://schemas.openxmlformats.org/drawingml/2006/main" prst="donut">
              <a:avLst>
                <a:gd name="adj" fmla="val 13090"/>
              </a:avLst>
            </a:prstGeom>
            <a:solidFill xmlns:a="http://schemas.openxmlformats.org/drawingml/2006/main">
              <a:srgbClr val="9BF8F2"/>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t"/>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solidFill>
                  <a:schemeClr val="tx1"/>
                </a:solidFill>
              </a:endParaRPr>
            </a:p>
          </cdr:txBody>
        </cdr:sp>
        <cdr:sp macro="" textlink="'Income sources pt'!$AR$8">
          <cdr:nvSpPr>
            <cdr:cNvPr id="23" name="TextBox 68">
              <a:extLst xmlns:a="http://schemas.openxmlformats.org/drawingml/2006/main">
                <a:ext uri="{FF2B5EF4-FFF2-40B4-BE49-F238E27FC236}">
                  <a16:creationId xmlns:a16="http://schemas.microsoft.com/office/drawing/2014/main" id="{42825706-61BB-4E36-BC0E-AC448E55B6F0}"/>
                </a:ext>
              </a:extLst>
            </cdr:cNvPr>
            <cdr:cNvSpPr txBox="1"/>
          </cdr:nvSpPr>
          <cdr:spPr>
            <a:xfrm xmlns:a="http://schemas.openxmlformats.org/drawingml/2006/main">
              <a:off x="925512" y="166689"/>
              <a:ext cx="550864" cy="29765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fld id="{5BDEA271-497D-4325-B6B6-3AB26B4B8C80}" type="TxLink">
                <a:rPr lang="en-US" sz="1200" b="0" i="0" u="none" strike="noStrike">
                  <a:ln>
                    <a:noFill/>
                  </a:ln>
                  <a:solidFill>
                    <a:schemeClr val="bg1"/>
                  </a:solidFill>
                  <a:latin typeface="Times New Roman" panose="02020603050405020304" pitchFamily="18" charset="0"/>
                  <a:ea typeface="+mn-ea"/>
                  <a:cs typeface="Times New Roman" panose="02020603050405020304" pitchFamily="18" charset="0"/>
                </a:rPr>
                <a:pPr marL="0" indent="0" algn="ctr"/>
                <a:t>23%</a:t>
              </a:fld>
              <a:endParaRPr lang="en-IN" sz="1200" b="0" i="0" u="none" strike="noStrike">
                <a:ln>
                  <a:noFill/>
                </a:ln>
                <a:solidFill>
                  <a:schemeClr val="bg1"/>
                </a:solidFill>
                <a:latin typeface="Times New Roman" panose="02020603050405020304" pitchFamily="18" charset="0"/>
                <a:ea typeface="+mn-ea"/>
                <a:cs typeface="Times New Roman" panose="02020603050405020304" pitchFamily="18" charset="0"/>
              </a:endParaRPr>
            </a:p>
          </cdr:txBody>
        </cdr:sp>
      </cdr:grpSp>
    </cdr:grpSp>
  </cdr:relSizeAnchor>
  <cdr:relSizeAnchor xmlns:cdr="http://schemas.openxmlformats.org/drawingml/2006/chartDrawing">
    <cdr:from>
      <cdr:x>0.25003</cdr:x>
      <cdr:y>0.0611</cdr:y>
    </cdr:from>
    <cdr:to>
      <cdr:x>0.40148</cdr:x>
      <cdr:y>0.19487</cdr:y>
    </cdr:to>
    <cdr:grpSp>
      <cdr:nvGrpSpPr>
        <cdr:cNvPr id="64" name="Group 63">
          <a:extLst xmlns:a="http://schemas.openxmlformats.org/drawingml/2006/main">
            <a:ext uri="{FF2B5EF4-FFF2-40B4-BE49-F238E27FC236}">
              <a16:creationId xmlns:a16="http://schemas.microsoft.com/office/drawing/2014/main" id="{361BB69D-B59A-E5A4-1B0B-1389A9698A86}"/>
            </a:ext>
          </a:extLst>
        </cdr:cNvPr>
        <cdr:cNvGrpSpPr/>
      </cdr:nvGrpSpPr>
      <cdr:grpSpPr>
        <a:xfrm xmlns:a="http://schemas.openxmlformats.org/drawingml/2006/main">
          <a:off x="2193750" y="320598"/>
          <a:ext cx="1328815" cy="701904"/>
          <a:chOff x="991234" y="-47621"/>
          <a:chExt cx="1280213" cy="718340"/>
        </a:xfrm>
      </cdr:grpSpPr>
      <cdr:cxnSp macro="">
        <cdr:nvCxnSpPr>
          <cdr:cNvPr id="25" name="Straight Connector 24">
            <a:extLst xmlns:a="http://schemas.openxmlformats.org/drawingml/2006/main">
              <a:ext uri="{FF2B5EF4-FFF2-40B4-BE49-F238E27FC236}">
                <a16:creationId xmlns:a16="http://schemas.microsoft.com/office/drawing/2014/main" id="{6DDA64B0-A00C-24A8-3B01-7CF955613D8F}"/>
              </a:ext>
            </a:extLst>
          </cdr:cNvPr>
          <cdr:cNvCxnSpPr/>
        </cdr:nvCxnSpPr>
        <cdr:spPr>
          <a:xfrm xmlns:a="http://schemas.openxmlformats.org/drawingml/2006/main" flipV="1">
            <a:off x="991234" y="379512"/>
            <a:ext cx="669185" cy="291207"/>
          </a:xfrm>
          <a:prstGeom xmlns:a="http://schemas.openxmlformats.org/drawingml/2006/main" prst="line">
            <a:avLst/>
          </a:prstGeom>
          <a:ln xmlns:a="http://schemas.openxmlformats.org/drawingml/2006/main" w="22225">
            <a:gradFill>
              <a:gsLst>
                <a:gs pos="24000">
                  <a:srgbClr val="100D83"/>
                </a:gs>
                <a:gs pos="60000">
                  <a:srgbClr val="9BF8F2"/>
                </a:gs>
              </a:gsLst>
              <a:lin ang="5400000" scaled="1"/>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grpSp>
        <cdr:nvGrpSpPr>
          <cdr:cNvPr id="26" name="Group 25">
            <a:extLst xmlns:a="http://schemas.openxmlformats.org/drawingml/2006/main">
              <a:ext uri="{FF2B5EF4-FFF2-40B4-BE49-F238E27FC236}">
                <a16:creationId xmlns:a16="http://schemas.microsoft.com/office/drawing/2014/main" id="{1539E640-55E6-7D6F-4ECB-8199294494F5}"/>
              </a:ext>
            </a:extLst>
          </cdr:cNvPr>
          <cdr:cNvGrpSpPr/>
        </cdr:nvGrpSpPr>
        <cdr:grpSpPr>
          <a:xfrm xmlns:a="http://schemas.openxmlformats.org/drawingml/2006/main">
            <a:off x="1623029" y="-47621"/>
            <a:ext cx="648418" cy="624751"/>
            <a:chOff x="517084" y="-47621"/>
            <a:chExt cx="642937" cy="624751"/>
          </a:xfrm>
        </cdr:grpSpPr>
        <cdr:sp macro="" textlink="">
          <cdr:nvSpPr>
            <cdr:cNvPr id="27" name="Circle: Hollow 26">
              <a:extLst xmlns:a="http://schemas.openxmlformats.org/drawingml/2006/main">
                <a:ext uri="{FF2B5EF4-FFF2-40B4-BE49-F238E27FC236}">
                  <a16:creationId xmlns:a16="http://schemas.microsoft.com/office/drawing/2014/main" id="{AEBAFF52-717C-4346-89CC-E3CE3F12DC25}"/>
                </a:ext>
              </a:extLst>
            </cdr:cNvPr>
            <cdr:cNvSpPr/>
          </cdr:nvSpPr>
          <cdr:spPr>
            <a:xfrm xmlns:a="http://schemas.openxmlformats.org/drawingml/2006/main">
              <a:off x="517084" y="-47621"/>
              <a:ext cx="642937" cy="624751"/>
            </a:xfrm>
            <a:prstGeom xmlns:a="http://schemas.openxmlformats.org/drawingml/2006/main" prst="donut">
              <a:avLst>
                <a:gd name="adj" fmla="val 13090"/>
              </a:avLst>
            </a:prstGeom>
            <a:solidFill xmlns:a="http://schemas.openxmlformats.org/drawingml/2006/main">
              <a:srgbClr val="9BF8F2"/>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t"/>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solidFill>
                  <a:schemeClr val="tx1"/>
                </a:solidFill>
              </a:endParaRPr>
            </a:p>
          </cdr:txBody>
        </cdr:sp>
        <cdr:sp macro="" textlink="'Income sources pt'!$AR$19">
          <cdr:nvSpPr>
            <cdr:cNvPr id="29" name="TextBox 68">
              <a:extLst xmlns:a="http://schemas.openxmlformats.org/drawingml/2006/main">
                <a:ext uri="{FF2B5EF4-FFF2-40B4-BE49-F238E27FC236}">
                  <a16:creationId xmlns:a16="http://schemas.microsoft.com/office/drawing/2014/main" id="{42825706-61BB-4E36-BC0E-AC448E55B6F0}"/>
                </a:ext>
              </a:extLst>
            </cdr:cNvPr>
            <cdr:cNvSpPr txBox="1"/>
          </cdr:nvSpPr>
          <cdr:spPr>
            <a:xfrm xmlns:a="http://schemas.openxmlformats.org/drawingml/2006/main">
              <a:off x="534393" y="132675"/>
              <a:ext cx="550863" cy="29765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r>
                <a:rPr lang="en-US" sz="1200" b="0" i="0" u="none" strike="noStrike">
                  <a:ln>
                    <a:noFill/>
                  </a:ln>
                  <a:solidFill>
                    <a:schemeClr val="bg1"/>
                  </a:solidFill>
                  <a:latin typeface="Times New Roman" panose="02020603050405020304" pitchFamily="18" charset="0"/>
                  <a:ea typeface="+mn-ea"/>
                  <a:cs typeface="Times New Roman" panose="02020603050405020304" pitchFamily="18" charset="0"/>
                </a:rPr>
                <a:t> </a:t>
              </a:r>
              <a:fld id="{E71BCDE0-96DF-46C7-BE2D-88D654E26D69}" type="TxLink">
                <a:rPr lang="en-US" sz="1200" b="0" i="0" u="none" strike="noStrike">
                  <a:ln>
                    <a:noFill/>
                  </a:ln>
                  <a:solidFill>
                    <a:schemeClr val="bg1"/>
                  </a:solidFill>
                  <a:latin typeface="Times New Roman" panose="02020603050405020304" pitchFamily="18" charset="0"/>
                  <a:ea typeface="+mn-ea"/>
                  <a:cs typeface="Times New Roman" panose="02020603050405020304" pitchFamily="18" charset="0"/>
                </a:rPr>
                <a:pPr marL="0" indent="0" algn="ctr"/>
                <a:t>8%</a:t>
              </a:fld>
              <a:endParaRPr lang="en-IN" sz="1200" b="0" i="0" u="none" strike="noStrike">
                <a:ln>
                  <a:noFill/>
                </a:ln>
                <a:solidFill>
                  <a:schemeClr val="bg1"/>
                </a:solidFill>
                <a:latin typeface="Times New Roman" panose="02020603050405020304" pitchFamily="18" charset="0"/>
                <a:ea typeface="+mn-ea"/>
                <a:cs typeface="Times New Roman" panose="02020603050405020304" pitchFamily="18" charset="0"/>
              </a:endParaRPr>
            </a:p>
          </cdr:txBody>
        </cdr:sp>
      </cdr:grpSp>
    </cdr:grpSp>
  </cdr:relSizeAnchor>
  <cdr:relSizeAnchor xmlns:cdr="http://schemas.openxmlformats.org/drawingml/2006/chartDrawing">
    <cdr:from>
      <cdr:x>0.54474</cdr:x>
      <cdr:y>0.14363</cdr:y>
    </cdr:from>
    <cdr:to>
      <cdr:x>0.68032</cdr:x>
      <cdr:y>0.30949</cdr:y>
    </cdr:to>
    <cdr:grpSp>
      <cdr:nvGrpSpPr>
        <cdr:cNvPr id="68" name="Group 67">
          <a:extLst xmlns:a="http://schemas.openxmlformats.org/drawingml/2006/main">
            <a:ext uri="{FF2B5EF4-FFF2-40B4-BE49-F238E27FC236}">
              <a16:creationId xmlns:a16="http://schemas.microsoft.com/office/drawing/2014/main" id="{403116B6-30AB-7EF9-C679-0DF28D03069B}"/>
            </a:ext>
          </a:extLst>
        </cdr:cNvPr>
        <cdr:cNvGrpSpPr/>
      </cdr:nvGrpSpPr>
      <cdr:grpSpPr>
        <a:xfrm xmlns:a="http://schemas.openxmlformats.org/drawingml/2006/main">
          <a:off x="4779520" y="753641"/>
          <a:ext cx="1189572" cy="870283"/>
          <a:chOff x="4746499" y="-408780"/>
          <a:chExt cx="1146197" cy="890656"/>
        </a:xfrm>
      </cdr:grpSpPr>
      <cdr:cxnSp macro="">
        <cdr:nvCxnSpPr>
          <cdr:cNvPr id="42" name="Straight Connector 41">
            <a:extLst xmlns:a="http://schemas.openxmlformats.org/drawingml/2006/main">
              <a:ext uri="{FF2B5EF4-FFF2-40B4-BE49-F238E27FC236}">
                <a16:creationId xmlns:a16="http://schemas.microsoft.com/office/drawing/2014/main" id="{6DDA64B0-A00C-24A8-3B01-7CF955613D8F}"/>
              </a:ext>
            </a:extLst>
          </cdr:cNvPr>
          <cdr:cNvCxnSpPr>
            <a:endCxn xmlns:a="http://schemas.openxmlformats.org/drawingml/2006/main" id="44" idx="1"/>
          </cdr:cNvCxnSpPr>
        </cdr:nvCxnSpPr>
        <cdr:spPr>
          <a:xfrm xmlns:a="http://schemas.openxmlformats.org/drawingml/2006/main">
            <a:off x="4746499" y="-408780"/>
            <a:ext cx="592736" cy="357398"/>
          </a:xfrm>
          <a:prstGeom xmlns:a="http://schemas.openxmlformats.org/drawingml/2006/main" prst="line">
            <a:avLst/>
          </a:prstGeom>
          <a:ln xmlns:a="http://schemas.openxmlformats.org/drawingml/2006/main" w="22225">
            <a:gradFill>
              <a:gsLst>
                <a:gs pos="24000">
                  <a:srgbClr val="100D83"/>
                </a:gs>
                <a:gs pos="60000">
                  <a:srgbClr val="9BF8F2"/>
                </a:gs>
              </a:gsLst>
              <a:lin ang="5400000" scaled="1"/>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grpSp>
        <cdr:nvGrpSpPr>
          <cdr:cNvPr id="43" name="Group 42">
            <a:extLst xmlns:a="http://schemas.openxmlformats.org/drawingml/2006/main">
              <a:ext uri="{FF2B5EF4-FFF2-40B4-BE49-F238E27FC236}">
                <a16:creationId xmlns:a16="http://schemas.microsoft.com/office/drawing/2014/main" id="{1539E640-55E6-7D6F-4ECB-8199294494F5}"/>
              </a:ext>
            </a:extLst>
          </cdr:cNvPr>
          <cdr:cNvGrpSpPr/>
        </cdr:nvGrpSpPr>
        <cdr:grpSpPr>
          <a:xfrm xmlns:a="http://schemas.openxmlformats.org/drawingml/2006/main">
            <a:off x="5244277" y="-142875"/>
            <a:ext cx="648419" cy="624751"/>
            <a:chOff x="885138" y="-142875"/>
            <a:chExt cx="642937" cy="624751"/>
          </a:xfrm>
        </cdr:grpSpPr>
        <cdr:sp macro="" textlink="">
          <cdr:nvSpPr>
            <cdr:cNvPr id="44" name="Circle: Hollow 43">
              <a:extLst xmlns:a="http://schemas.openxmlformats.org/drawingml/2006/main">
                <a:ext uri="{FF2B5EF4-FFF2-40B4-BE49-F238E27FC236}">
                  <a16:creationId xmlns:a16="http://schemas.microsoft.com/office/drawing/2014/main" id="{AEBAFF52-717C-4346-89CC-E3CE3F12DC25}"/>
                </a:ext>
              </a:extLst>
            </cdr:cNvPr>
            <cdr:cNvSpPr/>
          </cdr:nvSpPr>
          <cdr:spPr>
            <a:xfrm xmlns:a="http://schemas.openxmlformats.org/drawingml/2006/main">
              <a:off x="885138" y="-142875"/>
              <a:ext cx="642937" cy="624751"/>
            </a:xfrm>
            <a:prstGeom xmlns:a="http://schemas.openxmlformats.org/drawingml/2006/main" prst="donut">
              <a:avLst>
                <a:gd name="adj" fmla="val 13090"/>
              </a:avLst>
            </a:prstGeom>
            <a:solidFill xmlns:a="http://schemas.openxmlformats.org/drawingml/2006/main">
              <a:srgbClr val="9BF8F2"/>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t"/>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solidFill>
                  <a:schemeClr val="tx1"/>
                </a:solidFill>
              </a:endParaRPr>
            </a:p>
          </cdr:txBody>
        </cdr:sp>
        <cdr:sp macro="" textlink="'Income sources pt'!$AR$26">
          <cdr:nvSpPr>
            <cdr:cNvPr id="45" name="TextBox 68">
              <a:extLst xmlns:a="http://schemas.openxmlformats.org/drawingml/2006/main">
                <a:ext uri="{FF2B5EF4-FFF2-40B4-BE49-F238E27FC236}">
                  <a16:creationId xmlns:a16="http://schemas.microsoft.com/office/drawing/2014/main" id="{42825706-61BB-4E36-BC0E-AC448E55B6F0}"/>
                </a:ext>
              </a:extLst>
            </cdr:cNvPr>
            <cdr:cNvSpPr txBox="1"/>
          </cdr:nvSpPr>
          <cdr:spPr>
            <a:xfrm xmlns:a="http://schemas.openxmlformats.org/drawingml/2006/main">
              <a:off x="901700" y="-31752"/>
              <a:ext cx="616559" cy="428641"/>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fld id="{8B32CEC4-029E-41D7-B09E-FC0FB14528AE}" type="TxLink">
                <a:rPr lang="en-US" sz="1200" b="0" i="0" u="none" strike="noStrike">
                  <a:ln>
                    <a:noFill/>
                  </a:ln>
                  <a:solidFill>
                    <a:schemeClr val="bg1"/>
                  </a:solidFill>
                  <a:latin typeface="Times New Roman" panose="02020603050405020304" pitchFamily="18" charset="0"/>
                  <a:ea typeface="+mn-ea"/>
                  <a:cs typeface="Times New Roman" panose="02020603050405020304" pitchFamily="18" charset="0"/>
                </a:rPr>
                <a:pPr marL="0" indent="0" algn="ctr"/>
                <a:t>22%</a:t>
              </a:fld>
              <a:endParaRPr lang="en-IN" sz="1200" b="0" i="0" u="none" strike="noStrike">
                <a:ln>
                  <a:noFill/>
                </a:ln>
                <a:solidFill>
                  <a:schemeClr val="bg1"/>
                </a:solidFill>
                <a:latin typeface="Times New Roman" panose="02020603050405020304" pitchFamily="18" charset="0"/>
                <a:ea typeface="+mn-ea"/>
                <a:cs typeface="Times New Roman" panose="02020603050405020304" pitchFamily="18" charset="0"/>
              </a:endParaRPr>
            </a:p>
          </cdr:txBody>
        </cdr:sp>
      </cdr:grpSp>
    </cdr:grpSp>
  </cdr:relSizeAnchor>
  <cdr:relSizeAnchor xmlns:cdr="http://schemas.openxmlformats.org/drawingml/2006/chartDrawing">
    <cdr:from>
      <cdr:x>0.17349</cdr:x>
      <cdr:y>0.19132</cdr:y>
    </cdr:from>
    <cdr:to>
      <cdr:x>0.6759</cdr:x>
      <cdr:y>0.84848</cdr:y>
    </cdr:to>
    <cdr:grpSp>
      <cdr:nvGrpSpPr>
        <cdr:cNvPr id="3" name="Group 2">
          <a:extLst xmlns:a="http://schemas.openxmlformats.org/drawingml/2006/main">
            <a:ext uri="{FF2B5EF4-FFF2-40B4-BE49-F238E27FC236}">
              <a16:creationId xmlns:a16="http://schemas.microsoft.com/office/drawing/2014/main" id="{85AF6C54-B6FE-9644-760B-73D0C7C06A1D}"/>
            </a:ext>
          </a:extLst>
        </cdr:cNvPr>
        <cdr:cNvGrpSpPr/>
      </cdr:nvGrpSpPr>
      <cdr:grpSpPr>
        <a:xfrm xmlns:a="http://schemas.openxmlformats.org/drawingml/2006/main">
          <a:off x="1522192" y="1003875"/>
          <a:ext cx="4408119" cy="3448183"/>
          <a:chOff x="1454227" y="1027350"/>
          <a:chExt cx="4211197" cy="3528775"/>
        </a:xfrm>
      </cdr:grpSpPr>
      <cdr:cxnSp macro="">
        <cdr:nvCxnSpPr>
          <cdr:cNvPr id="21" name="Straight Connector 20">
            <a:extLst xmlns:a="http://schemas.openxmlformats.org/drawingml/2006/main">
              <a:ext uri="{FF2B5EF4-FFF2-40B4-BE49-F238E27FC236}">
                <a16:creationId xmlns:a16="http://schemas.microsoft.com/office/drawing/2014/main" id="{F41CB720-40D6-6789-93E7-B371F4D98D28}"/>
              </a:ext>
            </a:extLst>
          </cdr:cNvPr>
          <cdr:cNvCxnSpPr/>
        </cdr:nvCxnSpPr>
        <cdr:spPr>
          <a:xfrm xmlns:a="http://schemas.openxmlformats.org/drawingml/2006/main" flipV="1">
            <a:off x="3084320" y="1027350"/>
            <a:ext cx="989571" cy="1274524"/>
          </a:xfrm>
          <a:prstGeom xmlns:a="http://schemas.openxmlformats.org/drawingml/2006/main" prst="line">
            <a:avLst/>
          </a:prstGeom>
          <a:ln xmlns:a="http://schemas.openxmlformats.org/drawingml/2006/main" w="19050">
            <a:gradFill>
              <a:gsLst>
                <a:gs pos="88000">
                  <a:srgbClr val="100D83"/>
                </a:gs>
                <a:gs pos="28000">
                  <a:srgbClr val="E43CD0"/>
                </a:gs>
              </a:gsLst>
              <a:lin ang="5400000" scaled="1"/>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cxnSp macro="">
        <cdr:nvCxnSpPr>
          <cdr:cNvPr id="10" name="Straight Connector 9">
            <a:extLst xmlns:a="http://schemas.openxmlformats.org/drawingml/2006/main">
              <a:ext uri="{FF2B5EF4-FFF2-40B4-BE49-F238E27FC236}">
                <a16:creationId xmlns:a16="http://schemas.microsoft.com/office/drawing/2014/main" id="{F8D695DC-E00B-4438-D546-B1260E05BF0C}"/>
              </a:ext>
            </a:extLst>
          </cdr:cNvPr>
          <cdr:cNvCxnSpPr/>
        </cdr:nvCxnSpPr>
        <cdr:spPr>
          <a:xfrm xmlns:a="http://schemas.openxmlformats.org/drawingml/2006/main" flipH="1">
            <a:off x="1454227" y="3021211"/>
            <a:ext cx="940622" cy="540081"/>
          </a:xfrm>
          <a:prstGeom xmlns:a="http://schemas.openxmlformats.org/drawingml/2006/main" prst="line">
            <a:avLst/>
          </a:prstGeom>
          <a:ln xmlns:a="http://schemas.openxmlformats.org/drawingml/2006/main" w="19050">
            <a:gradFill>
              <a:gsLst>
                <a:gs pos="91000">
                  <a:srgbClr val="100D83">
                    <a:alpha val="50000"/>
                  </a:srgbClr>
                </a:gs>
                <a:gs pos="61000">
                  <a:srgbClr val="E43CD0"/>
                </a:gs>
              </a:gsLst>
              <a:lin ang="5400000" scaled="1"/>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cxnSp macro="">
        <cdr:nvCxnSpPr>
          <cdr:cNvPr id="24" name="Straight Connector 23">
            <a:extLst xmlns:a="http://schemas.openxmlformats.org/drawingml/2006/main">
              <a:ext uri="{FF2B5EF4-FFF2-40B4-BE49-F238E27FC236}">
                <a16:creationId xmlns:a16="http://schemas.microsoft.com/office/drawing/2014/main" id="{0F9D643F-C991-EDF1-342A-059E473DF16D}"/>
              </a:ext>
            </a:extLst>
          </cdr:cNvPr>
          <cdr:cNvCxnSpPr/>
        </cdr:nvCxnSpPr>
        <cdr:spPr>
          <a:xfrm xmlns:a="http://schemas.openxmlformats.org/drawingml/2006/main" flipV="1">
            <a:off x="3400586" y="2280708"/>
            <a:ext cx="1366045" cy="362853"/>
          </a:xfrm>
          <a:prstGeom xmlns:a="http://schemas.openxmlformats.org/drawingml/2006/main" prst="line">
            <a:avLst/>
          </a:prstGeom>
          <a:ln xmlns:a="http://schemas.openxmlformats.org/drawingml/2006/main" w="19050">
            <a:gradFill>
              <a:gsLst>
                <a:gs pos="88000">
                  <a:srgbClr val="100D83"/>
                </a:gs>
                <a:gs pos="28000">
                  <a:srgbClr val="E43CD0"/>
                </a:gs>
              </a:gsLst>
              <a:lin ang="5400000" scaled="1"/>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cxnSp macro="">
        <cdr:nvCxnSpPr>
          <cdr:cNvPr id="13" name="Straight Connector 12">
            <a:extLst xmlns:a="http://schemas.openxmlformats.org/drawingml/2006/main">
              <a:ext uri="{FF2B5EF4-FFF2-40B4-BE49-F238E27FC236}">
                <a16:creationId xmlns:a16="http://schemas.microsoft.com/office/drawing/2014/main" id="{F8D695DC-E00B-4438-D546-B1260E05BF0C}"/>
              </a:ext>
            </a:extLst>
          </cdr:cNvPr>
          <cdr:cNvCxnSpPr/>
        </cdr:nvCxnSpPr>
        <cdr:spPr>
          <a:xfrm xmlns:a="http://schemas.openxmlformats.org/drawingml/2006/main" flipH="1" flipV="1">
            <a:off x="1952362" y="1449174"/>
            <a:ext cx="537144" cy="922952"/>
          </a:xfrm>
          <a:prstGeom xmlns:a="http://schemas.openxmlformats.org/drawingml/2006/main" prst="line">
            <a:avLst/>
          </a:prstGeom>
          <a:ln xmlns:a="http://schemas.openxmlformats.org/drawingml/2006/main" w="19050">
            <a:gradFill>
              <a:gsLst>
                <a:gs pos="88000">
                  <a:srgbClr val="100D83"/>
                </a:gs>
                <a:gs pos="28000">
                  <a:srgbClr val="E43CD0"/>
                </a:gs>
              </a:gsLst>
              <a:lin ang="5400000" scaled="1"/>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cxnSp macro="">
        <cdr:nvCxnSpPr>
          <cdr:cNvPr id="2" name="Straight Connector 1">
            <a:extLst xmlns:a="http://schemas.openxmlformats.org/drawingml/2006/main">
              <a:ext uri="{FF2B5EF4-FFF2-40B4-BE49-F238E27FC236}">
                <a16:creationId xmlns:a16="http://schemas.microsoft.com/office/drawing/2014/main" id="{905247C4-5B36-42CA-BA90-E4322795965A}"/>
              </a:ext>
            </a:extLst>
          </cdr:cNvPr>
          <cdr:cNvCxnSpPr/>
        </cdr:nvCxnSpPr>
        <cdr:spPr>
          <a:xfrm xmlns:a="http://schemas.openxmlformats.org/drawingml/2006/main">
            <a:off x="3353259" y="3092021"/>
            <a:ext cx="2312165" cy="1083104"/>
          </a:xfrm>
          <a:prstGeom xmlns:a="http://schemas.openxmlformats.org/drawingml/2006/main" prst="line">
            <a:avLst/>
          </a:prstGeom>
          <a:ln xmlns:a="http://schemas.openxmlformats.org/drawingml/2006/main" w="19050">
            <a:gradFill>
              <a:gsLst>
                <a:gs pos="88000">
                  <a:srgbClr val="100D83"/>
                </a:gs>
                <a:gs pos="28000">
                  <a:srgbClr val="E43CD0"/>
                </a:gs>
              </a:gsLst>
              <a:lin ang="5400000" scaled="1"/>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cxnSp macro="">
        <cdr:nvCxnSpPr>
          <cdr:cNvPr id="5" name="Straight Connector 4">
            <a:extLst xmlns:a="http://schemas.openxmlformats.org/drawingml/2006/main">
              <a:ext uri="{FF2B5EF4-FFF2-40B4-BE49-F238E27FC236}">
                <a16:creationId xmlns:a16="http://schemas.microsoft.com/office/drawing/2014/main" id="{50F8501E-EECA-2FE6-ACB9-7F1E748CCD52}"/>
              </a:ext>
            </a:extLst>
          </cdr:cNvPr>
          <cdr:cNvCxnSpPr/>
        </cdr:nvCxnSpPr>
        <cdr:spPr>
          <a:xfrm xmlns:a="http://schemas.openxmlformats.org/drawingml/2006/main">
            <a:off x="2950962" y="3375258"/>
            <a:ext cx="389053" cy="1180867"/>
          </a:xfrm>
          <a:prstGeom xmlns:a="http://schemas.openxmlformats.org/drawingml/2006/main" prst="line">
            <a:avLst/>
          </a:prstGeom>
          <a:ln xmlns:a="http://schemas.openxmlformats.org/drawingml/2006/main" w="19050">
            <a:gradFill>
              <a:gsLst>
                <a:gs pos="88000">
                  <a:srgbClr val="100D83"/>
                </a:gs>
                <a:gs pos="28000">
                  <a:srgbClr val="E43CD0"/>
                </a:gs>
              </a:gsLst>
              <a:lin ang="5400000" scaled="1"/>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grpSp>
  </cdr:relSizeAnchor>
  <cdr:relSizeAnchor xmlns:cdr="http://schemas.openxmlformats.org/drawingml/2006/chartDrawing">
    <cdr:from>
      <cdr:x>0.63253</cdr:x>
      <cdr:y>0.47204</cdr:y>
    </cdr:from>
    <cdr:to>
      <cdr:x>0.75443</cdr:x>
      <cdr:y>0.69713</cdr:y>
    </cdr:to>
    <cdr:grpSp>
      <cdr:nvGrpSpPr>
        <cdr:cNvPr id="76" name="Group 75">
          <a:extLst xmlns:a="http://schemas.openxmlformats.org/drawingml/2006/main">
            <a:ext uri="{FF2B5EF4-FFF2-40B4-BE49-F238E27FC236}">
              <a16:creationId xmlns:a16="http://schemas.microsoft.com/office/drawing/2014/main" id="{5DB9C0AA-F552-778B-88CE-567F0F4D5996}"/>
            </a:ext>
          </a:extLst>
        </cdr:cNvPr>
        <cdr:cNvGrpSpPr/>
      </cdr:nvGrpSpPr>
      <cdr:grpSpPr>
        <a:xfrm xmlns:a="http://schemas.openxmlformats.org/drawingml/2006/main">
          <a:off x="5549785" y="2476840"/>
          <a:ext cx="1069545" cy="1181069"/>
          <a:chOff x="-377750" y="-373584"/>
          <a:chExt cx="1030493" cy="1208676"/>
        </a:xfrm>
      </cdr:grpSpPr>
      <cdr:cxnSp macro="">
        <cdr:nvCxnSpPr>
          <cdr:cNvPr id="77" name="Straight Connector 76">
            <a:extLst xmlns:a="http://schemas.openxmlformats.org/drawingml/2006/main">
              <a:ext uri="{FF2B5EF4-FFF2-40B4-BE49-F238E27FC236}">
                <a16:creationId xmlns:a16="http://schemas.microsoft.com/office/drawing/2014/main" id="{A312EF64-F289-CE05-D4C8-573DBB6328F6}"/>
              </a:ext>
            </a:extLst>
          </cdr:cNvPr>
          <cdr:cNvCxnSpPr>
            <a:endCxn xmlns:a="http://schemas.openxmlformats.org/drawingml/2006/main" id="79" idx="1"/>
          </cdr:cNvCxnSpPr>
        </cdr:nvCxnSpPr>
        <cdr:spPr>
          <a:xfrm xmlns:a="http://schemas.openxmlformats.org/drawingml/2006/main">
            <a:off x="-377750" y="-373584"/>
            <a:ext cx="473341" cy="675420"/>
          </a:xfrm>
          <a:prstGeom xmlns:a="http://schemas.openxmlformats.org/drawingml/2006/main" prst="line">
            <a:avLst/>
          </a:prstGeom>
          <a:ln xmlns:a="http://schemas.openxmlformats.org/drawingml/2006/main" w="22225">
            <a:gradFill>
              <a:gsLst>
                <a:gs pos="24000">
                  <a:srgbClr val="100D83"/>
                </a:gs>
                <a:gs pos="60000">
                  <a:srgbClr val="9BF8F2"/>
                </a:gs>
              </a:gsLst>
              <a:lin ang="5400000" scaled="1"/>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grpSp>
        <cdr:nvGrpSpPr>
          <cdr:cNvPr id="78" name="Group 77">
            <a:extLst xmlns:a="http://schemas.openxmlformats.org/drawingml/2006/main">
              <a:ext uri="{FF2B5EF4-FFF2-40B4-BE49-F238E27FC236}">
                <a16:creationId xmlns:a16="http://schemas.microsoft.com/office/drawing/2014/main" id="{97920E2C-094C-417E-6DED-834888EA4724}"/>
              </a:ext>
            </a:extLst>
          </cdr:cNvPr>
          <cdr:cNvGrpSpPr/>
        </cdr:nvGrpSpPr>
        <cdr:grpSpPr>
          <a:xfrm xmlns:a="http://schemas.openxmlformats.org/drawingml/2006/main">
            <a:off x="-1" y="210343"/>
            <a:ext cx="652744" cy="624749"/>
            <a:chOff x="0" y="210341"/>
            <a:chExt cx="637504" cy="624750"/>
          </a:xfrm>
        </cdr:grpSpPr>
        <cdr:sp macro="" textlink="">
          <cdr:nvSpPr>
            <cdr:cNvPr id="79" name="Circle: Hollow 78">
              <a:extLst xmlns:a="http://schemas.openxmlformats.org/drawingml/2006/main">
                <a:ext uri="{FF2B5EF4-FFF2-40B4-BE49-F238E27FC236}">
                  <a16:creationId xmlns:a16="http://schemas.microsoft.com/office/drawing/2014/main" id="{D5EB6584-851D-AD63-AF52-10F536042D84}"/>
                </a:ext>
              </a:extLst>
            </cdr:cNvPr>
            <cdr:cNvSpPr/>
          </cdr:nvSpPr>
          <cdr:spPr>
            <a:xfrm xmlns:a="http://schemas.openxmlformats.org/drawingml/2006/main">
              <a:off x="0" y="210341"/>
              <a:ext cx="637504" cy="624750"/>
            </a:xfrm>
            <a:prstGeom xmlns:a="http://schemas.openxmlformats.org/drawingml/2006/main" prst="donut">
              <a:avLst>
                <a:gd name="adj" fmla="val 13090"/>
              </a:avLst>
            </a:prstGeom>
            <a:solidFill xmlns:a="http://schemas.openxmlformats.org/drawingml/2006/main">
              <a:srgbClr val="9BF8F2"/>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t"/>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solidFill>
                  <a:schemeClr val="tx1"/>
                </a:solidFill>
              </a:endParaRPr>
            </a:p>
          </cdr:txBody>
        </cdr:sp>
      </cdr:grpSp>
    </cdr:grpSp>
  </cdr:relSizeAnchor>
  <cdr:relSizeAnchor xmlns:cdr="http://schemas.openxmlformats.org/drawingml/2006/chartDrawing">
    <cdr:from>
      <cdr:x>0.68294</cdr:x>
      <cdr:y>0.61256</cdr:y>
    </cdr:from>
    <cdr:to>
      <cdr:x>0.75149</cdr:x>
      <cdr:y>0.66799</cdr:y>
    </cdr:to>
    <cdr:sp macro="" textlink="'Income sources pt'!$AR$23">
      <cdr:nvSpPr>
        <cdr:cNvPr id="28" name="TextBox 68">
          <a:extLst xmlns:a="http://schemas.openxmlformats.org/drawingml/2006/main">
            <a:ext uri="{FF2B5EF4-FFF2-40B4-BE49-F238E27FC236}">
              <a16:creationId xmlns:a16="http://schemas.microsoft.com/office/drawing/2014/main" id="{0B8CC6E6-7583-FB73-5BD1-6D8240579DEB}"/>
            </a:ext>
          </a:extLst>
        </cdr:cNvPr>
        <cdr:cNvSpPr txBox="1"/>
      </cdr:nvSpPr>
      <cdr:spPr>
        <a:xfrm xmlns:a="http://schemas.openxmlformats.org/drawingml/2006/main">
          <a:off x="5686425" y="3289300"/>
          <a:ext cx="570829" cy="29764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fld id="{38F4B70F-3800-492E-8D09-866DDC1D399F}" type="TxLink">
            <a:rPr lang="en-US" sz="1200" b="0" i="0" u="none" strike="noStrike">
              <a:ln>
                <a:noFill/>
              </a:ln>
              <a:solidFill>
                <a:schemeClr val="bg1">
                  <a:lumMod val="95000"/>
                </a:schemeClr>
              </a:solidFill>
              <a:latin typeface="Times New Roman" panose="02020603050405020304" pitchFamily="18" charset="0"/>
              <a:ea typeface="+mn-ea"/>
              <a:cs typeface="Times New Roman" panose="02020603050405020304" pitchFamily="18" charset="0"/>
            </a:rPr>
            <a:pPr marL="0" indent="0" algn="ctr"/>
            <a:t>18%</a:t>
          </a:fld>
          <a:endParaRPr lang="en-IN" sz="1400" b="0" i="0" u="none" strike="noStrike">
            <a:ln>
              <a:noFill/>
            </a:ln>
            <a:solidFill>
              <a:schemeClr val="bg1">
                <a:lumMod val="95000"/>
              </a:schemeClr>
            </a:solidFill>
            <a:latin typeface="Times New Roman" panose="02020603050405020304" pitchFamily="18" charset="0"/>
            <a:ea typeface="+mn-ea"/>
            <a:cs typeface="Times New Roman" panose="02020603050405020304" pitchFamily="18" charset="0"/>
          </a:endParaRPr>
        </a:p>
      </cdr:txBody>
    </cdr:sp>
  </cdr:relSizeAnchor>
  <cdr:relSizeAnchor xmlns:cdr="http://schemas.openxmlformats.org/drawingml/2006/chartDrawing">
    <cdr:from>
      <cdr:x>0.46722</cdr:x>
      <cdr:y>0.14841</cdr:y>
    </cdr:from>
    <cdr:to>
      <cdr:x>0.55921</cdr:x>
      <cdr:y>0.18389</cdr:y>
    </cdr:to>
    <cdr:sp macro="" textlink="">
      <cdr:nvSpPr>
        <cdr:cNvPr id="30" name="TextBox 74">
          <a:extLst xmlns:a="http://schemas.openxmlformats.org/drawingml/2006/main">
            <a:ext uri="{FF2B5EF4-FFF2-40B4-BE49-F238E27FC236}">
              <a16:creationId xmlns:a16="http://schemas.microsoft.com/office/drawing/2014/main" id="{795C7D84-E516-495C-B564-1D275FD635B3}"/>
            </a:ext>
          </a:extLst>
        </cdr:cNvPr>
        <cdr:cNvSpPr txBox="1"/>
      </cdr:nvSpPr>
      <cdr:spPr>
        <a:xfrm xmlns:a="http://schemas.openxmlformats.org/drawingml/2006/main">
          <a:off x="4034907" y="796925"/>
          <a:ext cx="794448" cy="1905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C651A7F4-B3A5-4462-AF3F-783671578BDE}" type="TxLink">
            <a:rPr lang="en-US" sz="1050" b="0" i="0" u="none" strike="noStrike">
              <a:ln>
                <a:noFill/>
              </a:ln>
              <a:solidFill>
                <a:schemeClr val="bg1">
                  <a:lumMod val="95000"/>
                </a:schemeClr>
              </a:solidFill>
              <a:latin typeface="Times New Roman" panose="02020603050405020304" pitchFamily="18" charset="0"/>
              <a:ea typeface="+mn-ea"/>
              <a:cs typeface="Times New Roman" panose="02020603050405020304" pitchFamily="18" charset="0"/>
            </a:rPr>
            <a:pPr marL="0" indent="0" algn="l"/>
            <a:t>Usage fees</a:t>
          </a:fld>
          <a:endParaRPr lang="en-IN" sz="1050" b="0" i="0" u="none" strike="noStrike">
            <a:ln>
              <a:noFill/>
            </a:ln>
            <a:solidFill>
              <a:schemeClr val="bg1">
                <a:lumMod val="95000"/>
              </a:schemeClr>
            </a:solidFill>
            <a:latin typeface="Times New Roman" panose="02020603050405020304" pitchFamily="18" charset="0"/>
            <a:ea typeface="+mn-ea"/>
            <a:cs typeface="Times New Roman" panose="02020603050405020304" pitchFamily="18" charset="0"/>
          </a:endParaRPr>
        </a:p>
      </cdr:txBody>
    </cdr:sp>
  </cdr:relSizeAnchor>
  <cdr:relSizeAnchor xmlns:cdr="http://schemas.openxmlformats.org/drawingml/2006/chartDrawing">
    <cdr:from>
      <cdr:x>0.0886</cdr:x>
      <cdr:y>0.73082</cdr:y>
    </cdr:from>
    <cdr:to>
      <cdr:x>0.18679</cdr:x>
      <cdr:y>0.7663</cdr:y>
    </cdr:to>
    <cdr:sp macro="" textlink="">
      <cdr:nvSpPr>
        <cdr:cNvPr id="31" name="TextBox 116">
          <a:extLst xmlns:a="http://schemas.openxmlformats.org/drawingml/2006/main">
            <a:ext uri="{FF2B5EF4-FFF2-40B4-BE49-F238E27FC236}">
              <a16:creationId xmlns:a16="http://schemas.microsoft.com/office/drawing/2014/main" id="{7C473DE8-57D2-43FE-BF13-E632A7CE8C4B}"/>
            </a:ext>
          </a:extLst>
        </cdr:cNvPr>
        <cdr:cNvSpPr txBox="1"/>
      </cdr:nvSpPr>
      <cdr:spPr>
        <a:xfrm xmlns:a="http://schemas.openxmlformats.org/drawingml/2006/main">
          <a:off x="777394" y="3834684"/>
          <a:ext cx="861514" cy="18616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BB09D121-13D0-4767-B5FD-772499679C9B}" type="TxLink">
            <a:rPr lang="en-US" sz="1050" b="0" i="0" u="none" strike="noStrike">
              <a:ln>
                <a:noFill/>
              </a:ln>
              <a:solidFill>
                <a:schemeClr val="bg1"/>
              </a:solidFill>
              <a:latin typeface="Times New Roman" panose="02020603050405020304" pitchFamily="18" charset="0"/>
              <a:ea typeface="+mn-ea"/>
              <a:cs typeface="Times New Roman" panose="02020603050405020304" pitchFamily="18" charset="0"/>
            </a:rPr>
            <a:pPr marL="0" indent="0" algn="l"/>
            <a:t>Advertising</a:t>
          </a:fld>
          <a:endParaRPr lang="en-IN" sz="1050" b="0" i="0" u="none" strike="noStrike">
            <a:ln>
              <a:noFill/>
            </a:ln>
            <a:solidFill>
              <a:schemeClr val="bg1"/>
            </a:solidFill>
            <a:latin typeface="Times New Roman" panose="02020603050405020304" pitchFamily="18" charset="0"/>
            <a:ea typeface="+mn-ea"/>
            <a:cs typeface="Times New Roman" panose="02020603050405020304" pitchFamily="18" charset="0"/>
          </a:endParaRPr>
        </a:p>
      </cdr:txBody>
    </cdr:sp>
  </cdr:relSizeAnchor>
  <cdr:relSizeAnchor xmlns:cdr="http://schemas.openxmlformats.org/drawingml/2006/chartDrawing">
    <cdr:from>
      <cdr:x>0.65801</cdr:x>
      <cdr:y>0.81977</cdr:y>
    </cdr:from>
    <cdr:to>
      <cdr:x>0.75</cdr:x>
      <cdr:y>0.84511</cdr:y>
    </cdr:to>
    <cdr:sp macro="" textlink="">
      <cdr:nvSpPr>
        <cdr:cNvPr id="32" name="TextBox 25">
          <a:extLst xmlns:a="http://schemas.openxmlformats.org/drawingml/2006/main">
            <a:ext uri="{FF2B5EF4-FFF2-40B4-BE49-F238E27FC236}">
              <a16:creationId xmlns:a16="http://schemas.microsoft.com/office/drawing/2014/main" id="{A43FB20F-5927-478E-8D41-5537403AEB30}"/>
            </a:ext>
          </a:extLst>
        </cdr:cNvPr>
        <cdr:cNvSpPr txBox="1"/>
      </cdr:nvSpPr>
      <cdr:spPr>
        <a:xfrm xmlns:a="http://schemas.openxmlformats.org/drawingml/2006/main">
          <a:off x="5766143" y="4401911"/>
          <a:ext cx="806108" cy="136072"/>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21B55313-5B6F-4A80-87EE-83737F462FA8}" type="TxLink">
            <a:rPr lang="en-US" sz="1050" b="0" i="0" u="none" strike="noStrike">
              <a:ln>
                <a:noFill/>
              </a:ln>
              <a:solidFill>
                <a:schemeClr val="bg1"/>
              </a:solidFill>
              <a:latin typeface="Times New Roman" panose="02020603050405020304" pitchFamily="18" charset="0"/>
              <a:ea typeface="+mn-ea"/>
              <a:cs typeface="Times New Roman" panose="02020603050405020304" pitchFamily="18" charset="0"/>
            </a:rPr>
            <a:pPr marL="0" indent="0" algn="l"/>
            <a:t>Asset sale</a:t>
          </a:fld>
          <a:endParaRPr lang="en-IN" sz="1050" b="0" i="0" u="none" strike="noStrike">
            <a:ln>
              <a:noFill/>
            </a:ln>
            <a:solidFill>
              <a:schemeClr val="bg1"/>
            </a:solidFill>
            <a:latin typeface="Times New Roman" panose="02020603050405020304" pitchFamily="18" charset="0"/>
            <a:ea typeface="+mn-ea"/>
            <a:cs typeface="Times New Roman" panose="02020603050405020304" pitchFamily="18" charset="0"/>
          </a:endParaRPr>
        </a:p>
      </cdr:txBody>
    </cdr:sp>
  </cdr:relSizeAnchor>
  <cdr:relSizeAnchor xmlns:cdr="http://schemas.openxmlformats.org/drawingml/2006/chartDrawing">
    <cdr:from>
      <cdr:x>0.37591</cdr:x>
      <cdr:y>0.91707</cdr:y>
    </cdr:from>
    <cdr:to>
      <cdr:x>0.4741</cdr:x>
      <cdr:y>0.95255</cdr:y>
    </cdr:to>
    <cdr:sp macro="" textlink="">
      <cdr:nvSpPr>
        <cdr:cNvPr id="33" name="TextBox 35">
          <a:extLst xmlns:a="http://schemas.openxmlformats.org/drawingml/2006/main">
            <a:ext uri="{FF2B5EF4-FFF2-40B4-BE49-F238E27FC236}">
              <a16:creationId xmlns:a16="http://schemas.microsoft.com/office/drawing/2014/main" id="{221B6C52-C9C8-45CB-B548-35426F1DF7C1}"/>
            </a:ext>
          </a:extLst>
        </cdr:cNvPr>
        <cdr:cNvSpPr txBox="1"/>
      </cdr:nvSpPr>
      <cdr:spPr>
        <a:xfrm xmlns:a="http://schemas.openxmlformats.org/drawingml/2006/main">
          <a:off x="3246348" y="4924425"/>
          <a:ext cx="847958" cy="1905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3B55DD36-0389-4E04-9088-3C9AC7973A7D}" type="TxLink">
            <a:rPr lang="en-US" sz="1050" b="0" i="0" u="none" strike="noStrike">
              <a:ln>
                <a:noFill/>
              </a:ln>
              <a:solidFill>
                <a:schemeClr val="bg1"/>
              </a:solidFill>
              <a:latin typeface="Times New Roman" panose="02020603050405020304" pitchFamily="18" charset="0"/>
              <a:ea typeface="+mn-ea"/>
              <a:cs typeface="Times New Roman" panose="02020603050405020304" pitchFamily="18" charset="0"/>
            </a:rPr>
            <a:pPr marL="0" indent="0" algn="l"/>
            <a:t>Licensing</a:t>
          </a:fld>
          <a:endParaRPr lang="en-IN" sz="1050" b="0" i="0" u="none" strike="noStrike">
            <a:ln>
              <a:noFill/>
            </a:ln>
            <a:solidFill>
              <a:schemeClr val="bg1"/>
            </a:solidFill>
            <a:latin typeface="Times New Roman" panose="02020603050405020304" pitchFamily="18" charset="0"/>
            <a:ea typeface="+mn-ea"/>
            <a:cs typeface="Times New Roman" panose="02020603050405020304" pitchFamily="18" charset="0"/>
          </a:endParaRPr>
        </a:p>
      </cdr:txBody>
    </cdr:sp>
  </cdr:relSizeAnchor>
  <cdr:relSizeAnchor xmlns:cdr="http://schemas.openxmlformats.org/drawingml/2006/chartDrawing">
    <cdr:from>
      <cdr:x>0.55683</cdr:x>
      <cdr:y>0.42631</cdr:y>
    </cdr:from>
    <cdr:to>
      <cdr:x>0.66564</cdr:x>
      <cdr:y>0.46907</cdr:y>
    </cdr:to>
    <cdr:sp macro="" textlink="">
      <cdr:nvSpPr>
        <cdr:cNvPr id="34" name="TextBox 60">
          <a:extLst xmlns:a="http://schemas.openxmlformats.org/drawingml/2006/main">
            <a:ext uri="{FF2B5EF4-FFF2-40B4-BE49-F238E27FC236}">
              <a16:creationId xmlns:a16="http://schemas.microsoft.com/office/drawing/2014/main" id="{971651D7-AEF9-450F-8F48-7814B49E01D5}"/>
            </a:ext>
          </a:extLst>
        </cdr:cNvPr>
        <cdr:cNvSpPr txBox="1"/>
      </cdr:nvSpPr>
      <cdr:spPr>
        <a:xfrm xmlns:a="http://schemas.openxmlformats.org/drawingml/2006/main">
          <a:off x="4808772" y="2289175"/>
          <a:ext cx="939693" cy="229621"/>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BFE56F41-6495-457E-AAD5-EF04EEB05813}" type="TxLink">
            <a:rPr lang="en-US" sz="1050" b="0" i="0" u="none" strike="noStrike">
              <a:ln>
                <a:noFill/>
              </a:ln>
              <a:solidFill>
                <a:schemeClr val="bg1"/>
              </a:solidFill>
              <a:latin typeface="Times New Roman" panose="02020603050405020304" pitchFamily="18" charset="0"/>
              <a:ea typeface="+mn-ea"/>
              <a:cs typeface="Times New Roman" panose="02020603050405020304" pitchFamily="18" charset="0"/>
            </a:rPr>
            <a:pPr marL="0" indent="0" algn="l"/>
            <a:t>Subscription</a:t>
          </a:fld>
          <a:endParaRPr lang="en-IN" sz="1050" b="0" i="0" u="none" strike="noStrike">
            <a:ln>
              <a:noFill/>
            </a:ln>
            <a:solidFill>
              <a:schemeClr val="bg1"/>
            </a:solidFill>
            <a:latin typeface="Times New Roman" panose="02020603050405020304" pitchFamily="18" charset="0"/>
            <a:ea typeface="+mn-ea"/>
            <a:cs typeface="Times New Roman" panose="02020603050405020304" pitchFamily="18" charset="0"/>
          </a:endParaRPr>
        </a:p>
      </cdr:txBody>
    </cdr:sp>
  </cdr:relSizeAnchor>
  <cdr:relSizeAnchor xmlns:cdr="http://schemas.openxmlformats.org/drawingml/2006/chartDrawing">
    <cdr:from>
      <cdr:x>0.19465</cdr:x>
      <cdr:y>0.22528</cdr:y>
    </cdr:from>
    <cdr:to>
      <cdr:x>0.26996</cdr:x>
      <cdr:y>0.26075</cdr:y>
    </cdr:to>
    <cdr:sp macro="" textlink="">
      <cdr:nvSpPr>
        <cdr:cNvPr id="35" name="TextBox 36">
          <a:extLst xmlns:a="http://schemas.openxmlformats.org/drawingml/2006/main">
            <a:ext uri="{FF2B5EF4-FFF2-40B4-BE49-F238E27FC236}">
              <a16:creationId xmlns:a16="http://schemas.microsoft.com/office/drawing/2014/main" id="{D4A82669-4CC7-4887-9366-B7B3F55268C3}"/>
            </a:ext>
          </a:extLst>
        </cdr:cNvPr>
        <cdr:cNvSpPr txBox="1"/>
      </cdr:nvSpPr>
      <cdr:spPr>
        <a:xfrm xmlns:a="http://schemas.openxmlformats.org/drawingml/2006/main">
          <a:off x="1709813" y="1209675"/>
          <a:ext cx="661535" cy="1905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2E35D450-9CBA-492F-8F1F-D07B42261D68}" type="TxLink">
            <a:rPr lang="en-US" sz="1050" b="0" i="0" u="none" strike="noStrike">
              <a:ln>
                <a:noFill/>
              </a:ln>
              <a:solidFill>
                <a:schemeClr val="bg1"/>
              </a:solidFill>
              <a:latin typeface="Times New Roman" panose="02020603050405020304" pitchFamily="18" charset="0"/>
              <a:ea typeface="+mn-ea"/>
              <a:cs typeface="Times New Roman" panose="02020603050405020304" pitchFamily="18" charset="0"/>
            </a:rPr>
            <a:pPr marL="0" indent="0" algn="l"/>
            <a:t>Renting</a:t>
          </a:fld>
          <a:endParaRPr lang="en-IN" sz="1050" b="0" i="0" u="none" strike="noStrike">
            <a:ln>
              <a:noFill/>
            </a:ln>
            <a:solidFill>
              <a:schemeClr val="bg1"/>
            </a:solidFill>
            <a:latin typeface="Times New Roman" panose="02020603050405020304" pitchFamily="18" charset="0"/>
            <a:ea typeface="+mn-ea"/>
            <a:cs typeface="Times New Roman" panose="02020603050405020304" pitchFamily="18" charset="0"/>
          </a:endParaRPr>
        </a:p>
      </cdr:txBody>
    </cdr:sp>
  </cdr:relSizeAnchor>
  <cdr:relSizeAnchor xmlns:cdr="http://schemas.openxmlformats.org/drawingml/2006/chartDrawing">
    <cdr:from>
      <cdr:x>0.10497</cdr:x>
      <cdr:y>0.12377</cdr:y>
    </cdr:from>
    <cdr:to>
      <cdr:x>0.16588</cdr:x>
      <cdr:y>0.38137</cdr:y>
    </cdr:to>
    <cdr:grpSp>
      <cdr:nvGrpSpPr>
        <cdr:cNvPr id="47" name="Group 46">
          <a:extLst xmlns:a="http://schemas.openxmlformats.org/drawingml/2006/main">
            <a:ext uri="{FF2B5EF4-FFF2-40B4-BE49-F238E27FC236}">
              <a16:creationId xmlns:a16="http://schemas.microsoft.com/office/drawing/2014/main" id="{DE951FDA-7580-C2ED-2782-BCB8ED3ACD0E}"/>
            </a:ext>
          </a:extLst>
        </cdr:cNvPr>
        <cdr:cNvGrpSpPr/>
      </cdr:nvGrpSpPr>
      <cdr:grpSpPr>
        <a:xfrm xmlns:a="http://schemas.openxmlformats.org/drawingml/2006/main">
          <a:off x="921001" y="649433"/>
          <a:ext cx="534421" cy="1351653"/>
          <a:chOff x="5924550" y="1812925"/>
          <a:chExt cx="507231" cy="1383242"/>
        </a:xfrm>
      </cdr:grpSpPr>
      <cdr:sp macro="" textlink="">
        <cdr:nvSpPr>
          <cdr:cNvPr id="39" name="Oval 38">
            <a:extLst xmlns:a="http://schemas.openxmlformats.org/drawingml/2006/main">
              <a:ext uri="{FF2B5EF4-FFF2-40B4-BE49-F238E27FC236}">
                <a16:creationId xmlns:a16="http://schemas.microsoft.com/office/drawing/2014/main" id="{64B25C5C-05FF-94DC-06C6-7A639A017805}"/>
              </a:ext>
            </a:extLst>
          </cdr:cNvPr>
          <cdr:cNvSpPr/>
        </cdr:nvSpPr>
        <cdr:spPr>
          <a:xfrm xmlns:a="http://schemas.openxmlformats.org/drawingml/2006/main">
            <a:off x="5924550" y="1812925"/>
            <a:ext cx="507231" cy="511969"/>
          </a:xfrm>
          <a:prstGeom xmlns:a="http://schemas.openxmlformats.org/drawingml/2006/main" prst="ellipse">
            <a:avLst/>
          </a:prstGeom>
          <a:solidFill xmlns:a="http://schemas.openxmlformats.org/drawingml/2006/main">
            <a:schemeClr val="tx1">
              <a:lumMod val="85000"/>
              <a:lumOff val="15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t"/>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p>
        </cdr:txBody>
      </cdr:sp>
      <cdr:cxnSp macro="">
        <cdr:nvCxnSpPr>
          <cdr:cNvPr id="40" name="Straight Connector 39">
            <a:extLst xmlns:a="http://schemas.openxmlformats.org/drawingml/2006/main">
              <a:ext uri="{FF2B5EF4-FFF2-40B4-BE49-F238E27FC236}">
                <a16:creationId xmlns:a16="http://schemas.microsoft.com/office/drawing/2014/main" id="{3B6008C1-CD88-4AE2-AA0F-99B298D000D4}"/>
              </a:ext>
            </a:extLst>
          </cdr:cNvPr>
          <cdr:cNvCxnSpPr/>
        </cdr:nvCxnSpPr>
        <cdr:spPr>
          <a:xfrm xmlns:a="http://schemas.openxmlformats.org/drawingml/2006/main" flipV="1">
            <a:off x="6095896" y="2222500"/>
            <a:ext cx="63603" cy="973667"/>
          </a:xfrm>
          <a:prstGeom xmlns:a="http://schemas.openxmlformats.org/drawingml/2006/main" prst="line">
            <a:avLst/>
          </a:prstGeom>
          <a:ln xmlns:a="http://schemas.openxmlformats.org/drawingml/2006/main" w="6350">
            <a:solidFill>
              <a:schemeClr val="tx1">
                <a:lumMod val="85000"/>
                <a:lumOff val="1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grpSp>
  </cdr:relSizeAnchor>
  <cdr:relSizeAnchor xmlns:cdr="http://schemas.openxmlformats.org/drawingml/2006/chartDrawing">
    <cdr:from>
      <cdr:x>0.01826</cdr:x>
      <cdr:y>0.20458</cdr:y>
    </cdr:from>
    <cdr:to>
      <cdr:x>0.08403</cdr:x>
      <cdr:y>0.39774</cdr:y>
    </cdr:to>
    <cdr:grpSp>
      <cdr:nvGrpSpPr>
        <cdr:cNvPr id="49" name="Group 48">
          <a:extLst xmlns:a="http://schemas.openxmlformats.org/drawingml/2006/main">
            <a:ext uri="{FF2B5EF4-FFF2-40B4-BE49-F238E27FC236}">
              <a16:creationId xmlns:a16="http://schemas.microsoft.com/office/drawing/2014/main" id="{C55AC5AA-ABA3-FB36-7400-0E1D7C189926}"/>
            </a:ext>
          </a:extLst>
        </cdr:cNvPr>
        <cdr:cNvGrpSpPr/>
      </cdr:nvGrpSpPr>
      <cdr:grpSpPr>
        <a:xfrm xmlns:a="http://schemas.openxmlformats.org/drawingml/2006/main">
          <a:off x="160212" y="1073451"/>
          <a:ext cx="577063" cy="1013530"/>
          <a:chOff x="-346915" y="-158750"/>
          <a:chExt cx="547629" cy="1037195"/>
        </a:xfrm>
      </cdr:grpSpPr>
      <cdr:sp macro="" textlink="">
        <cdr:nvSpPr>
          <cdr:cNvPr id="50" name="Oval 49">
            <a:extLst xmlns:a="http://schemas.openxmlformats.org/drawingml/2006/main">
              <a:ext uri="{FF2B5EF4-FFF2-40B4-BE49-F238E27FC236}">
                <a16:creationId xmlns:a16="http://schemas.microsoft.com/office/drawing/2014/main" id="{D4A933E4-F30B-ADBA-27FF-6AB373F6F42D}"/>
              </a:ext>
            </a:extLst>
          </cdr:cNvPr>
          <cdr:cNvSpPr/>
        </cdr:nvSpPr>
        <cdr:spPr>
          <a:xfrm xmlns:a="http://schemas.openxmlformats.org/drawingml/2006/main">
            <a:off x="-346915" y="-158750"/>
            <a:ext cx="507231" cy="511969"/>
          </a:xfrm>
          <a:prstGeom xmlns:a="http://schemas.openxmlformats.org/drawingml/2006/main" prst="ellipse">
            <a:avLst/>
          </a:prstGeom>
          <a:solidFill xmlns:a="http://schemas.openxmlformats.org/drawingml/2006/main">
            <a:schemeClr val="tx1">
              <a:lumMod val="85000"/>
              <a:lumOff val="15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t"/>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p>
        </cdr:txBody>
      </cdr:sp>
      <cdr:cxnSp macro="">
        <cdr:nvCxnSpPr>
          <cdr:cNvPr id="51" name="Straight Connector 50">
            <a:extLst xmlns:a="http://schemas.openxmlformats.org/drawingml/2006/main">
              <a:ext uri="{FF2B5EF4-FFF2-40B4-BE49-F238E27FC236}">
                <a16:creationId xmlns:a16="http://schemas.microsoft.com/office/drawing/2014/main" id="{18671020-21FC-50BE-EE11-0E74D79A6E11}"/>
              </a:ext>
            </a:extLst>
          </cdr:cNvPr>
          <cdr:cNvCxnSpPr>
            <a:stCxn xmlns:a="http://schemas.openxmlformats.org/drawingml/2006/main" id="22" idx="1"/>
          </cdr:cNvCxnSpPr>
        </cdr:nvCxnSpPr>
        <cdr:spPr>
          <a:xfrm xmlns:a="http://schemas.openxmlformats.org/drawingml/2006/main" flipH="1" flipV="1">
            <a:off x="-24505" y="250825"/>
            <a:ext cx="225219" cy="627620"/>
          </a:xfrm>
          <a:prstGeom xmlns:a="http://schemas.openxmlformats.org/drawingml/2006/main" prst="line">
            <a:avLst/>
          </a:prstGeom>
          <a:ln xmlns:a="http://schemas.openxmlformats.org/drawingml/2006/main" w="6350">
            <a:solidFill>
              <a:schemeClr val="tx1">
                <a:lumMod val="85000"/>
                <a:lumOff val="1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grpSp>
  </cdr:relSizeAnchor>
</c:userShapes>
</file>

<file path=xl/drawings/drawing7.xml><?xml version="1.0" encoding="utf-8"?>
<xdr:wsDr xmlns:xdr="http://schemas.openxmlformats.org/drawingml/2006/spreadsheetDrawing" xmlns:a="http://schemas.openxmlformats.org/drawingml/2006/main">
  <xdr:twoCellAnchor editAs="absolute">
    <xdr:from>
      <xdr:col>12</xdr:col>
      <xdr:colOff>593866</xdr:colOff>
      <xdr:row>7</xdr:row>
      <xdr:rowOff>76210</xdr:rowOff>
    </xdr:from>
    <xdr:to>
      <xdr:col>16</xdr:col>
      <xdr:colOff>264896</xdr:colOff>
      <xdr:row>13</xdr:row>
      <xdr:rowOff>67545</xdr:rowOff>
    </xdr:to>
    <xdr:sp macro="" textlink="">
      <xdr:nvSpPr>
        <xdr:cNvPr id="1477" name="Arc 1476">
          <a:extLst>
            <a:ext uri="{FF2B5EF4-FFF2-40B4-BE49-F238E27FC236}">
              <a16:creationId xmlns:a16="http://schemas.microsoft.com/office/drawing/2014/main" id="{C7517BC8-C3DB-4922-93BE-5EB22C8013B7}"/>
            </a:ext>
          </a:extLst>
        </xdr:cNvPr>
        <xdr:cNvSpPr/>
      </xdr:nvSpPr>
      <xdr:spPr>
        <a:xfrm rot="785828">
          <a:off x="7959866" y="1409710"/>
          <a:ext cx="2126363" cy="1134335"/>
        </a:xfrm>
        <a:prstGeom prst="arc">
          <a:avLst>
            <a:gd name="adj1" fmla="val 11185346"/>
            <a:gd name="adj2" fmla="val 19284375"/>
          </a:avLst>
        </a:prstGeom>
        <a:ln w="19050">
          <a:gradFill flip="none" rotWithShape="1">
            <a:gsLst>
              <a:gs pos="39000">
                <a:srgbClr val="C240D8"/>
              </a:gs>
              <a:gs pos="74000">
                <a:srgbClr val="C240D8">
                  <a:alpha val="79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clientData/>
  </xdr:twoCellAnchor>
  <xdr:twoCellAnchor editAs="absolute">
    <xdr:from>
      <xdr:col>7</xdr:col>
      <xdr:colOff>369818</xdr:colOff>
      <xdr:row>13</xdr:row>
      <xdr:rowOff>186586</xdr:rowOff>
    </xdr:from>
    <xdr:to>
      <xdr:col>13</xdr:col>
      <xdr:colOff>411734</xdr:colOff>
      <xdr:row>20</xdr:row>
      <xdr:rowOff>12454</xdr:rowOff>
    </xdr:to>
    <xdr:sp macro="" textlink="">
      <xdr:nvSpPr>
        <xdr:cNvPr id="1478" name="Arc 1477">
          <a:extLst>
            <a:ext uri="{FF2B5EF4-FFF2-40B4-BE49-F238E27FC236}">
              <a16:creationId xmlns:a16="http://schemas.microsoft.com/office/drawing/2014/main" id="{803AC0FE-C3FE-44AA-A59F-D295FF54A3D4}"/>
            </a:ext>
          </a:extLst>
        </xdr:cNvPr>
        <xdr:cNvSpPr/>
      </xdr:nvSpPr>
      <xdr:spPr>
        <a:xfrm rot="571769">
          <a:off x="4666651" y="2663086"/>
          <a:ext cx="3724916" cy="1159368"/>
        </a:xfrm>
        <a:prstGeom prst="arc">
          <a:avLst>
            <a:gd name="adj1" fmla="val 11185346"/>
            <a:gd name="adj2" fmla="val 20870427"/>
          </a:avLst>
        </a:prstGeom>
        <a:ln w="19050">
          <a:gradFill flip="none" rotWithShape="1">
            <a:gsLst>
              <a:gs pos="39000">
                <a:srgbClr val="C240D8"/>
              </a:gs>
              <a:gs pos="74000">
                <a:srgbClr val="296EFC"/>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clientData/>
  </xdr:twoCellAnchor>
  <xdr:twoCellAnchor editAs="absolute">
    <xdr:from>
      <xdr:col>8</xdr:col>
      <xdr:colOff>83743</xdr:colOff>
      <xdr:row>13</xdr:row>
      <xdr:rowOff>29434</xdr:rowOff>
    </xdr:from>
    <xdr:to>
      <xdr:col>9</xdr:col>
      <xdr:colOff>535652</xdr:colOff>
      <xdr:row>24</xdr:row>
      <xdr:rowOff>46731</xdr:rowOff>
    </xdr:to>
    <xdr:sp macro="" textlink="">
      <xdr:nvSpPr>
        <xdr:cNvPr id="1479" name="Arc 1478">
          <a:extLst>
            <a:ext uri="{FF2B5EF4-FFF2-40B4-BE49-F238E27FC236}">
              <a16:creationId xmlns:a16="http://schemas.microsoft.com/office/drawing/2014/main" id="{0D7A8577-4323-4713-8DDF-8A3CCBFF0663}"/>
            </a:ext>
          </a:extLst>
        </xdr:cNvPr>
        <xdr:cNvSpPr/>
      </xdr:nvSpPr>
      <xdr:spPr>
        <a:xfrm rot="2766515">
          <a:off x="4470882" y="3029462"/>
          <a:ext cx="2112797" cy="1065742"/>
        </a:xfrm>
        <a:prstGeom prst="arc">
          <a:avLst>
            <a:gd name="adj1" fmla="val 10937768"/>
            <a:gd name="adj2" fmla="val 21155311"/>
          </a:avLst>
        </a:prstGeom>
        <a:ln w="19050">
          <a:gradFill flip="none" rotWithShape="1">
            <a:gsLst>
              <a:gs pos="3000">
                <a:srgbClr val="5063F3"/>
              </a:gs>
              <a:gs pos="64000">
                <a:srgbClr val="296EFC"/>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clientData/>
  </xdr:twoCellAnchor>
  <xdr:twoCellAnchor editAs="absolute">
    <xdr:from>
      <xdr:col>0</xdr:col>
      <xdr:colOff>31747</xdr:colOff>
      <xdr:row>0</xdr:row>
      <xdr:rowOff>21166</xdr:rowOff>
    </xdr:from>
    <xdr:to>
      <xdr:col>23</xdr:col>
      <xdr:colOff>105820</xdr:colOff>
      <xdr:row>2</xdr:row>
      <xdr:rowOff>148296</xdr:rowOff>
    </xdr:to>
    <xdr:grpSp>
      <xdr:nvGrpSpPr>
        <xdr:cNvPr id="2" name="Group 1">
          <a:extLst>
            <a:ext uri="{FF2B5EF4-FFF2-40B4-BE49-F238E27FC236}">
              <a16:creationId xmlns:a16="http://schemas.microsoft.com/office/drawing/2014/main" id="{E74BB6E3-C674-4AFE-9047-CCC12BBB29D0}"/>
            </a:ext>
          </a:extLst>
        </xdr:cNvPr>
        <xdr:cNvGrpSpPr/>
      </xdr:nvGrpSpPr>
      <xdr:grpSpPr>
        <a:xfrm>
          <a:off x="31747" y="21166"/>
          <a:ext cx="14192240" cy="508130"/>
          <a:chOff x="0" y="0"/>
          <a:chExt cx="12811125" cy="508130"/>
        </a:xfrm>
      </xdr:grpSpPr>
      <xdr:sp macro="" textlink="">
        <xdr:nvSpPr>
          <xdr:cNvPr id="3" name="Rectangle: Rounded Corners 2">
            <a:extLst>
              <a:ext uri="{FF2B5EF4-FFF2-40B4-BE49-F238E27FC236}">
                <a16:creationId xmlns:a16="http://schemas.microsoft.com/office/drawing/2014/main" id="{7947FB2D-A929-4BC6-6BC7-EFFC4428AA46}"/>
              </a:ext>
            </a:extLst>
          </xdr:cNvPr>
          <xdr:cNvSpPr/>
        </xdr:nvSpPr>
        <xdr:spPr>
          <a:xfrm>
            <a:off x="0" y="9525"/>
            <a:ext cx="12811125" cy="409575"/>
          </a:xfrm>
          <a:prstGeom prst="roundRect">
            <a:avLst/>
          </a:prstGeom>
          <a:solidFill>
            <a:srgbClr val="3822C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pic>
        <xdr:nvPicPr>
          <xdr:cNvPr id="4" name="Picture 3">
            <a:extLst>
              <a:ext uri="{FF2B5EF4-FFF2-40B4-BE49-F238E27FC236}">
                <a16:creationId xmlns:a16="http://schemas.microsoft.com/office/drawing/2014/main" id="{4B1D2DEE-DC39-F2B7-112C-C1F8C6B270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 y="0"/>
            <a:ext cx="607277" cy="508130"/>
          </a:xfrm>
          <a:prstGeom prst="rect">
            <a:avLst/>
          </a:prstGeom>
        </xdr:spPr>
      </xdr:pic>
      <xdr:sp macro="" textlink="">
        <xdr:nvSpPr>
          <xdr:cNvPr id="5" name="TextBox 4">
            <a:extLst>
              <a:ext uri="{FF2B5EF4-FFF2-40B4-BE49-F238E27FC236}">
                <a16:creationId xmlns:a16="http://schemas.microsoft.com/office/drawing/2014/main" id="{9017D978-E7B1-8FE9-9AB7-DBEB6275598D}"/>
              </a:ext>
            </a:extLst>
          </xdr:cNvPr>
          <xdr:cNvSpPr txBox="1"/>
        </xdr:nvSpPr>
        <xdr:spPr>
          <a:xfrm>
            <a:off x="180975" y="0"/>
            <a:ext cx="204787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n>
                  <a:noFill/>
                </a:ln>
                <a:solidFill>
                  <a:schemeClr val="bg1"/>
                </a:solidFill>
                <a:latin typeface="Times New Roman" panose="02020603050405020304" pitchFamily="18" charset="0"/>
                <a:cs typeface="Times New Roman" panose="02020603050405020304" pitchFamily="18" charset="0"/>
              </a:rPr>
              <a:t>Mk Analysis</a:t>
            </a:r>
          </a:p>
        </xdr:txBody>
      </xdr:sp>
      <xdr:sp macro="" textlink="">
        <xdr:nvSpPr>
          <xdr:cNvPr id="6" name="TextBox 5">
            <a:hlinkClick xmlns:r="http://schemas.openxmlformats.org/officeDocument/2006/relationships" r:id="rId2" tooltip="Geographically"/>
            <a:extLst>
              <a:ext uri="{FF2B5EF4-FFF2-40B4-BE49-F238E27FC236}">
                <a16:creationId xmlns:a16="http://schemas.microsoft.com/office/drawing/2014/main" id="{5FF3B1D3-5661-2F13-EBB1-FD98322B6D41}"/>
              </a:ext>
            </a:extLst>
          </xdr:cNvPr>
          <xdr:cNvSpPr txBox="1"/>
        </xdr:nvSpPr>
        <xdr:spPr>
          <a:xfrm>
            <a:off x="7381875" y="0"/>
            <a:ext cx="204787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n>
                  <a:noFill/>
                </a:ln>
                <a:solidFill>
                  <a:schemeClr val="bg1"/>
                </a:solidFill>
                <a:latin typeface="Times New Roman" panose="02020603050405020304" pitchFamily="18" charset="0"/>
                <a:cs typeface="Times New Roman" panose="02020603050405020304" pitchFamily="18" charset="0"/>
              </a:rPr>
              <a:t>Geographically</a:t>
            </a:r>
          </a:p>
        </xdr:txBody>
      </xdr:sp>
      <xdr:sp macro="" textlink="">
        <xdr:nvSpPr>
          <xdr:cNvPr id="7" name="TextBox 6">
            <a:hlinkClick xmlns:r="http://schemas.openxmlformats.org/officeDocument/2006/relationships" r:id="rId3" tooltip="Income source"/>
            <a:extLst>
              <a:ext uri="{FF2B5EF4-FFF2-40B4-BE49-F238E27FC236}">
                <a16:creationId xmlns:a16="http://schemas.microsoft.com/office/drawing/2014/main" id="{2FB0378B-9279-267E-D0E8-DFA2A4C53265}"/>
              </a:ext>
            </a:extLst>
          </xdr:cNvPr>
          <xdr:cNvSpPr txBox="1"/>
        </xdr:nvSpPr>
        <xdr:spPr>
          <a:xfrm>
            <a:off x="4467225" y="0"/>
            <a:ext cx="20383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n>
                  <a:noFill/>
                </a:ln>
                <a:solidFill>
                  <a:schemeClr val="bg1"/>
                </a:solidFill>
                <a:latin typeface="Times New Roman" panose="02020603050405020304" pitchFamily="18" charset="0"/>
                <a:cs typeface="Times New Roman" panose="02020603050405020304" pitchFamily="18" charset="0"/>
              </a:rPr>
              <a:t>Income</a:t>
            </a:r>
            <a:r>
              <a:rPr lang="en-IN" sz="1600" b="1" baseline="0">
                <a:ln>
                  <a:noFill/>
                </a:ln>
                <a:solidFill>
                  <a:schemeClr val="bg1"/>
                </a:solidFill>
                <a:latin typeface="Times New Roman" panose="02020603050405020304" pitchFamily="18" charset="0"/>
                <a:cs typeface="Times New Roman" panose="02020603050405020304" pitchFamily="18" charset="0"/>
              </a:rPr>
              <a:t> Source</a:t>
            </a:r>
            <a:endParaRPr lang="en-IN" sz="1600" b="1">
              <a:ln>
                <a:noFill/>
              </a:ln>
              <a:solidFill>
                <a:schemeClr val="bg1"/>
              </a:solidFill>
              <a:latin typeface="Times New Roman" panose="02020603050405020304" pitchFamily="18" charset="0"/>
              <a:cs typeface="Times New Roman" panose="02020603050405020304" pitchFamily="18" charset="0"/>
            </a:endParaRPr>
          </a:p>
        </xdr:txBody>
      </xdr:sp>
      <xdr:sp macro="" textlink="">
        <xdr:nvSpPr>
          <xdr:cNvPr id="8" name="TextBox 7">
            <a:hlinkClick xmlns:r="http://schemas.openxmlformats.org/officeDocument/2006/relationships" r:id="rId4" tooltip="Sales Process"/>
            <a:extLst>
              <a:ext uri="{FF2B5EF4-FFF2-40B4-BE49-F238E27FC236}">
                <a16:creationId xmlns:a16="http://schemas.microsoft.com/office/drawing/2014/main" id="{710E3161-2592-4310-2A06-6D4109AC2ABA}"/>
              </a:ext>
            </a:extLst>
          </xdr:cNvPr>
          <xdr:cNvSpPr txBox="1"/>
        </xdr:nvSpPr>
        <xdr:spPr>
          <a:xfrm>
            <a:off x="10344150" y="0"/>
            <a:ext cx="204787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n>
                  <a:noFill/>
                </a:ln>
                <a:solidFill>
                  <a:schemeClr val="bg1"/>
                </a:solidFill>
                <a:latin typeface="Times New Roman" panose="02020603050405020304" pitchFamily="18" charset="0"/>
                <a:cs typeface="Times New Roman" panose="02020603050405020304" pitchFamily="18" charset="0"/>
              </a:rPr>
              <a:t>Sales</a:t>
            </a:r>
            <a:r>
              <a:rPr lang="en-IN" sz="1600" b="1" baseline="0">
                <a:ln>
                  <a:noFill/>
                </a:ln>
                <a:solidFill>
                  <a:schemeClr val="bg1"/>
                </a:solidFill>
                <a:latin typeface="Times New Roman" panose="02020603050405020304" pitchFamily="18" charset="0"/>
                <a:cs typeface="Times New Roman" panose="02020603050405020304" pitchFamily="18" charset="0"/>
              </a:rPr>
              <a:t> Process</a:t>
            </a:r>
            <a:endParaRPr lang="en-IN" sz="1600" b="1">
              <a:ln>
                <a:noFill/>
              </a:ln>
              <a:solidFill>
                <a:schemeClr val="bg1"/>
              </a:solidFill>
              <a:latin typeface="Times New Roman" panose="02020603050405020304" pitchFamily="18" charset="0"/>
              <a:cs typeface="Times New Roman" panose="02020603050405020304" pitchFamily="18" charset="0"/>
            </a:endParaRPr>
          </a:p>
        </xdr:txBody>
      </xdr:sp>
      <xdr:sp macro="" textlink="">
        <xdr:nvSpPr>
          <xdr:cNvPr id="10" name="Oval 9">
            <a:extLst>
              <a:ext uri="{FF2B5EF4-FFF2-40B4-BE49-F238E27FC236}">
                <a16:creationId xmlns:a16="http://schemas.microsoft.com/office/drawing/2014/main" id="{4ADF56D7-18EF-FAE4-39C6-8CE4A5D2228C}"/>
              </a:ext>
            </a:extLst>
          </xdr:cNvPr>
          <xdr:cNvSpPr/>
        </xdr:nvSpPr>
        <xdr:spPr>
          <a:xfrm>
            <a:off x="7801089" y="314325"/>
            <a:ext cx="252000" cy="36000"/>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grpSp>
    <xdr:clientData/>
  </xdr:twoCellAnchor>
  <xdr:twoCellAnchor editAs="absolute">
    <xdr:from>
      <xdr:col>0</xdr:col>
      <xdr:colOff>74084</xdr:colOff>
      <xdr:row>26</xdr:row>
      <xdr:rowOff>105830</xdr:rowOff>
    </xdr:from>
    <xdr:to>
      <xdr:col>4</xdr:col>
      <xdr:colOff>540809</xdr:colOff>
      <xdr:row>38</xdr:row>
      <xdr:rowOff>58205</xdr:rowOff>
    </xdr:to>
    <xdr:graphicFrame macro="">
      <xdr:nvGraphicFramePr>
        <xdr:cNvPr id="121" name="Chart 120">
          <a:extLst>
            <a:ext uri="{FF2B5EF4-FFF2-40B4-BE49-F238E27FC236}">
              <a16:creationId xmlns:a16="http://schemas.microsoft.com/office/drawing/2014/main" id="{A1EE884C-E011-40F5-BCDE-0F234D1A64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13</xdr:col>
      <xdr:colOff>245000</xdr:colOff>
      <xdr:row>13</xdr:row>
      <xdr:rowOff>103711</xdr:rowOff>
    </xdr:from>
    <xdr:to>
      <xdr:col>14</xdr:col>
      <xdr:colOff>140224</xdr:colOff>
      <xdr:row>15</xdr:row>
      <xdr:rowOff>160861</xdr:rowOff>
    </xdr:to>
    <xdr:grpSp>
      <xdr:nvGrpSpPr>
        <xdr:cNvPr id="15" name="Group 14">
          <a:extLst>
            <a:ext uri="{FF2B5EF4-FFF2-40B4-BE49-F238E27FC236}">
              <a16:creationId xmlns:a16="http://schemas.microsoft.com/office/drawing/2014/main" id="{9AC09C4D-08D7-4FE0-4633-A4B9D2379501}"/>
            </a:ext>
          </a:extLst>
        </xdr:cNvPr>
        <xdr:cNvGrpSpPr/>
      </xdr:nvGrpSpPr>
      <xdr:grpSpPr>
        <a:xfrm>
          <a:off x="8224833" y="2580211"/>
          <a:ext cx="509058" cy="438150"/>
          <a:chOff x="6510338" y="2305050"/>
          <a:chExt cx="504825" cy="438150"/>
        </a:xfrm>
      </xdr:grpSpPr>
      <xdr:sp macro="" textlink="'Geographically pt'!F3">
        <xdr:nvSpPr>
          <xdr:cNvPr id="11" name="TextBox 10">
            <a:extLst>
              <a:ext uri="{FF2B5EF4-FFF2-40B4-BE49-F238E27FC236}">
                <a16:creationId xmlns:a16="http://schemas.microsoft.com/office/drawing/2014/main" id="{41A23E9C-B1CE-6254-12DC-1D90E6AE8B98}"/>
              </a:ext>
            </a:extLst>
          </xdr:cNvPr>
          <xdr:cNvSpPr txBox="1"/>
        </xdr:nvSpPr>
        <xdr:spPr>
          <a:xfrm>
            <a:off x="6510338" y="2305050"/>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5A6DE1-7533-44DE-B953-0DFB7CD055F6}" type="TxLink">
              <a:rPr lang="en-US" sz="3600" b="0" i="0" u="none" strike="noStrike">
                <a:solidFill>
                  <a:srgbClr val="C240D8"/>
                </a:solidFill>
                <a:latin typeface="Times New Roman" panose="02020603050405020304" pitchFamily="18" charset="0"/>
                <a:cs typeface="Times New Roman" panose="02020603050405020304" pitchFamily="18" charset="0"/>
              </a:rPr>
              <a:pPr algn="ctr"/>
              <a:t>▪</a:t>
            </a:fld>
            <a:endParaRPr lang="en-IN" sz="2800">
              <a:latin typeface="Times New Roman" panose="02020603050405020304" pitchFamily="18" charset="0"/>
              <a:cs typeface="Times New Roman" panose="02020603050405020304" pitchFamily="18" charset="0"/>
            </a:endParaRPr>
          </a:p>
        </xdr:txBody>
      </xdr:sp>
      <xdr:sp macro="" textlink="'Geographically pt'!H3">
        <xdr:nvSpPr>
          <xdr:cNvPr id="12" name="TextBox 11">
            <a:extLst>
              <a:ext uri="{FF2B5EF4-FFF2-40B4-BE49-F238E27FC236}">
                <a16:creationId xmlns:a16="http://schemas.microsoft.com/office/drawing/2014/main" id="{5E54630A-38D9-4909-8E35-255DE9CE8533}"/>
              </a:ext>
            </a:extLst>
          </xdr:cNvPr>
          <xdr:cNvSpPr txBox="1"/>
        </xdr:nvSpPr>
        <xdr:spPr>
          <a:xfrm>
            <a:off x="6510338" y="2305050"/>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6D6663-50CD-4A28-BADB-70E1B596FA0A}" type="TxLink">
              <a:rPr lang="en-US" sz="3600" b="0" i="0" u="none" strike="noStrike">
                <a:solidFill>
                  <a:srgbClr val="0F11A7"/>
                </a:solidFill>
                <a:latin typeface="Times New Roman" panose="02020603050405020304" pitchFamily="18" charset="0"/>
                <a:cs typeface="Times New Roman" panose="02020603050405020304" pitchFamily="18" charset="0"/>
              </a:rPr>
              <a:pPr algn="ctr"/>
              <a:t> </a:t>
            </a:fld>
            <a:endParaRPr lang="en-IN" sz="28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13</xdr:col>
      <xdr:colOff>513004</xdr:colOff>
      <xdr:row>13</xdr:row>
      <xdr:rowOff>173317</xdr:rowOff>
    </xdr:from>
    <xdr:to>
      <xdr:col>14</xdr:col>
      <xdr:colOff>424348</xdr:colOff>
      <xdr:row>16</xdr:row>
      <xdr:rowOff>61948</xdr:rowOff>
    </xdr:to>
    <xdr:grpSp>
      <xdr:nvGrpSpPr>
        <xdr:cNvPr id="16" name="Group 15">
          <a:extLst>
            <a:ext uri="{FF2B5EF4-FFF2-40B4-BE49-F238E27FC236}">
              <a16:creationId xmlns:a16="http://schemas.microsoft.com/office/drawing/2014/main" id="{D69E2CE3-8BFE-C9C8-BDC9-501AC7BFD3BC}"/>
            </a:ext>
          </a:extLst>
        </xdr:cNvPr>
        <xdr:cNvGrpSpPr/>
      </xdr:nvGrpSpPr>
      <xdr:grpSpPr>
        <a:xfrm>
          <a:off x="8492837" y="2649817"/>
          <a:ext cx="525178" cy="460131"/>
          <a:chOff x="8624888" y="2733675"/>
          <a:chExt cx="519479" cy="460131"/>
        </a:xfrm>
      </xdr:grpSpPr>
      <xdr:sp macro="" textlink="'Geographically pt'!I3">
        <xdr:nvSpPr>
          <xdr:cNvPr id="13" name="TextBox 12">
            <a:extLst>
              <a:ext uri="{FF2B5EF4-FFF2-40B4-BE49-F238E27FC236}">
                <a16:creationId xmlns:a16="http://schemas.microsoft.com/office/drawing/2014/main" id="{F27CBE3B-C678-457A-BED5-8859119332D6}"/>
              </a:ext>
            </a:extLst>
          </xdr:cNvPr>
          <xdr:cNvSpPr txBox="1"/>
        </xdr:nvSpPr>
        <xdr:spPr>
          <a:xfrm>
            <a:off x="8624888" y="2733675"/>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8D325A-65F1-455D-942E-E23C0818EFE1}" type="TxLink">
              <a:rPr lang="en-US" sz="3600" b="0" i="0" u="none" strike="noStrike">
                <a:solidFill>
                  <a:srgbClr val="296EFC"/>
                </a:solidFill>
                <a:latin typeface="Times New Roman" panose="02020603050405020304" pitchFamily="18" charset="0"/>
                <a:cs typeface="Times New Roman" panose="02020603050405020304" pitchFamily="18" charset="0"/>
              </a:rPr>
              <a:pPr algn="ctr"/>
              <a:t> </a:t>
            </a:fld>
            <a:endParaRPr lang="en-IN" sz="2800">
              <a:latin typeface="Times New Roman" panose="02020603050405020304" pitchFamily="18" charset="0"/>
              <a:cs typeface="Times New Roman" panose="02020603050405020304" pitchFamily="18" charset="0"/>
            </a:endParaRPr>
          </a:p>
        </xdr:txBody>
      </xdr:sp>
      <xdr:sp macro="" textlink="'Geographically pt'!G3">
        <xdr:nvSpPr>
          <xdr:cNvPr id="14" name="TextBox 13">
            <a:extLst>
              <a:ext uri="{FF2B5EF4-FFF2-40B4-BE49-F238E27FC236}">
                <a16:creationId xmlns:a16="http://schemas.microsoft.com/office/drawing/2014/main" id="{EBC81248-7224-723B-9A80-BE1FBC37968D}"/>
              </a:ext>
            </a:extLst>
          </xdr:cNvPr>
          <xdr:cNvSpPr txBox="1"/>
        </xdr:nvSpPr>
        <xdr:spPr>
          <a:xfrm>
            <a:off x="8639542" y="2755656"/>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9AFF662-F0F3-4408-A56B-A62F098FF0DF}" type="TxLink">
              <a:rPr lang="en-US" sz="3600" b="0" i="0" u="none" strike="noStrike">
                <a:solidFill>
                  <a:srgbClr val="5A097C"/>
                </a:solidFill>
                <a:latin typeface="Times New Roman" panose="02020603050405020304" pitchFamily="18" charset="0"/>
                <a:cs typeface="Times New Roman" panose="02020603050405020304" pitchFamily="18" charset="0"/>
              </a:rPr>
              <a:pPr algn="ctr"/>
              <a:t>▪</a:t>
            </a:fld>
            <a:endParaRPr lang="en-IN" sz="28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12</xdr:col>
      <xdr:colOff>522161</xdr:colOff>
      <xdr:row>14</xdr:row>
      <xdr:rowOff>1867</xdr:rowOff>
    </xdr:from>
    <xdr:to>
      <xdr:col>13</xdr:col>
      <xdr:colOff>418851</xdr:colOff>
      <xdr:row>16</xdr:row>
      <xdr:rowOff>59017</xdr:rowOff>
    </xdr:to>
    <xdr:sp macro="" textlink="'Geographically pt'!G3">
      <xdr:nvSpPr>
        <xdr:cNvPr id="17" name="TextBox 16">
          <a:extLst>
            <a:ext uri="{FF2B5EF4-FFF2-40B4-BE49-F238E27FC236}">
              <a16:creationId xmlns:a16="http://schemas.microsoft.com/office/drawing/2014/main" id="{6B92E7D1-F30D-48C1-944A-69E44C758E13}"/>
            </a:ext>
          </a:extLst>
        </xdr:cNvPr>
        <xdr:cNvSpPr txBox="1"/>
      </xdr:nvSpPr>
      <xdr:spPr>
        <a:xfrm>
          <a:off x="7888161" y="2668867"/>
          <a:ext cx="510523"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9AFF662-F0F3-4408-A56B-A62F098FF0DF}" type="TxLink">
            <a:rPr lang="en-US" sz="3600" b="0" i="0" u="none" strike="noStrike">
              <a:solidFill>
                <a:srgbClr val="5A097C"/>
              </a:solidFill>
              <a:latin typeface="Times New Roman" panose="02020603050405020304" pitchFamily="18" charset="0"/>
              <a:cs typeface="Times New Roman" panose="02020603050405020304" pitchFamily="18" charset="0"/>
            </a:rPr>
            <a:pPr algn="ctr"/>
            <a:t>▪</a:t>
          </a:fld>
          <a:endParaRPr lang="en-IN" sz="2800">
            <a:latin typeface="Times New Roman" panose="02020603050405020304" pitchFamily="18" charset="0"/>
            <a:cs typeface="Times New Roman" panose="02020603050405020304" pitchFamily="18" charset="0"/>
          </a:endParaRPr>
        </a:p>
      </xdr:txBody>
    </xdr:sp>
    <xdr:clientData/>
  </xdr:twoCellAnchor>
  <xdr:twoCellAnchor editAs="absolute">
    <xdr:from>
      <xdr:col>13</xdr:col>
      <xdr:colOff>31421</xdr:colOff>
      <xdr:row>15</xdr:row>
      <xdr:rowOff>80998</xdr:rowOff>
    </xdr:from>
    <xdr:to>
      <xdr:col>13</xdr:col>
      <xdr:colOff>541944</xdr:colOff>
      <xdr:row>17</xdr:row>
      <xdr:rowOff>138148</xdr:rowOff>
    </xdr:to>
    <xdr:sp macro="" textlink="'Geographically pt'!G3">
      <xdr:nvSpPr>
        <xdr:cNvPr id="18" name="TextBox 17">
          <a:extLst>
            <a:ext uri="{FF2B5EF4-FFF2-40B4-BE49-F238E27FC236}">
              <a16:creationId xmlns:a16="http://schemas.microsoft.com/office/drawing/2014/main" id="{0DF7478F-60A5-4B6F-AAC7-4183826615EB}"/>
            </a:ext>
          </a:extLst>
        </xdr:cNvPr>
        <xdr:cNvSpPr txBox="1"/>
      </xdr:nvSpPr>
      <xdr:spPr>
        <a:xfrm>
          <a:off x="8011254" y="2938498"/>
          <a:ext cx="510523"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9AFF662-F0F3-4408-A56B-A62F098FF0DF}" type="TxLink">
            <a:rPr lang="en-US" sz="3600" b="0" i="0" u="none" strike="noStrike">
              <a:solidFill>
                <a:srgbClr val="5A097C"/>
              </a:solidFill>
              <a:latin typeface="Times New Roman" panose="02020603050405020304" pitchFamily="18" charset="0"/>
              <a:cs typeface="Times New Roman" panose="02020603050405020304" pitchFamily="18" charset="0"/>
            </a:rPr>
            <a:pPr algn="ctr"/>
            <a:t>▪</a:t>
          </a:fld>
          <a:endParaRPr lang="en-IN" sz="2800">
            <a:latin typeface="Times New Roman" panose="02020603050405020304" pitchFamily="18" charset="0"/>
            <a:cs typeface="Times New Roman" panose="02020603050405020304" pitchFamily="18" charset="0"/>
          </a:endParaRPr>
        </a:p>
      </xdr:txBody>
    </xdr:sp>
    <xdr:clientData/>
  </xdr:twoCellAnchor>
  <xdr:twoCellAnchor editAs="absolute">
    <xdr:from>
      <xdr:col>13</xdr:col>
      <xdr:colOff>235109</xdr:colOff>
      <xdr:row>16</xdr:row>
      <xdr:rowOff>86860</xdr:rowOff>
    </xdr:from>
    <xdr:to>
      <xdr:col>14</xdr:col>
      <xdr:colOff>131798</xdr:colOff>
      <xdr:row>18</xdr:row>
      <xdr:rowOff>144010</xdr:rowOff>
    </xdr:to>
    <xdr:sp macro="" textlink="'Geographically pt'!G3">
      <xdr:nvSpPr>
        <xdr:cNvPr id="19" name="TextBox 18">
          <a:extLst>
            <a:ext uri="{FF2B5EF4-FFF2-40B4-BE49-F238E27FC236}">
              <a16:creationId xmlns:a16="http://schemas.microsoft.com/office/drawing/2014/main" id="{DBF57E33-A5FD-438F-985B-B7F5DA174D11}"/>
            </a:ext>
          </a:extLst>
        </xdr:cNvPr>
        <xdr:cNvSpPr txBox="1"/>
      </xdr:nvSpPr>
      <xdr:spPr>
        <a:xfrm>
          <a:off x="8214942" y="3134860"/>
          <a:ext cx="510523"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9AFF662-F0F3-4408-A56B-A62F098FF0DF}" type="TxLink">
            <a:rPr lang="en-US" sz="3600" b="0" i="0" u="none" strike="noStrike">
              <a:solidFill>
                <a:srgbClr val="5A097C"/>
              </a:solidFill>
              <a:latin typeface="Times New Roman" panose="02020603050405020304" pitchFamily="18" charset="0"/>
              <a:cs typeface="Times New Roman" panose="02020603050405020304" pitchFamily="18" charset="0"/>
            </a:rPr>
            <a:pPr algn="ctr"/>
            <a:t>▪</a:t>
          </a:fld>
          <a:endParaRPr lang="en-IN" sz="2800">
            <a:latin typeface="Times New Roman" panose="02020603050405020304" pitchFamily="18" charset="0"/>
            <a:cs typeface="Times New Roman" panose="02020603050405020304" pitchFamily="18" charset="0"/>
          </a:endParaRPr>
        </a:p>
      </xdr:txBody>
    </xdr:sp>
    <xdr:clientData/>
  </xdr:twoCellAnchor>
  <xdr:twoCellAnchor editAs="absolute">
    <xdr:from>
      <xdr:col>12</xdr:col>
      <xdr:colOff>467942</xdr:colOff>
      <xdr:row>12</xdr:row>
      <xdr:rowOff>130821</xdr:rowOff>
    </xdr:from>
    <xdr:to>
      <xdr:col>13</xdr:col>
      <xdr:colOff>364632</xdr:colOff>
      <xdr:row>14</xdr:row>
      <xdr:rowOff>187971</xdr:rowOff>
    </xdr:to>
    <xdr:sp macro="" textlink="'Geographically pt'!G3">
      <xdr:nvSpPr>
        <xdr:cNvPr id="20" name="TextBox 19">
          <a:extLst>
            <a:ext uri="{FF2B5EF4-FFF2-40B4-BE49-F238E27FC236}">
              <a16:creationId xmlns:a16="http://schemas.microsoft.com/office/drawing/2014/main" id="{C10DFBB3-A0FD-4EF1-902B-AF08F026502F}"/>
            </a:ext>
          </a:extLst>
        </xdr:cNvPr>
        <xdr:cNvSpPr txBox="1"/>
      </xdr:nvSpPr>
      <xdr:spPr>
        <a:xfrm>
          <a:off x="7833942" y="2416821"/>
          <a:ext cx="510523"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9AFF662-F0F3-4408-A56B-A62F098FF0DF}" type="TxLink">
            <a:rPr lang="en-US" sz="3600" b="0" i="0" u="none" strike="noStrike">
              <a:solidFill>
                <a:srgbClr val="5A097C"/>
              </a:solidFill>
              <a:latin typeface="Times New Roman" panose="02020603050405020304" pitchFamily="18" charset="0"/>
              <a:cs typeface="Times New Roman" panose="02020603050405020304" pitchFamily="18" charset="0"/>
            </a:rPr>
            <a:pPr algn="ctr"/>
            <a:t>▪</a:t>
          </a:fld>
          <a:endParaRPr lang="en-IN" sz="2800">
            <a:latin typeface="Times New Roman" panose="02020603050405020304" pitchFamily="18" charset="0"/>
            <a:cs typeface="Times New Roman" panose="02020603050405020304" pitchFamily="18" charset="0"/>
          </a:endParaRPr>
        </a:p>
      </xdr:txBody>
    </xdr:sp>
    <xdr:clientData/>
  </xdr:twoCellAnchor>
  <xdr:twoCellAnchor editAs="absolute">
    <xdr:from>
      <xdr:col>13</xdr:col>
      <xdr:colOff>466476</xdr:colOff>
      <xdr:row>15</xdr:row>
      <xdr:rowOff>19452</xdr:rowOff>
    </xdr:from>
    <xdr:to>
      <xdr:col>14</xdr:col>
      <xdr:colOff>363166</xdr:colOff>
      <xdr:row>17</xdr:row>
      <xdr:rowOff>76602</xdr:rowOff>
    </xdr:to>
    <xdr:sp macro="" textlink="'Geographically pt'!G3">
      <xdr:nvSpPr>
        <xdr:cNvPr id="21" name="TextBox 20">
          <a:extLst>
            <a:ext uri="{FF2B5EF4-FFF2-40B4-BE49-F238E27FC236}">
              <a16:creationId xmlns:a16="http://schemas.microsoft.com/office/drawing/2014/main" id="{636AFBF9-D1E4-45FD-A77B-31BE1C0585A3}"/>
            </a:ext>
          </a:extLst>
        </xdr:cNvPr>
        <xdr:cNvSpPr txBox="1"/>
      </xdr:nvSpPr>
      <xdr:spPr>
        <a:xfrm>
          <a:off x="8446309" y="2876952"/>
          <a:ext cx="510524"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9AFF662-F0F3-4408-A56B-A62F098FF0DF}" type="TxLink">
            <a:rPr lang="en-US" sz="3600" b="0" i="0" u="none" strike="noStrike">
              <a:solidFill>
                <a:srgbClr val="5A097C"/>
              </a:solidFill>
              <a:latin typeface="Times New Roman" panose="02020603050405020304" pitchFamily="18" charset="0"/>
              <a:cs typeface="Times New Roman" panose="02020603050405020304" pitchFamily="18" charset="0"/>
            </a:rPr>
            <a:pPr algn="ctr"/>
            <a:t>▪</a:t>
          </a:fld>
          <a:endParaRPr lang="en-IN" sz="2800">
            <a:latin typeface="Times New Roman" panose="02020603050405020304" pitchFamily="18" charset="0"/>
            <a:cs typeface="Times New Roman" panose="02020603050405020304" pitchFamily="18" charset="0"/>
          </a:endParaRPr>
        </a:p>
      </xdr:txBody>
    </xdr:sp>
    <xdr:clientData/>
  </xdr:twoCellAnchor>
  <xdr:twoCellAnchor editAs="absolute">
    <xdr:from>
      <xdr:col>14</xdr:col>
      <xdr:colOff>49005</xdr:colOff>
      <xdr:row>15</xdr:row>
      <xdr:rowOff>135218</xdr:rowOff>
    </xdr:from>
    <xdr:to>
      <xdr:col>14</xdr:col>
      <xdr:colOff>559529</xdr:colOff>
      <xdr:row>18</xdr:row>
      <xdr:rowOff>1868</xdr:rowOff>
    </xdr:to>
    <xdr:sp macro="" textlink="'Geographically pt'!G3">
      <xdr:nvSpPr>
        <xdr:cNvPr id="22" name="TextBox 21">
          <a:extLst>
            <a:ext uri="{FF2B5EF4-FFF2-40B4-BE49-F238E27FC236}">
              <a16:creationId xmlns:a16="http://schemas.microsoft.com/office/drawing/2014/main" id="{480FC834-1B8F-43D6-BD30-3090B0707C39}"/>
            </a:ext>
          </a:extLst>
        </xdr:cNvPr>
        <xdr:cNvSpPr txBox="1"/>
      </xdr:nvSpPr>
      <xdr:spPr>
        <a:xfrm>
          <a:off x="8642672" y="2992718"/>
          <a:ext cx="510524"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9AFF662-F0F3-4408-A56B-A62F098FF0DF}" type="TxLink">
            <a:rPr lang="en-US" sz="3600" b="0" i="0" u="none" strike="noStrike">
              <a:solidFill>
                <a:srgbClr val="5A097C"/>
              </a:solidFill>
              <a:latin typeface="Times New Roman" panose="02020603050405020304" pitchFamily="18" charset="0"/>
              <a:cs typeface="Times New Roman" panose="02020603050405020304" pitchFamily="18" charset="0"/>
            </a:rPr>
            <a:pPr algn="ctr"/>
            <a:t>▪</a:t>
          </a:fld>
          <a:endParaRPr lang="en-IN" sz="2800">
            <a:latin typeface="Times New Roman" panose="02020603050405020304" pitchFamily="18" charset="0"/>
            <a:cs typeface="Times New Roman" panose="02020603050405020304" pitchFamily="18" charset="0"/>
          </a:endParaRPr>
        </a:p>
      </xdr:txBody>
    </xdr:sp>
    <xdr:clientData/>
  </xdr:twoCellAnchor>
  <xdr:twoCellAnchor editAs="absolute">
    <xdr:from>
      <xdr:col>13</xdr:col>
      <xdr:colOff>560260</xdr:colOff>
      <xdr:row>16</xdr:row>
      <xdr:rowOff>120563</xdr:rowOff>
    </xdr:from>
    <xdr:to>
      <xdr:col>14</xdr:col>
      <xdr:colOff>456950</xdr:colOff>
      <xdr:row>18</xdr:row>
      <xdr:rowOff>177713</xdr:rowOff>
    </xdr:to>
    <xdr:sp macro="" textlink="'Geographically pt'!G3">
      <xdr:nvSpPr>
        <xdr:cNvPr id="26" name="TextBox 25">
          <a:extLst>
            <a:ext uri="{FF2B5EF4-FFF2-40B4-BE49-F238E27FC236}">
              <a16:creationId xmlns:a16="http://schemas.microsoft.com/office/drawing/2014/main" id="{6F644E43-3AF4-48DA-AA49-883499BBEE7D}"/>
            </a:ext>
          </a:extLst>
        </xdr:cNvPr>
        <xdr:cNvSpPr txBox="1"/>
      </xdr:nvSpPr>
      <xdr:spPr>
        <a:xfrm>
          <a:off x="8540093" y="3168563"/>
          <a:ext cx="510524"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9AFF662-F0F3-4408-A56B-A62F098FF0DF}" type="TxLink">
            <a:rPr lang="en-US" sz="3600" b="0" i="0" u="none" strike="noStrike">
              <a:solidFill>
                <a:srgbClr val="5A097C"/>
              </a:solidFill>
              <a:latin typeface="Times New Roman" panose="02020603050405020304" pitchFamily="18" charset="0"/>
              <a:cs typeface="Times New Roman" panose="02020603050405020304" pitchFamily="18" charset="0"/>
            </a:rPr>
            <a:pPr algn="ctr"/>
            <a:t>▪</a:t>
          </a:fld>
          <a:endParaRPr lang="en-IN" sz="2800">
            <a:latin typeface="Times New Roman" panose="02020603050405020304" pitchFamily="18" charset="0"/>
            <a:cs typeface="Times New Roman" panose="02020603050405020304" pitchFamily="18" charset="0"/>
          </a:endParaRPr>
        </a:p>
      </xdr:txBody>
    </xdr:sp>
    <xdr:clientData/>
  </xdr:twoCellAnchor>
  <xdr:twoCellAnchor editAs="absolute">
    <xdr:from>
      <xdr:col>12</xdr:col>
      <xdr:colOff>513002</xdr:colOff>
      <xdr:row>16</xdr:row>
      <xdr:rowOff>6995</xdr:rowOff>
    </xdr:from>
    <xdr:to>
      <xdr:col>13</xdr:col>
      <xdr:colOff>408227</xdr:colOff>
      <xdr:row>18</xdr:row>
      <xdr:rowOff>64145</xdr:rowOff>
    </xdr:to>
    <xdr:grpSp>
      <xdr:nvGrpSpPr>
        <xdr:cNvPr id="30" name="Group 29">
          <a:extLst>
            <a:ext uri="{FF2B5EF4-FFF2-40B4-BE49-F238E27FC236}">
              <a16:creationId xmlns:a16="http://schemas.microsoft.com/office/drawing/2014/main" id="{326CECBC-5DBF-497D-9CF2-74D12A7D9D1C}"/>
            </a:ext>
          </a:extLst>
        </xdr:cNvPr>
        <xdr:cNvGrpSpPr/>
      </xdr:nvGrpSpPr>
      <xdr:grpSpPr>
        <a:xfrm>
          <a:off x="7879002" y="3054995"/>
          <a:ext cx="509058" cy="438150"/>
          <a:chOff x="6510338" y="2305050"/>
          <a:chExt cx="504825" cy="438150"/>
        </a:xfrm>
      </xdr:grpSpPr>
      <xdr:sp macro="" textlink="'Geographically pt'!F3">
        <xdr:nvSpPr>
          <xdr:cNvPr id="31" name="TextBox 30">
            <a:extLst>
              <a:ext uri="{FF2B5EF4-FFF2-40B4-BE49-F238E27FC236}">
                <a16:creationId xmlns:a16="http://schemas.microsoft.com/office/drawing/2014/main" id="{1FC559B6-961A-6563-3487-E0CF40BF8A74}"/>
              </a:ext>
            </a:extLst>
          </xdr:cNvPr>
          <xdr:cNvSpPr txBox="1"/>
        </xdr:nvSpPr>
        <xdr:spPr>
          <a:xfrm>
            <a:off x="6510338" y="2305050"/>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5A6DE1-7533-44DE-B953-0DFB7CD055F6}" type="TxLink">
              <a:rPr lang="en-US" sz="3600" b="0" i="0" u="none" strike="noStrike">
                <a:solidFill>
                  <a:srgbClr val="C240D8"/>
                </a:solidFill>
                <a:latin typeface="Times New Roman" panose="02020603050405020304" pitchFamily="18" charset="0"/>
                <a:cs typeface="Times New Roman" panose="02020603050405020304" pitchFamily="18" charset="0"/>
              </a:rPr>
              <a:pPr algn="ctr"/>
              <a:t>▪</a:t>
            </a:fld>
            <a:endParaRPr lang="en-IN" sz="2800">
              <a:latin typeface="Times New Roman" panose="02020603050405020304" pitchFamily="18" charset="0"/>
              <a:cs typeface="Times New Roman" panose="02020603050405020304" pitchFamily="18" charset="0"/>
            </a:endParaRPr>
          </a:p>
        </xdr:txBody>
      </xdr:sp>
      <xdr:sp macro="" textlink="'Geographically pt'!H3">
        <xdr:nvSpPr>
          <xdr:cNvPr id="64" name="TextBox 63">
            <a:extLst>
              <a:ext uri="{FF2B5EF4-FFF2-40B4-BE49-F238E27FC236}">
                <a16:creationId xmlns:a16="http://schemas.microsoft.com/office/drawing/2014/main" id="{BCE21396-10B4-6BAD-5EF7-C2AFBA087D76}"/>
              </a:ext>
            </a:extLst>
          </xdr:cNvPr>
          <xdr:cNvSpPr txBox="1"/>
        </xdr:nvSpPr>
        <xdr:spPr>
          <a:xfrm>
            <a:off x="6510338" y="2305050"/>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6D6663-50CD-4A28-BADB-70E1B596FA0A}" type="TxLink">
              <a:rPr lang="en-US" sz="3600" b="0" i="0" u="none" strike="noStrike">
                <a:solidFill>
                  <a:srgbClr val="0F11A7"/>
                </a:solidFill>
                <a:latin typeface="Times New Roman" panose="02020603050405020304" pitchFamily="18" charset="0"/>
                <a:cs typeface="Times New Roman" panose="02020603050405020304" pitchFamily="18" charset="0"/>
              </a:rPr>
              <a:pPr algn="ctr"/>
              <a:t> </a:t>
            </a:fld>
            <a:endParaRPr lang="en-IN" sz="28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12</xdr:col>
      <xdr:colOff>456219</xdr:colOff>
      <xdr:row>14</xdr:row>
      <xdr:rowOff>155733</xdr:rowOff>
    </xdr:from>
    <xdr:to>
      <xdr:col>13</xdr:col>
      <xdr:colOff>351444</xdr:colOff>
      <xdr:row>17</xdr:row>
      <xdr:rowOff>22383</xdr:rowOff>
    </xdr:to>
    <xdr:grpSp>
      <xdr:nvGrpSpPr>
        <xdr:cNvPr id="65" name="Group 64">
          <a:extLst>
            <a:ext uri="{FF2B5EF4-FFF2-40B4-BE49-F238E27FC236}">
              <a16:creationId xmlns:a16="http://schemas.microsoft.com/office/drawing/2014/main" id="{D744064B-D810-45CC-99D2-1037EEAD4EA4}"/>
            </a:ext>
          </a:extLst>
        </xdr:cNvPr>
        <xdr:cNvGrpSpPr/>
      </xdr:nvGrpSpPr>
      <xdr:grpSpPr>
        <a:xfrm>
          <a:off x="7822219" y="2822733"/>
          <a:ext cx="509058" cy="438150"/>
          <a:chOff x="6510338" y="2305050"/>
          <a:chExt cx="504825" cy="438150"/>
        </a:xfrm>
      </xdr:grpSpPr>
      <xdr:sp macro="" textlink="'Geographically pt'!F3">
        <xdr:nvSpPr>
          <xdr:cNvPr id="66" name="TextBox 65">
            <a:extLst>
              <a:ext uri="{FF2B5EF4-FFF2-40B4-BE49-F238E27FC236}">
                <a16:creationId xmlns:a16="http://schemas.microsoft.com/office/drawing/2014/main" id="{7E463E7F-75E3-0E7D-B42D-C5D7AA0A8EB4}"/>
              </a:ext>
            </a:extLst>
          </xdr:cNvPr>
          <xdr:cNvSpPr txBox="1"/>
        </xdr:nvSpPr>
        <xdr:spPr>
          <a:xfrm>
            <a:off x="6510338" y="2305050"/>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5A6DE1-7533-44DE-B953-0DFB7CD055F6}" type="TxLink">
              <a:rPr lang="en-US" sz="3600" b="0" i="0" u="none" strike="noStrike">
                <a:solidFill>
                  <a:srgbClr val="C240D8"/>
                </a:solidFill>
                <a:latin typeface="Times New Roman" panose="02020603050405020304" pitchFamily="18" charset="0"/>
                <a:cs typeface="Times New Roman" panose="02020603050405020304" pitchFamily="18" charset="0"/>
              </a:rPr>
              <a:pPr algn="ctr"/>
              <a:t>▪</a:t>
            </a:fld>
            <a:endParaRPr lang="en-IN" sz="2800">
              <a:latin typeface="Times New Roman" panose="02020603050405020304" pitchFamily="18" charset="0"/>
              <a:cs typeface="Times New Roman" panose="02020603050405020304" pitchFamily="18" charset="0"/>
            </a:endParaRPr>
          </a:p>
        </xdr:txBody>
      </xdr:sp>
      <xdr:sp macro="" textlink="'Geographically pt'!H3">
        <xdr:nvSpPr>
          <xdr:cNvPr id="67" name="TextBox 66">
            <a:extLst>
              <a:ext uri="{FF2B5EF4-FFF2-40B4-BE49-F238E27FC236}">
                <a16:creationId xmlns:a16="http://schemas.microsoft.com/office/drawing/2014/main" id="{44501ADA-AD7D-8CE1-158B-5CF1BC5EEBB3}"/>
              </a:ext>
            </a:extLst>
          </xdr:cNvPr>
          <xdr:cNvSpPr txBox="1"/>
        </xdr:nvSpPr>
        <xdr:spPr>
          <a:xfrm>
            <a:off x="6510338" y="2305050"/>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6D6663-50CD-4A28-BADB-70E1B596FA0A}" type="TxLink">
              <a:rPr lang="en-US" sz="3600" b="0" i="0" u="none" strike="noStrike">
                <a:solidFill>
                  <a:srgbClr val="0F11A7"/>
                </a:solidFill>
                <a:latin typeface="Times New Roman" panose="02020603050405020304" pitchFamily="18" charset="0"/>
                <a:cs typeface="Times New Roman" panose="02020603050405020304" pitchFamily="18" charset="0"/>
              </a:rPr>
              <a:pPr algn="ctr"/>
              <a:t> </a:t>
            </a:fld>
            <a:endParaRPr lang="en-IN" sz="28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12</xdr:col>
      <xdr:colOff>366829</xdr:colOff>
      <xdr:row>12</xdr:row>
      <xdr:rowOff>22383</xdr:rowOff>
    </xdr:from>
    <xdr:to>
      <xdr:col>13</xdr:col>
      <xdr:colOff>256356</xdr:colOff>
      <xdr:row>14</xdr:row>
      <xdr:rowOff>79533</xdr:rowOff>
    </xdr:to>
    <xdr:grpSp>
      <xdr:nvGrpSpPr>
        <xdr:cNvPr id="68" name="Group 67">
          <a:extLst>
            <a:ext uri="{FF2B5EF4-FFF2-40B4-BE49-F238E27FC236}">
              <a16:creationId xmlns:a16="http://schemas.microsoft.com/office/drawing/2014/main" id="{DF091851-8583-4E41-AD65-0183F230ACC7}"/>
            </a:ext>
          </a:extLst>
        </xdr:cNvPr>
        <xdr:cNvGrpSpPr/>
      </xdr:nvGrpSpPr>
      <xdr:grpSpPr>
        <a:xfrm>
          <a:off x="7732829" y="2308383"/>
          <a:ext cx="503360" cy="438150"/>
          <a:chOff x="6510338" y="2305050"/>
          <a:chExt cx="504825" cy="438150"/>
        </a:xfrm>
      </xdr:grpSpPr>
      <xdr:sp macro="" textlink="'Geographically pt'!F3">
        <xdr:nvSpPr>
          <xdr:cNvPr id="69" name="TextBox 68">
            <a:extLst>
              <a:ext uri="{FF2B5EF4-FFF2-40B4-BE49-F238E27FC236}">
                <a16:creationId xmlns:a16="http://schemas.microsoft.com/office/drawing/2014/main" id="{6639AB4E-2879-20D8-6156-560529DD11E1}"/>
              </a:ext>
            </a:extLst>
          </xdr:cNvPr>
          <xdr:cNvSpPr txBox="1"/>
        </xdr:nvSpPr>
        <xdr:spPr>
          <a:xfrm>
            <a:off x="6510338" y="2305050"/>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5A6DE1-7533-44DE-B953-0DFB7CD055F6}" type="TxLink">
              <a:rPr lang="en-US" sz="3600" b="0" i="0" u="none" strike="noStrike">
                <a:solidFill>
                  <a:srgbClr val="C240D8"/>
                </a:solidFill>
                <a:latin typeface="Times New Roman" panose="02020603050405020304" pitchFamily="18" charset="0"/>
                <a:cs typeface="Times New Roman" panose="02020603050405020304" pitchFamily="18" charset="0"/>
              </a:rPr>
              <a:pPr algn="ctr"/>
              <a:t>▪</a:t>
            </a:fld>
            <a:endParaRPr lang="en-IN" sz="2800">
              <a:latin typeface="Times New Roman" panose="02020603050405020304" pitchFamily="18" charset="0"/>
              <a:cs typeface="Times New Roman" panose="02020603050405020304" pitchFamily="18" charset="0"/>
            </a:endParaRPr>
          </a:p>
        </xdr:txBody>
      </xdr:sp>
      <xdr:sp macro="" textlink="'Geographically pt'!H3">
        <xdr:nvSpPr>
          <xdr:cNvPr id="70" name="TextBox 69">
            <a:extLst>
              <a:ext uri="{FF2B5EF4-FFF2-40B4-BE49-F238E27FC236}">
                <a16:creationId xmlns:a16="http://schemas.microsoft.com/office/drawing/2014/main" id="{4B7CEA40-A60C-FAF7-7723-17BCEC85E79F}"/>
              </a:ext>
            </a:extLst>
          </xdr:cNvPr>
          <xdr:cNvSpPr txBox="1"/>
        </xdr:nvSpPr>
        <xdr:spPr>
          <a:xfrm>
            <a:off x="6510338" y="2305050"/>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6D6663-50CD-4A28-BADB-70E1B596FA0A}" type="TxLink">
              <a:rPr lang="en-US" sz="3600" b="0" i="0" u="none" strike="noStrike">
                <a:solidFill>
                  <a:srgbClr val="0F11A7"/>
                </a:solidFill>
                <a:latin typeface="Times New Roman" panose="02020603050405020304" pitchFamily="18" charset="0"/>
                <a:cs typeface="Times New Roman" panose="02020603050405020304" pitchFamily="18" charset="0"/>
              </a:rPr>
              <a:pPr algn="ctr"/>
              <a:t> </a:t>
            </a:fld>
            <a:endParaRPr lang="en-IN" sz="28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12</xdr:col>
      <xdr:colOff>519229</xdr:colOff>
      <xdr:row>12</xdr:row>
      <xdr:rowOff>174783</xdr:rowOff>
    </xdr:from>
    <xdr:to>
      <xdr:col>13</xdr:col>
      <xdr:colOff>414454</xdr:colOff>
      <xdr:row>15</xdr:row>
      <xdr:rowOff>41433</xdr:rowOff>
    </xdr:to>
    <xdr:grpSp>
      <xdr:nvGrpSpPr>
        <xdr:cNvPr id="71" name="Group 70">
          <a:extLst>
            <a:ext uri="{FF2B5EF4-FFF2-40B4-BE49-F238E27FC236}">
              <a16:creationId xmlns:a16="http://schemas.microsoft.com/office/drawing/2014/main" id="{3B91C6CD-953A-49AD-A4F5-8A98E41F59E9}"/>
            </a:ext>
          </a:extLst>
        </xdr:cNvPr>
        <xdr:cNvGrpSpPr/>
      </xdr:nvGrpSpPr>
      <xdr:grpSpPr>
        <a:xfrm>
          <a:off x="7885229" y="2460783"/>
          <a:ext cx="509058" cy="438150"/>
          <a:chOff x="6510338" y="2305050"/>
          <a:chExt cx="504825" cy="438150"/>
        </a:xfrm>
      </xdr:grpSpPr>
      <xdr:sp macro="" textlink="'Geographically pt'!F3">
        <xdr:nvSpPr>
          <xdr:cNvPr id="72" name="TextBox 71">
            <a:extLst>
              <a:ext uri="{FF2B5EF4-FFF2-40B4-BE49-F238E27FC236}">
                <a16:creationId xmlns:a16="http://schemas.microsoft.com/office/drawing/2014/main" id="{8674C815-12FF-C15A-4D70-6370C566B173}"/>
              </a:ext>
            </a:extLst>
          </xdr:cNvPr>
          <xdr:cNvSpPr txBox="1"/>
        </xdr:nvSpPr>
        <xdr:spPr>
          <a:xfrm>
            <a:off x="6510338" y="2305050"/>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5A6DE1-7533-44DE-B953-0DFB7CD055F6}" type="TxLink">
              <a:rPr lang="en-US" sz="3600" b="0" i="0" u="none" strike="noStrike">
                <a:solidFill>
                  <a:srgbClr val="C240D8"/>
                </a:solidFill>
                <a:latin typeface="Times New Roman" panose="02020603050405020304" pitchFamily="18" charset="0"/>
                <a:cs typeface="Times New Roman" panose="02020603050405020304" pitchFamily="18" charset="0"/>
              </a:rPr>
              <a:pPr algn="ctr"/>
              <a:t>▪</a:t>
            </a:fld>
            <a:endParaRPr lang="en-IN" sz="2800">
              <a:latin typeface="Times New Roman" panose="02020603050405020304" pitchFamily="18" charset="0"/>
              <a:cs typeface="Times New Roman" panose="02020603050405020304" pitchFamily="18" charset="0"/>
            </a:endParaRPr>
          </a:p>
        </xdr:txBody>
      </xdr:sp>
      <xdr:sp macro="" textlink="'Geographically pt'!H3">
        <xdr:nvSpPr>
          <xdr:cNvPr id="73" name="TextBox 72">
            <a:extLst>
              <a:ext uri="{FF2B5EF4-FFF2-40B4-BE49-F238E27FC236}">
                <a16:creationId xmlns:a16="http://schemas.microsoft.com/office/drawing/2014/main" id="{067CE41E-A684-AAA2-A478-71E562168424}"/>
              </a:ext>
            </a:extLst>
          </xdr:cNvPr>
          <xdr:cNvSpPr txBox="1"/>
        </xdr:nvSpPr>
        <xdr:spPr>
          <a:xfrm>
            <a:off x="6510338" y="2305050"/>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6D6663-50CD-4A28-BADB-70E1B596FA0A}" type="TxLink">
              <a:rPr lang="en-US" sz="3600" b="0" i="0" u="none" strike="noStrike">
                <a:solidFill>
                  <a:srgbClr val="0F11A7"/>
                </a:solidFill>
                <a:latin typeface="Times New Roman" panose="02020603050405020304" pitchFamily="18" charset="0"/>
                <a:cs typeface="Times New Roman" panose="02020603050405020304" pitchFamily="18" charset="0"/>
              </a:rPr>
              <a:pPr algn="ctr"/>
              <a:t> </a:t>
            </a:fld>
            <a:endParaRPr lang="en-IN" sz="28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13</xdr:col>
      <xdr:colOff>90037</xdr:colOff>
      <xdr:row>14</xdr:row>
      <xdr:rowOff>88325</xdr:rowOff>
    </xdr:from>
    <xdr:to>
      <xdr:col>13</xdr:col>
      <xdr:colOff>599095</xdr:colOff>
      <xdr:row>16</xdr:row>
      <xdr:rowOff>145475</xdr:rowOff>
    </xdr:to>
    <xdr:grpSp>
      <xdr:nvGrpSpPr>
        <xdr:cNvPr id="74" name="Group 73">
          <a:extLst>
            <a:ext uri="{FF2B5EF4-FFF2-40B4-BE49-F238E27FC236}">
              <a16:creationId xmlns:a16="http://schemas.microsoft.com/office/drawing/2014/main" id="{F10A10F5-46DC-444B-8C34-ACE69D194359}"/>
            </a:ext>
          </a:extLst>
        </xdr:cNvPr>
        <xdr:cNvGrpSpPr/>
      </xdr:nvGrpSpPr>
      <xdr:grpSpPr>
        <a:xfrm>
          <a:off x="8069870" y="2755325"/>
          <a:ext cx="509058" cy="438150"/>
          <a:chOff x="6510338" y="2305050"/>
          <a:chExt cx="504825" cy="438150"/>
        </a:xfrm>
      </xdr:grpSpPr>
      <xdr:sp macro="" textlink="'Geographically pt'!F3">
        <xdr:nvSpPr>
          <xdr:cNvPr id="75" name="TextBox 74">
            <a:extLst>
              <a:ext uri="{FF2B5EF4-FFF2-40B4-BE49-F238E27FC236}">
                <a16:creationId xmlns:a16="http://schemas.microsoft.com/office/drawing/2014/main" id="{2FBC9E06-C110-663D-2335-E17225CCE35C}"/>
              </a:ext>
            </a:extLst>
          </xdr:cNvPr>
          <xdr:cNvSpPr txBox="1"/>
        </xdr:nvSpPr>
        <xdr:spPr>
          <a:xfrm>
            <a:off x="6510338" y="2305050"/>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5A6DE1-7533-44DE-B953-0DFB7CD055F6}" type="TxLink">
              <a:rPr lang="en-US" sz="3600" b="0" i="0" u="none" strike="noStrike">
                <a:solidFill>
                  <a:srgbClr val="C240D8"/>
                </a:solidFill>
                <a:latin typeface="Times New Roman" panose="02020603050405020304" pitchFamily="18" charset="0"/>
                <a:cs typeface="Times New Roman" panose="02020603050405020304" pitchFamily="18" charset="0"/>
              </a:rPr>
              <a:pPr algn="ctr"/>
              <a:t>▪</a:t>
            </a:fld>
            <a:endParaRPr lang="en-IN" sz="2800">
              <a:latin typeface="Times New Roman" panose="02020603050405020304" pitchFamily="18" charset="0"/>
              <a:cs typeface="Times New Roman" panose="02020603050405020304" pitchFamily="18" charset="0"/>
            </a:endParaRPr>
          </a:p>
        </xdr:txBody>
      </xdr:sp>
      <xdr:sp macro="" textlink="'Geographically pt'!H3">
        <xdr:nvSpPr>
          <xdr:cNvPr id="76" name="TextBox 75">
            <a:extLst>
              <a:ext uri="{FF2B5EF4-FFF2-40B4-BE49-F238E27FC236}">
                <a16:creationId xmlns:a16="http://schemas.microsoft.com/office/drawing/2014/main" id="{E6BEF0A3-11FF-192C-2EDA-425FEE611FE8}"/>
              </a:ext>
            </a:extLst>
          </xdr:cNvPr>
          <xdr:cNvSpPr txBox="1"/>
        </xdr:nvSpPr>
        <xdr:spPr>
          <a:xfrm>
            <a:off x="6510338" y="2305050"/>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6D6663-50CD-4A28-BADB-70E1B596FA0A}" type="TxLink">
              <a:rPr lang="en-US" sz="3600" b="0" i="0" u="none" strike="noStrike">
                <a:solidFill>
                  <a:srgbClr val="0F11A7"/>
                </a:solidFill>
                <a:latin typeface="Times New Roman" panose="02020603050405020304" pitchFamily="18" charset="0"/>
                <a:cs typeface="Times New Roman" panose="02020603050405020304" pitchFamily="18" charset="0"/>
              </a:rPr>
              <a:pPr algn="ctr"/>
              <a:t> </a:t>
            </a:fld>
            <a:endParaRPr lang="en-IN" sz="28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13</xdr:col>
      <xdr:colOff>242437</xdr:colOff>
      <xdr:row>15</xdr:row>
      <xdr:rowOff>50225</xdr:rowOff>
    </xdr:from>
    <xdr:to>
      <xdr:col>14</xdr:col>
      <xdr:colOff>137661</xdr:colOff>
      <xdr:row>17</xdr:row>
      <xdr:rowOff>107375</xdr:rowOff>
    </xdr:to>
    <xdr:grpSp>
      <xdr:nvGrpSpPr>
        <xdr:cNvPr id="77" name="Group 76">
          <a:extLst>
            <a:ext uri="{FF2B5EF4-FFF2-40B4-BE49-F238E27FC236}">
              <a16:creationId xmlns:a16="http://schemas.microsoft.com/office/drawing/2014/main" id="{5C9A4E4E-AF4F-4B07-B0D9-1208E46FCEC6}"/>
            </a:ext>
          </a:extLst>
        </xdr:cNvPr>
        <xdr:cNvGrpSpPr/>
      </xdr:nvGrpSpPr>
      <xdr:grpSpPr>
        <a:xfrm>
          <a:off x="8222270" y="2907725"/>
          <a:ext cx="509058" cy="438150"/>
          <a:chOff x="6510338" y="2305050"/>
          <a:chExt cx="504825" cy="438150"/>
        </a:xfrm>
      </xdr:grpSpPr>
      <xdr:sp macro="" textlink="'Geographically pt'!F3">
        <xdr:nvSpPr>
          <xdr:cNvPr id="78" name="TextBox 77">
            <a:extLst>
              <a:ext uri="{FF2B5EF4-FFF2-40B4-BE49-F238E27FC236}">
                <a16:creationId xmlns:a16="http://schemas.microsoft.com/office/drawing/2014/main" id="{82AE7C90-E20C-7080-81DE-9C551AF861CE}"/>
              </a:ext>
            </a:extLst>
          </xdr:cNvPr>
          <xdr:cNvSpPr txBox="1"/>
        </xdr:nvSpPr>
        <xdr:spPr>
          <a:xfrm>
            <a:off x="6510338" y="2305050"/>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5A6DE1-7533-44DE-B953-0DFB7CD055F6}" type="TxLink">
              <a:rPr lang="en-US" sz="3600" b="0" i="0" u="none" strike="noStrike">
                <a:solidFill>
                  <a:srgbClr val="C240D8"/>
                </a:solidFill>
                <a:latin typeface="Times New Roman" panose="02020603050405020304" pitchFamily="18" charset="0"/>
                <a:cs typeface="Times New Roman" panose="02020603050405020304" pitchFamily="18" charset="0"/>
              </a:rPr>
              <a:pPr algn="ctr"/>
              <a:t>▪</a:t>
            </a:fld>
            <a:endParaRPr lang="en-IN" sz="2800">
              <a:latin typeface="Times New Roman" panose="02020603050405020304" pitchFamily="18" charset="0"/>
              <a:cs typeface="Times New Roman" panose="02020603050405020304" pitchFamily="18" charset="0"/>
            </a:endParaRPr>
          </a:p>
        </xdr:txBody>
      </xdr:sp>
      <xdr:sp macro="" textlink="'Geographically pt'!H3">
        <xdr:nvSpPr>
          <xdr:cNvPr id="79" name="TextBox 78">
            <a:extLst>
              <a:ext uri="{FF2B5EF4-FFF2-40B4-BE49-F238E27FC236}">
                <a16:creationId xmlns:a16="http://schemas.microsoft.com/office/drawing/2014/main" id="{CA17687D-1A87-DBA9-872E-D7D41A96708F}"/>
              </a:ext>
            </a:extLst>
          </xdr:cNvPr>
          <xdr:cNvSpPr txBox="1"/>
        </xdr:nvSpPr>
        <xdr:spPr>
          <a:xfrm>
            <a:off x="6510338" y="2305050"/>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6D6663-50CD-4A28-BADB-70E1B596FA0A}" type="TxLink">
              <a:rPr lang="en-US" sz="3600" b="0" i="0" u="none" strike="noStrike">
                <a:solidFill>
                  <a:srgbClr val="0F11A7"/>
                </a:solidFill>
                <a:latin typeface="Times New Roman" panose="02020603050405020304" pitchFamily="18" charset="0"/>
                <a:cs typeface="Times New Roman" panose="02020603050405020304" pitchFamily="18" charset="0"/>
              </a:rPr>
              <a:pPr algn="ctr"/>
              <a:t> </a:t>
            </a:fld>
            <a:endParaRPr lang="en-IN" sz="28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13</xdr:col>
      <xdr:colOff>428376</xdr:colOff>
      <xdr:row>16</xdr:row>
      <xdr:rowOff>17987</xdr:rowOff>
    </xdr:from>
    <xdr:to>
      <xdr:col>14</xdr:col>
      <xdr:colOff>317902</xdr:colOff>
      <xdr:row>18</xdr:row>
      <xdr:rowOff>75137</xdr:rowOff>
    </xdr:to>
    <xdr:grpSp>
      <xdr:nvGrpSpPr>
        <xdr:cNvPr id="80" name="Group 79">
          <a:extLst>
            <a:ext uri="{FF2B5EF4-FFF2-40B4-BE49-F238E27FC236}">
              <a16:creationId xmlns:a16="http://schemas.microsoft.com/office/drawing/2014/main" id="{406E50E5-8EA8-4636-A78E-BC67FB1E2B55}"/>
            </a:ext>
          </a:extLst>
        </xdr:cNvPr>
        <xdr:cNvGrpSpPr/>
      </xdr:nvGrpSpPr>
      <xdr:grpSpPr>
        <a:xfrm>
          <a:off x="8408209" y="3065987"/>
          <a:ext cx="503360" cy="438150"/>
          <a:chOff x="6510338" y="2305050"/>
          <a:chExt cx="504825" cy="438150"/>
        </a:xfrm>
      </xdr:grpSpPr>
      <xdr:sp macro="" textlink="'Geographically pt'!F3">
        <xdr:nvSpPr>
          <xdr:cNvPr id="81" name="TextBox 80">
            <a:extLst>
              <a:ext uri="{FF2B5EF4-FFF2-40B4-BE49-F238E27FC236}">
                <a16:creationId xmlns:a16="http://schemas.microsoft.com/office/drawing/2014/main" id="{A5281CC6-6533-3EBD-EA3C-30C07D5FEDA5}"/>
              </a:ext>
            </a:extLst>
          </xdr:cNvPr>
          <xdr:cNvSpPr txBox="1"/>
        </xdr:nvSpPr>
        <xdr:spPr>
          <a:xfrm>
            <a:off x="6510338" y="2305050"/>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5A6DE1-7533-44DE-B953-0DFB7CD055F6}" type="TxLink">
              <a:rPr lang="en-US" sz="3600" b="0" i="0" u="none" strike="noStrike">
                <a:solidFill>
                  <a:srgbClr val="C240D8"/>
                </a:solidFill>
                <a:latin typeface="Times New Roman" panose="02020603050405020304" pitchFamily="18" charset="0"/>
                <a:cs typeface="Times New Roman" panose="02020603050405020304" pitchFamily="18" charset="0"/>
              </a:rPr>
              <a:pPr algn="ctr"/>
              <a:t>▪</a:t>
            </a:fld>
            <a:endParaRPr lang="en-IN" sz="2800">
              <a:latin typeface="Times New Roman" panose="02020603050405020304" pitchFamily="18" charset="0"/>
              <a:cs typeface="Times New Roman" panose="02020603050405020304" pitchFamily="18" charset="0"/>
            </a:endParaRPr>
          </a:p>
        </xdr:txBody>
      </xdr:sp>
      <xdr:sp macro="" textlink="'Geographically pt'!H3">
        <xdr:nvSpPr>
          <xdr:cNvPr id="82" name="TextBox 81">
            <a:extLst>
              <a:ext uri="{FF2B5EF4-FFF2-40B4-BE49-F238E27FC236}">
                <a16:creationId xmlns:a16="http://schemas.microsoft.com/office/drawing/2014/main" id="{5CB56A65-9684-A808-2464-E72FB998D896}"/>
              </a:ext>
            </a:extLst>
          </xdr:cNvPr>
          <xdr:cNvSpPr txBox="1"/>
        </xdr:nvSpPr>
        <xdr:spPr>
          <a:xfrm>
            <a:off x="6510338" y="2305050"/>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6D6663-50CD-4A28-BADB-70E1B596FA0A}" type="TxLink">
              <a:rPr lang="en-US" sz="3600" b="0" i="0" u="none" strike="noStrike">
                <a:solidFill>
                  <a:srgbClr val="0F11A7"/>
                </a:solidFill>
                <a:latin typeface="Times New Roman" panose="02020603050405020304" pitchFamily="18" charset="0"/>
                <a:cs typeface="Times New Roman" panose="02020603050405020304" pitchFamily="18" charset="0"/>
              </a:rPr>
              <a:pPr algn="ctr"/>
              <a:t> </a:t>
            </a:fld>
            <a:endParaRPr lang="en-IN" sz="28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14</xdr:col>
      <xdr:colOff>3576</xdr:colOff>
      <xdr:row>14</xdr:row>
      <xdr:rowOff>148406</xdr:rowOff>
    </xdr:from>
    <xdr:to>
      <xdr:col>14</xdr:col>
      <xdr:colOff>512635</xdr:colOff>
      <xdr:row>17</xdr:row>
      <xdr:rowOff>15056</xdr:rowOff>
    </xdr:to>
    <xdr:grpSp>
      <xdr:nvGrpSpPr>
        <xdr:cNvPr id="83" name="Group 82">
          <a:extLst>
            <a:ext uri="{FF2B5EF4-FFF2-40B4-BE49-F238E27FC236}">
              <a16:creationId xmlns:a16="http://schemas.microsoft.com/office/drawing/2014/main" id="{0C485A17-651F-40E9-9E13-A3B6C0049CCE}"/>
            </a:ext>
          </a:extLst>
        </xdr:cNvPr>
        <xdr:cNvGrpSpPr/>
      </xdr:nvGrpSpPr>
      <xdr:grpSpPr>
        <a:xfrm>
          <a:off x="8597243" y="2815406"/>
          <a:ext cx="509059" cy="438150"/>
          <a:chOff x="6510338" y="2305050"/>
          <a:chExt cx="504825" cy="438150"/>
        </a:xfrm>
      </xdr:grpSpPr>
      <xdr:sp macro="" textlink="'Geographically pt'!F3">
        <xdr:nvSpPr>
          <xdr:cNvPr id="84" name="TextBox 83">
            <a:extLst>
              <a:ext uri="{FF2B5EF4-FFF2-40B4-BE49-F238E27FC236}">
                <a16:creationId xmlns:a16="http://schemas.microsoft.com/office/drawing/2014/main" id="{8E9B4627-25C4-FBC3-BBD7-BECB2A625172}"/>
              </a:ext>
            </a:extLst>
          </xdr:cNvPr>
          <xdr:cNvSpPr txBox="1"/>
        </xdr:nvSpPr>
        <xdr:spPr>
          <a:xfrm>
            <a:off x="6510338" y="2305050"/>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5A6DE1-7533-44DE-B953-0DFB7CD055F6}" type="TxLink">
              <a:rPr lang="en-US" sz="3600" b="0" i="0" u="none" strike="noStrike">
                <a:solidFill>
                  <a:srgbClr val="C240D8"/>
                </a:solidFill>
                <a:latin typeface="Times New Roman" panose="02020603050405020304" pitchFamily="18" charset="0"/>
                <a:cs typeface="Times New Roman" panose="02020603050405020304" pitchFamily="18" charset="0"/>
              </a:rPr>
              <a:pPr algn="ctr"/>
              <a:t>▪</a:t>
            </a:fld>
            <a:endParaRPr lang="en-IN" sz="2800">
              <a:latin typeface="Times New Roman" panose="02020603050405020304" pitchFamily="18" charset="0"/>
              <a:cs typeface="Times New Roman" panose="02020603050405020304" pitchFamily="18" charset="0"/>
            </a:endParaRPr>
          </a:p>
        </xdr:txBody>
      </xdr:sp>
      <xdr:sp macro="" textlink="'Geographically pt'!H3">
        <xdr:nvSpPr>
          <xdr:cNvPr id="122" name="TextBox 121">
            <a:extLst>
              <a:ext uri="{FF2B5EF4-FFF2-40B4-BE49-F238E27FC236}">
                <a16:creationId xmlns:a16="http://schemas.microsoft.com/office/drawing/2014/main" id="{03B12A7B-ABA9-638E-38FB-F3FFD3B36296}"/>
              </a:ext>
            </a:extLst>
          </xdr:cNvPr>
          <xdr:cNvSpPr txBox="1"/>
        </xdr:nvSpPr>
        <xdr:spPr>
          <a:xfrm>
            <a:off x="6510338" y="2305050"/>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6D6663-50CD-4A28-BADB-70E1B596FA0A}" type="TxLink">
              <a:rPr lang="en-US" sz="3600" b="0" i="0" u="none" strike="noStrike">
                <a:solidFill>
                  <a:srgbClr val="0F11A7"/>
                </a:solidFill>
                <a:latin typeface="Times New Roman" panose="02020603050405020304" pitchFamily="18" charset="0"/>
                <a:cs typeface="Times New Roman" panose="02020603050405020304" pitchFamily="18" charset="0"/>
              </a:rPr>
              <a:pPr algn="ctr"/>
              <a:t> </a:t>
            </a:fld>
            <a:endParaRPr lang="en-IN" sz="28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13</xdr:col>
      <xdr:colOff>400535</xdr:colOff>
      <xdr:row>14</xdr:row>
      <xdr:rowOff>56087</xdr:rowOff>
    </xdr:from>
    <xdr:to>
      <xdr:col>14</xdr:col>
      <xdr:colOff>290061</xdr:colOff>
      <xdr:row>16</xdr:row>
      <xdr:rowOff>113237</xdr:rowOff>
    </xdr:to>
    <xdr:grpSp>
      <xdr:nvGrpSpPr>
        <xdr:cNvPr id="124" name="Group 123">
          <a:extLst>
            <a:ext uri="{FF2B5EF4-FFF2-40B4-BE49-F238E27FC236}">
              <a16:creationId xmlns:a16="http://schemas.microsoft.com/office/drawing/2014/main" id="{E037C703-2030-4A0E-B7F1-54C5C3BD72A9}"/>
            </a:ext>
          </a:extLst>
        </xdr:cNvPr>
        <xdr:cNvGrpSpPr/>
      </xdr:nvGrpSpPr>
      <xdr:grpSpPr>
        <a:xfrm>
          <a:off x="8380368" y="2723087"/>
          <a:ext cx="503360" cy="438150"/>
          <a:chOff x="6510338" y="2305050"/>
          <a:chExt cx="504825" cy="438150"/>
        </a:xfrm>
      </xdr:grpSpPr>
      <xdr:sp macro="" textlink="'Geographically pt'!F3">
        <xdr:nvSpPr>
          <xdr:cNvPr id="125" name="TextBox 124">
            <a:extLst>
              <a:ext uri="{FF2B5EF4-FFF2-40B4-BE49-F238E27FC236}">
                <a16:creationId xmlns:a16="http://schemas.microsoft.com/office/drawing/2014/main" id="{342D4ABE-CEE1-8A65-6688-5F48C001C3C4}"/>
              </a:ext>
            </a:extLst>
          </xdr:cNvPr>
          <xdr:cNvSpPr txBox="1"/>
        </xdr:nvSpPr>
        <xdr:spPr>
          <a:xfrm>
            <a:off x="6510338" y="2305050"/>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5A6DE1-7533-44DE-B953-0DFB7CD055F6}" type="TxLink">
              <a:rPr lang="en-US" sz="3600" b="0" i="0" u="none" strike="noStrike">
                <a:solidFill>
                  <a:srgbClr val="C240D8"/>
                </a:solidFill>
                <a:latin typeface="Times New Roman" panose="02020603050405020304" pitchFamily="18" charset="0"/>
                <a:cs typeface="Times New Roman" panose="02020603050405020304" pitchFamily="18" charset="0"/>
              </a:rPr>
              <a:pPr algn="ctr"/>
              <a:t>▪</a:t>
            </a:fld>
            <a:endParaRPr lang="en-IN" sz="2800">
              <a:latin typeface="Times New Roman" panose="02020603050405020304" pitchFamily="18" charset="0"/>
              <a:cs typeface="Times New Roman" panose="02020603050405020304" pitchFamily="18" charset="0"/>
            </a:endParaRPr>
          </a:p>
        </xdr:txBody>
      </xdr:sp>
      <xdr:sp macro="" textlink="'Geographically pt'!H3">
        <xdr:nvSpPr>
          <xdr:cNvPr id="126" name="TextBox 125">
            <a:extLst>
              <a:ext uri="{FF2B5EF4-FFF2-40B4-BE49-F238E27FC236}">
                <a16:creationId xmlns:a16="http://schemas.microsoft.com/office/drawing/2014/main" id="{95982610-40A0-0201-F8C8-B6B1970BB8BC}"/>
              </a:ext>
            </a:extLst>
          </xdr:cNvPr>
          <xdr:cNvSpPr txBox="1"/>
        </xdr:nvSpPr>
        <xdr:spPr>
          <a:xfrm>
            <a:off x="6510338" y="2305050"/>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6D6663-50CD-4A28-BADB-70E1B596FA0A}" type="TxLink">
              <a:rPr lang="en-US" sz="3600" b="0" i="0" u="none" strike="noStrike">
                <a:solidFill>
                  <a:srgbClr val="0F11A7"/>
                </a:solidFill>
                <a:latin typeface="Times New Roman" panose="02020603050405020304" pitchFamily="18" charset="0"/>
                <a:cs typeface="Times New Roman" panose="02020603050405020304" pitchFamily="18" charset="0"/>
              </a:rPr>
              <a:pPr algn="ctr"/>
              <a:t> </a:t>
            </a:fld>
            <a:endParaRPr lang="en-IN" sz="28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12</xdr:col>
      <xdr:colOff>328892</xdr:colOff>
      <xdr:row>13</xdr:row>
      <xdr:rowOff>107375</xdr:rowOff>
    </xdr:from>
    <xdr:to>
      <xdr:col>13</xdr:col>
      <xdr:colOff>224118</xdr:colOff>
      <xdr:row>15</xdr:row>
      <xdr:rowOff>164525</xdr:rowOff>
    </xdr:to>
    <xdr:grpSp>
      <xdr:nvGrpSpPr>
        <xdr:cNvPr id="127" name="Group 126">
          <a:extLst>
            <a:ext uri="{FF2B5EF4-FFF2-40B4-BE49-F238E27FC236}">
              <a16:creationId xmlns:a16="http://schemas.microsoft.com/office/drawing/2014/main" id="{B061CDB4-6957-4FDA-98BC-4BF1EB6990D0}"/>
            </a:ext>
          </a:extLst>
        </xdr:cNvPr>
        <xdr:cNvGrpSpPr/>
      </xdr:nvGrpSpPr>
      <xdr:grpSpPr>
        <a:xfrm>
          <a:off x="7694892" y="2583875"/>
          <a:ext cx="509059" cy="438150"/>
          <a:chOff x="6510338" y="2305050"/>
          <a:chExt cx="504825" cy="438150"/>
        </a:xfrm>
      </xdr:grpSpPr>
      <xdr:sp macro="" textlink="'Geographically pt'!F3">
        <xdr:nvSpPr>
          <xdr:cNvPr id="768" name="TextBox 767">
            <a:extLst>
              <a:ext uri="{FF2B5EF4-FFF2-40B4-BE49-F238E27FC236}">
                <a16:creationId xmlns:a16="http://schemas.microsoft.com/office/drawing/2014/main" id="{C0F2CA8A-9B6A-6137-5831-40A476A1EF29}"/>
              </a:ext>
            </a:extLst>
          </xdr:cNvPr>
          <xdr:cNvSpPr txBox="1"/>
        </xdr:nvSpPr>
        <xdr:spPr>
          <a:xfrm>
            <a:off x="6510338" y="2305050"/>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5A6DE1-7533-44DE-B953-0DFB7CD055F6}" type="TxLink">
              <a:rPr lang="en-US" sz="3600" b="0" i="0" u="none" strike="noStrike">
                <a:solidFill>
                  <a:srgbClr val="C240D8"/>
                </a:solidFill>
                <a:latin typeface="Times New Roman" panose="02020603050405020304" pitchFamily="18" charset="0"/>
                <a:cs typeface="Times New Roman" panose="02020603050405020304" pitchFamily="18" charset="0"/>
              </a:rPr>
              <a:pPr algn="ctr"/>
              <a:t>▪</a:t>
            </a:fld>
            <a:endParaRPr lang="en-IN" sz="2800">
              <a:latin typeface="Times New Roman" panose="02020603050405020304" pitchFamily="18" charset="0"/>
              <a:cs typeface="Times New Roman" panose="02020603050405020304" pitchFamily="18" charset="0"/>
            </a:endParaRPr>
          </a:p>
        </xdr:txBody>
      </xdr:sp>
      <xdr:sp macro="" textlink="'Geographically pt'!H3">
        <xdr:nvSpPr>
          <xdr:cNvPr id="769" name="TextBox 768">
            <a:extLst>
              <a:ext uri="{FF2B5EF4-FFF2-40B4-BE49-F238E27FC236}">
                <a16:creationId xmlns:a16="http://schemas.microsoft.com/office/drawing/2014/main" id="{4B064DF7-690C-3B1B-4658-A503596843D7}"/>
              </a:ext>
            </a:extLst>
          </xdr:cNvPr>
          <xdr:cNvSpPr txBox="1"/>
        </xdr:nvSpPr>
        <xdr:spPr>
          <a:xfrm>
            <a:off x="6510338" y="2305050"/>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6D6663-50CD-4A28-BADB-70E1B596FA0A}" type="TxLink">
              <a:rPr lang="en-US" sz="3600" b="0" i="0" u="none" strike="noStrike">
                <a:solidFill>
                  <a:srgbClr val="0F11A7"/>
                </a:solidFill>
                <a:latin typeface="Times New Roman" panose="02020603050405020304" pitchFamily="18" charset="0"/>
                <a:cs typeface="Times New Roman" panose="02020603050405020304" pitchFamily="18" charset="0"/>
              </a:rPr>
              <a:pPr algn="ctr"/>
              <a:t> </a:t>
            </a:fld>
            <a:endParaRPr lang="en-IN" sz="28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14</xdr:col>
      <xdr:colOff>114945</xdr:colOff>
      <xdr:row>16</xdr:row>
      <xdr:rowOff>142543</xdr:rowOff>
    </xdr:from>
    <xdr:to>
      <xdr:col>15</xdr:col>
      <xdr:colOff>10171</xdr:colOff>
      <xdr:row>19</xdr:row>
      <xdr:rowOff>9193</xdr:rowOff>
    </xdr:to>
    <xdr:grpSp>
      <xdr:nvGrpSpPr>
        <xdr:cNvPr id="770" name="Group 769">
          <a:extLst>
            <a:ext uri="{FF2B5EF4-FFF2-40B4-BE49-F238E27FC236}">
              <a16:creationId xmlns:a16="http://schemas.microsoft.com/office/drawing/2014/main" id="{A7A989EC-6D49-485C-ABA0-5D6BA152321B}"/>
            </a:ext>
          </a:extLst>
        </xdr:cNvPr>
        <xdr:cNvGrpSpPr/>
      </xdr:nvGrpSpPr>
      <xdr:grpSpPr>
        <a:xfrm>
          <a:off x="8708612" y="3190543"/>
          <a:ext cx="509059" cy="438150"/>
          <a:chOff x="6510338" y="2305050"/>
          <a:chExt cx="504825" cy="438150"/>
        </a:xfrm>
      </xdr:grpSpPr>
      <xdr:sp macro="" textlink="'Geographically pt'!F3">
        <xdr:nvSpPr>
          <xdr:cNvPr id="771" name="TextBox 770">
            <a:extLst>
              <a:ext uri="{FF2B5EF4-FFF2-40B4-BE49-F238E27FC236}">
                <a16:creationId xmlns:a16="http://schemas.microsoft.com/office/drawing/2014/main" id="{02ED8642-B6D9-5366-C1F7-3311B6616EDE}"/>
              </a:ext>
            </a:extLst>
          </xdr:cNvPr>
          <xdr:cNvSpPr txBox="1"/>
        </xdr:nvSpPr>
        <xdr:spPr>
          <a:xfrm>
            <a:off x="6510338" y="2305050"/>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5A6DE1-7533-44DE-B953-0DFB7CD055F6}" type="TxLink">
              <a:rPr lang="en-US" sz="3600" b="0" i="0" u="none" strike="noStrike">
                <a:solidFill>
                  <a:srgbClr val="C240D8"/>
                </a:solidFill>
                <a:latin typeface="Times New Roman" panose="02020603050405020304" pitchFamily="18" charset="0"/>
                <a:cs typeface="Times New Roman" panose="02020603050405020304" pitchFamily="18" charset="0"/>
              </a:rPr>
              <a:pPr algn="ctr"/>
              <a:t>▪</a:t>
            </a:fld>
            <a:endParaRPr lang="en-IN" sz="2800">
              <a:latin typeface="Times New Roman" panose="02020603050405020304" pitchFamily="18" charset="0"/>
              <a:cs typeface="Times New Roman" panose="02020603050405020304" pitchFamily="18" charset="0"/>
            </a:endParaRPr>
          </a:p>
        </xdr:txBody>
      </xdr:sp>
      <xdr:sp macro="" textlink="'Geographically pt'!H3">
        <xdr:nvSpPr>
          <xdr:cNvPr id="774" name="TextBox 773">
            <a:extLst>
              <a:ext uri="{FF2B5EF4-FFF2-40B4-BE49-F238E27FC236}">
                <a16:creationId xmlns:a16="http://schemas.microsoft.com/office/drawing/2014/main" id="{933B5250-5E6C-329F-5974-BEDBADBCC69C}"/>
              </a:ext>
            </a:extLst>
          </xdr:cNvPr>
          <xdr:cNvSpPr txBox="1"/>
        </xdr:nvSpPr>
        <xdr:spPr>
          <a:xfrm>
            <a:off x="6510338" y="2305050"/>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6D6663-50CD-4A28-BADB-70E1B596FA0A}" type="TxLink">
              <a:rPr lang="en-US" sz="3600" b="0" i="0" u="none" strike="noStrike">
                <a:solidFill>
                  <a:srgbClr val="0F11A7"/>
                </a:solidFill>
                <a:latin typeface="Times New Roman" panose="02020603050405020304" pitchFamily="18" charset="0"/>
                <a:cs typeface="Times New Roman" panose="02020603050405020304" pitchFamily="18" charset="0"/>
              </a:rPr>
              <a:pPr algn="ctr"/>
              <a:t> </a:t>
            </a:fld>
            <a:endParaRPr lang="en-IN" sz="28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13</xdr:col>
      <xdr:colOff>106154</xdr:colOff>
      <xdr:row>16</xdr:row>
      <xdr:rowOff>148405</xdr:rowOff>
    </xdr:from>
    <xdr:to>
      <xdr:col>14</xdr:col>
      <xdr:colOff>1378</xdr:colOff>
      <xdr:row>19</xdr:row>
      <xdr:rowOff>15055</xdr:rowOff>
    </xdr:to>
    <xdr:grpSp>
      <xdr:nvGrpSpPr>
        <xdr:cNvPr id="815" name="Group 814">
          <a:extLst>
            <a:ext uri="{FF2B5EF4-FFF2-40B4-BE49-F238E27FC236}">
              <a16:creationId xmlns:a16="http://schemas.microsoft.com/office/drawing/2014/main" id="{B01909C1-AFCA-458A-8B8B-B6EBF8189D78}"/>
            </a:ext>
          </a:extLst>
        </xdr:cNvPr>
        <xdr:cNvGrpSpPr/>
      </xdr:nvGrpSpPr>
      <xdr:grpSpPr>
        <a:xfrm>
          <a:off x="8085987" y="3196405"/>
          <a:ext cx="509058" cy="438150"/>
          <a:chOff x="6510338" y="2305050"/>
          <a:chExt cx="504825" cy="438150"/>
        </a:xfrm>
      </xdr:grpSpPr>
      <xdr:sp macro="" textlink="'Geographically pt'!F3">
        <xdr:nvSpPr>
          <xdr:cNvPr id="816" name="TextBox 815">
            <a:extLst>
              <a:ext uri="{FF2B5EF4-FFF2-40B4-BE49-F238E27FC236}">
                <a16:creationId xmlns:a16="http://schemas.microsoft.com/office/drawing/2014/main" id="{3B4C2985-6D9D-351D-9AF8-171961C4ADB7}"/>
              </a:ext>
            </a:extLst>
          </xdr:cNvPr>
          <xdr:cNvSpPr txBox="1"/>
        </xdr:nvSpPr>
        <xdr:spPr>
          <a:xfrm>
            <a:off x="6510338" y="2305050"/>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5A6DE1-7533-44DE-B953-0DFB7CD055F6}" type="TxLink">
              <a:rPr lang="en-US" sz="3600" b="0" i="0" u="none" strike="noStrike">
                <a:solidFill>
                  <a:srgbClr val="C240D8"/>
                </a:solidFill>
                <a:latin typeface="Times New Roman" panose="02020603050405020304" pitchFamily="18" charset="0"/>
                <a:cs typeface="Times New Roman" panose="02020603050405020304" pitchFamily="18" charset="0"/>
              </a:rPr>
              <a:pPr algn="ctr"/>
              <a:t>▪</a:t>
            </a:fld>
            <a:endParaRPr lang="en-IN" sz="2800">
              <a:latin typeface="Times New Roman" panose="02020603050405020304" pitchFamily="18" charset="0"/>
              <a:cs typeface="Times New Roman" panose="02020603050405020304" pitchFamily="18" charset="0"/>
            </a:endParaRPr>
          </a:p>
        </xdr:txBody>
      </xdr:sp>
      <xdr:sp macro="" textlink="'Geographically pt'!H3">
        <xdr:nvSpPr>
          <xdr:cNvPr id="817" name="TextBox 816">
            <a:extLst>
              <a:ext uri="{FF2B5EF4-FFF2-40B4-BE49-F238E27FC236}">
                <a16:creationId xmlns:a16="http://schemas.microsoft.com/office/drawing/2014/main" id="{4473C0D9-F21F-9CFD-B08B-BE6E4F5A93BF}"/>
              </a:ext>
            </a:extLst>
          </xdr:cNvPr>
          <xdr:cNvSpPr txBox="1"/>
        </xdr:nvSpPr>
        <xdr:spPr>
          <a:xfrm>
            <a:off x="6510338" y="2305050"/>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6D6663-50CD-4A28-BADB-70E1B596FA0A}" type="TxLink">
              <a:rPr lang="en-US" sz="3600" b="0" i="0" u="none" strike="noStrike">
                <a:solidFill>
                  <a:srgbClr val="0F11A7"/>
                </a:solidFill>
                <a:latin typeface="Times New Roman" panose="02020603050405020304" pitchFamily="18" charset="0"/>
                <a:cs typeface="Times New Roman" panose="02020603050405020304" pitchFamily="18" charset="0"/>
              </a:rPr>
              <a:pPr algn="ctr"/>
              <a:t> </a:t>
            </a:fld>
            <a:endParaRPr lang="en-IN" sz="28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13</xdr:col>
      <xdr:colOff>454752</xdr:colOff>
      <xdr:row>13</xdr:row>
      <xdr:rowOff>66343</xdr:rowOff>
    </xdr:from>
    <xdr:to>
      <xdr:col>14</xdr:col>
      <xdr:colOff>349977</xdr:colOff>
      <xdr:row>15</xdr:row>
      <xdr:rowOff>123493</xdr:rowOff>
    </xdr:to>
    <xdr:grpSp>
      <xdr:nvGrpSpPr>
        <xdr:cNvPr id="818" name="Group 817">
          <a:extLst>
            <a:ext uri="{FF2B5EF4-FFF2-40B4-BE49-F238E27FC236}">
              <a16:creationId xmlns:a16="http://schemas.microsoft.com/office/drawing/2014/main" id="{480284D4-1C68-49B1-9BCC-234EB0FBDAB5}"/>
            </a:ext>
          </a:extLst>
        </xdr:cNvPr>
        <xdr:cNvGrpSpPr/>
      </xdr:nvGrpSpPr>
      <xdr:grpSpPr>
        <a:xfrm>
          <a:off x="8434585" y="2542843"/>
          <a:ext cx="509059" cy="438150"/>
          <a:chOff x="6510338" y="2305050"/>
          <a:chExt cx="504825" cy="438150"/>
        </a:xfrm>
      </xdr:grpSpPr>
      <xdr:sp macro="" textlink="'Geographically pt'!F3">
        <xdr:nvSpPr>
          <xdr:cNvPr id="819" name="TextBox 818">
            <a:extLst>
              <a:ext uri="{FF2B5EF4-FFF2-40B4-BE49-F238E27FC236}">
                <a16:creationId xmlns:a16="http://schemas.microsoft.com/office/drawing/2014/main" id="{825FF87F-E556-9DC5-9061-A2D52A5279B2}"/>
              </a:ext>
            </a:extLst>
          </xdr:cNvPr>
          <xdr:cNvSpPr txBox="1"/>
        </xdr:nvSpPr>
        <xdr:spPr>
          <a:xfrm>
            <a:off x="6510338" y="2305050"/>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5A6DE1-7533-44DE-B953-0DFB7CD055F6}" type="TxLink">
              <a:rPr lang="en-US" sz="3600" b="0" i="0" u="none" strike="noStrike">
                <a:solidFill>
                  <a:srgbClr val="C240D8"/>
                </a:solidFill>
                <a:latin typeface="Times New Roman" panose="02020603050405020304" pitchFamily="18" charset="0"/>
                <a:cs typeface="Times New Roman" panose="02020603050405020304" pitchFamily="18" charset="0"/>
              </a:rPr>
              <a:pPr algn="ctr"/>
              <a:t>▪</a:t>
            </a:fld>
            <a:endParaRPr lang="en-IN" sz="2800">
              <a:latin typeface="Times New Roman" panose="02020603050405020304" pitchFamily="18" charset="0"/>
              <a:cs typeface="Times New Roman" panose="02020603050405020304" pitchFamily="18" charset="0"/>
            </a:endParaRPr>
          </a:p>
        </xdr:txBody>
      </xdr:sp>
      <xdr:sp macro="" textlink="'Geographically pt'!H3">
        <xdr:nvSpPr>
          <xdr:cNvPr id="820" name="TextBox 819">
            <a:extLst>
              <a:ext uri="{FF2B5EF4-FFF2-40B4-BE49-F238E27FC236}">
                <a16:creationId xmlns:a16="http://schemas.microsoft.com/office/drawing/2014/main" id="{9665A204-A814-8671-F7D1-BD6016C68E45}"/>
              </a:ext>
            </a:extLst>
          </xdr:cNvPr>
          <xdr:cNvSpPr txBox="1"/>
        </xdr:nvSpPr>
        <xdr:spPr>
          <a:xfrm>
            <a:off x="6510338" y="2305050"/>
            <a:ext cx="5048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6D6663-50CD-4A28-BADB-70E1B596FA0A}" type="TxLink">
              <a:rPr lang="en-US" sz="3600" b="0" i="0" u="none" strike="noStrike">
                <a:solidFill>
                  <a:srgbClr val="0F11A7"/>
                </a:solidFill>
                <a:latin typeface="Times New Roman" panose="02020603050405020304" pitchFamily="18" charset="0"/>
                <a:cs typeface="Times New Roman" panose="02020603050405020304" pitchFamily="18" charset="0"/>
              </a:rPr>
              <a:pPr algn="ctr"/>
              <a:t> </a:t>
            </a:fld>
            <a:endParaRPr lang="en-IN" sz="28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13</xdr:col>
      <xdr:colOff>95898</xdr:colOff>
      <xdr:row>13</xdr:row>
      <xdr:rowOff>94186</xdr:rowOff>
    </xdr:from>
    <xdr:to>
      <xdr:col>13</xdr:col>
      <xdr:colOff>606421</xdr:colOff>
      <xdr:row>15</xdr:row>
      <xdr:rowOff>151336</xdr:rowOff>
    </xdr:to>
    <xdr:sp macro="" textlink="'Geographically pt'!G3">
      <xdr:nvSpPr>
        <xdr:cNvPr id="830" name="TextBox 829">
          <a:extLst>
            <a:ext uri="{FF2B5EF4-FFF2-40B4-BE49-F238E27FC236}">
              <a16:creationId xmlns:a16="http://schemas.microsoft.com/office/drawing/2014/main" id="{A8064ADC-89CC-440C-A70C-78D2EDC18C77}"/>
            </a:ext>
          </a:extLst>
        </xdr:cNvPr>
        <xdr:cNvSpPr txBox="1"/>
      </xdr:nvSpPr>
      <xdr:spPr>
        <a:xfrm>
          <a:off x="8075731" y="2570686"/>
          <a:ext cx="510523"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9AFF662-F0F3-4408-A56B-A62F098FF0DF}" type="TxLink">
            <a:rPr lang="en-US" sz="3600" b="0" i="0" u="none" strike="noStrike">
              <a:solidFill>
                <a:srgbClr val="5A097C"/>
              </a:solidFill>
              <a:latin typeface="Times New Roman" panose="02020603050405020304" pitchFamily="18" charset="0"/>
              <a:cs typeface="Times New Roman" panose="02020603050405020304" pitchFamily="18" charset="0"/>
            </a:rPr>
            <a:pPr algn="ctr"/>
            <a:t>▪</a:t>
          </a:fld>
          <a:endParaRPr lang="en-IN" sz="2800">
            <a:latin typeface="Times New Roman" panose="02020603050405020304" pitchFamily="18" charset="0"/>
            <a:cs typeface="Times New Roman" panose="02020603050405020304" pitchFamily="18" charset="0"/>
          </a:endParaRPr>
        </a:p>
      </xdr:txBody>
    </xdr:sp>
    <xdr:clientData/>
  </xdr:twoCellAnchor>
  <xdr:twoCellAnchor editAs="absolute">
    <xdr:from>
      <xdr:col>13</xdr:col>
      <xdr:colOff>248298</xdr:colOff>
      <xdr:row>14</xdr:row>
      <xdr:rowOff>56086</xdr:rowOff>
    </xdr:from>
    <xdr:to>
      <xdr:col>14</xdr:col>
      <xdr:colOff>144987</xdr:colOff>
      <xdr:row>16</xdr:row>
      <xdr:rowOff>113236</xdr:rowOff>
    </xdr:to>
    <xdr:sp macro="" textlink="'Geographically pt'!AB12">
      <xdr:nvSpPr>
        <xdr:cNvPr id="831" name="TextBox 830">
          <a:extLst>
            <a:ext uri="{FF2B5EF4-FFF2-40B4-BE49-F238E27FC236}">
              <a16:creationId xmlns:a16="http://schemas.microsoft.com/office/drawing/2014/main" id="{B9304D60-FF78-42B5-A6EB-8896A94136FA}"/>
            </a:ext>
          </a:extLst>
        </xdr:cNvPr>
        <xdr:cNvSpPr txBox="1"/>
      </xdr:nvSpPr>
      <xdr:spPr>
        <a:xfrm>
          <a:off x="8228131" y="2723086"/>
          <a:ext cx="510523"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9AFF662-F0F3-4408-A56B-A62F098FF0DF}" type="TxLink">
            <a:rPr lang="en-US" sz="3600" b="0" i="0" u="none" strike="noStrike">
              <a:solidFill>
                <a:srgbClr val="5A097C"/>
              </a:solidFill>
              <a:latin typeface="Times New Roman" panose="02020603050405020304" pitchFamily="18" charset="0"/>
              <a:cs typeface="Times New Roman" panose="02020603050405020304" pitchFamily="18" charset="0"/>
            </a:rPr>
            <a:pPr algn="ctr"/>
            <a:t> </a:t>
          </a:fld>
          <a:endParaRPr lang="en-IN" sz="2800">
            <a:latin typeface="Times New Roman" panose="02020603050405020304" pitchFamily="18" charset="0"/>
            <a:cs typeface="Times New Roman" panose="02020603050405020304" pitchFamily="18" charset="0"/>
          </a:endParaRPr>
        </a:p>
      </xdr:txBody>
    </xdr:sp>
    <xdr:clientData/>
  </xdr:twoCellAnchor>
  <xdr:twoCellAnchor editAs="absolute">
    <xdr:from>
      <xdr:col>5</xdr:col>
      <xdr:colOff>263050</xdr:colOff>
      <xdr:row>4</xdr:row>
      <xdr:rowOff>1134</xdr:rowOff>
    </xdr:from>
    <xdr:to>
      <xdr:col>21</xdr:col>
      <xdr:colOff>43875</xdr:colOff>
      <xdr:row>31</xdr:row>
      <xdr:rowOff>144009</xdr:rowOff>
    </xdr:to>
    <xdr:grpSp>
      <xdr:nvGrpSpPr>
        <xdr:cNvPr id="832" name="Group 831">
          <a:extLst>
            <a:ext uri="{FF2B5EF4-FFF2-40B4-BE49-F238E27FC236}">
              <a16:creationId xmlns:a16="http://schemas.microsoft.com/office/drawing/2014/main" id="{6FB9DBF2-9439-9C0C-8A8F-5537ADC8B08B}"/>
            </a:ext>
          </a:extLst>
        </xdr:cNvPr>
        <xdr:cNvGrpSpPr/>
      </xdr:nvGrpSpPr>
      <xdr:grpSpPr>
        <a:xfrm>
          <a:off x="3332217" y="763134"/>
          <a:ext cx="9602158" cy="5286375"/>
          <a:chOff x="2993528" y="581025"/>
          <a:chExt cx="9512063" cy="5286375"/>
        </a:xfrm>
      </xdr:grpSpPr>
      <xdr:pic>
        <xdr:nvPicPr>
          <xdr:cNvPr id="123" name="Graphic 122">
            <a:extLst>
              <a:ext uri="{FF2B5EF4-FFF2-40B4-BE49-F238E27FC236}">
                <a16:creationId xmlns:a16="http://schemas.microsoft.com/office/drawing/2014/main" id="{7002127A-4197-3ED6-7E37-EBA67104563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 uri="{837473B0-CC2E-450A-ABE3-18F120FF3D39}">
                <a1611:picAttrSrcUrl xmlns:a1611="http://schemas.microsoft.com/office/drawing/2016/11/main" r:id="rId8"/>
              </a:ext>
            </a:extLst>
          </a:blip>
          <a:stretch>
            <a:fillRect/>
          </a:stretch>
        </xdr:blipFill>
        <xdr:spPr>
          <a:xfrm>
            <a:off x="3154973" y="657225"/>
            <a:ext cx="9350618" cy="5210175"/>
          </a:xfrm>
          <a:prstGeom prst="rect">
            <a:avLst/>
          </a:prstGeom>
        </xdr:spPr>
      </xdr:pic>
      <xdr:grpSp>
        <xdr:nvGrpSpPr>
          <xdr:cNvPr id="779" name="Group 778">
            <a:extLst>
              <a:ext uri="{FF2B5EF4-FFF2-40B4-BE49-F238E27FC236}">
                <a16:creationId xmlns:a16="http://schemas.microsoft.com/office/drawing/2014/main" id="{4BBB58DD-0B31-5983-9FD3-2D42E52416D6}"/>
              </a:ext>
            </a:extLst>
          </xdr:cNvPr>
          <xdr:cNvGrpSpPr/>
        </xdr:nvGrpSpPr>
        <xdr:grpSpPr>
          <a:xfrm>
            <a:off x="4352191" y="581025"/>
            <a:ext cx="1349621" cy="533400"/>
            <a:chOff x="4705349" y="847725"/>
            <a:chExt cx="1352551" cy="533400"/>
          </a:xfrm>
        </xdr:grpSpPr>
        <xdr:grpSp>
          <xdr:nvGrpSpPr>
            <xdr:cNvPr id="776" name="Group 775">
              <a:extLst>
                <a:ext uri="{FF2B5EF4-FFF2-40B4-BE49-F238E27FC236}">
                  <a16:creationId xmlns:a16="http://schemas.microsoft.com/office/drawing/2014/main" id="{3FE2B297-1B7D-4EA2-8803-C0E6309DA983}"/>
                </a:ext>
              </a:extLst>
            </xdr:cNvPr>
            <xdr:cNvGrpSpPr/>
          </xdr:nvGrpSpPr>
          <xdr:grpSpPr>
            <a:xfrm>
              <a:off x="4705349" y="847725"/>
              <a:ext cx="1352551" cy="533400"/>
              <a:chOff x="4705349" y="847725"/>
              <a:chExt cx="1352551" cy="533400"/>
            </a:xfrm>
          </xdr:grpSpPr>
          <xdr:sp macro="" textlink="">
            <xdr:nvSpPr>
              <xdr:cNvPr id="772" name="Rectangle: Rounded Corners 771">
                <a:extLst>
                  <a:ext uri="{FF2B5EF4-FFF2-40B4-BE49-F238E27FC236}">
                    <a16:creationId xmlns:a16="http://schemas.microsoft.com/office/drawing/2014/main" id="{7850211E-E589-5ED2-97C9-57834E24A987}"/>
                  </a:ext>
                </a:extLst>
              </xdr:cNvPr>
              <xdr:cNvSpPr/>
            </xdr:nvSpPr>
            <xdr:spPr>
              <a:xfrm>
                <a:off x="4705349" y="847725"/>
                <a:ext cx="1352551" cy="533400"/>
              </a:xfrm>
              <a:prstGeom prst="round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latin typeface="Times New Roman" panose="02020603050405020304" pitchFamily="18" charset="0"/>
                  <a:cs typeface="Times New Roman" panose="02020603050405020304" pitchFamily="18" charset="0"/>
                </a:endParaRPr>
              </a:p>
            </xdr:txBody>
          </xdr:sp>
          <xdr:sp macro="" textlink="">
            <xdr:nvSpPr>
              <xdr:cNvPr id="773" name="Rectangle: Rounded Corners 772">
                <a:extLst>
                  <a:ext uri="{FF2B5EF4-FFF2-40B4-BE49-F238E27FC236}">
                    <a16:creationId xmlns:a16="http://schemas.microsoft.com/office/drawing/2014/main" id="{AF068F5B-A1F4-4417-B0C2-7A94C10EB60B}"/>
                  </a:ext>
                </a:extLst>
              </xdr:cNvPr>
              <xdr:cNvSpPr/>
            </xdr:nvSpPr>
            <xdr:spPr>
              <a:xfrm>
                <a:off x="4781549" y="921090"/>
                <a:ext cx="360000" cy="360000"/>
              </a:xfrm>
              <a:prstGeom prst="roundRect">
                <a:avLst/>
              </a:prstGeom>
              <a:solidFill>
                <a:srgbClr val="390CD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latin typeface="Times New Roman" panose="02020603050405020304" pitchFamily="18" charset="0"/>
                  <a:cs typeface="Times New Roman" panose="02020603050405020304" pitchFamily="18" charset="0"/>
                </a:endParaRPr>
              </a:p>
            </xdr:txBody>
          </xdr:sp>
          <xdr:pic>
            <xdr:nvPicPr>
              <xdr:cNvPr id="775" name="Graphic 774" descr="Building with solid fill">
                <a:extLst>
                  <a:ext uri="{FF2B5EF4-FFF2-40B4-BE49-F238E27FC236}">
                    <a16:creationId xmlns:a16="http://schemas.microsoft.com/office/drawing/2014/main" id="{7B0868E7-9AE7-4C85-CD6B-9505E30C77A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791074" y="952500"/>
                <a:ext cx="333376" cy="333376"/>
              </a:xfrm>
              <a:prstGeom prst="rect">
                <a:avLst/>
              </a:prstGeom>
            </xdr:spPr>
          </xdr:pic>
        </xdr:grpSp>
        <xdr:sp macro="" textlink="'Geographically pt'!$K$8">
          <xdr:nvSpPr>
            <xdr:cNvPr id="777" name="TextBox 776">
              <a:extLst>
                <a:ext uri="{FF2B5EF4-FFF2-40B4-BE49-F238E27FC236}">
                  <a16:creationId xmlns:a16="http://schemas.microsoft.com/office/drawing/2014/main" id="{50B0430F-CF71-4C49-AFF2-807BFC7309F0}"/>
                </a:ext>
              </a:extLst>
            </xdr:cNvPr>
            <xdr:cNvSpPr txBox="1"/>
          </xdr:nvSpPr>
          <xdr:spPr>
            <a:xfrm>
              <a:off x="5153025" y="876300"/>
              <a:ext cx="8572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3624C98-EC5E-4EFC-9BC9-9D9A521B181F}"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ctr"/>
                <a:t>Canada</a:t>
              </a:fld>
              <a:endParaRPr lang="en-US">
                <a:ln>
                  <a:noFill/>
                </a:ln>
                <a:solidFill>
                  <a:schemeClr val="bg1"/>
                </a:solidFill>
                <a:latin typeface="Times New Roman" panose="02020603050405020304" pitchFamily="18" charset="0"/>
                <a:cs typeface="Times New Roman" panose="02020603050405020304" pitchFamily="18" charset="0"/>
              </a:endParaRPr>
            </a:p>
          </xdr:txBody>
        </xdr:sp>
        <xdr:sp macro="" textlink="'Geographically pt'!$M$8">
          <xdr:nvSpPr>
            <xdr:cNvPr id="778" name="TextBox 777">
              <a:extLst>
                <a:ext uri="{FF2B5EF4-FFF2-40B4-BE49-F238E27FC236}">
                  <a16:creationId xmlns:a16="http://schemas.microsoft.com/office/drawing/2014/main" id="{F5B85C06-EF6E-4BFA-B0FE-A3D28DFDD4A6}"/>
                </a:ext>
              </a:extLst>
            </xdr:cNvPr>
            <xdr:cNvSpPr txBox="1"/>
          </xdr:nvSpPr>
          <xdr:spPr>
            <a:xfrm>
              <a:off x="5114927" y="1085850"/>
              <a:ext cx="8572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362B647-E21F-4C30-9BBE-A7F9D161FC7F}" type="TxLink">
                <a:rPr lang="en-US" sz="1400" b="0" i="0" u="none" strike="noStrike">
                  <a:ln>
                    <a:noFill/>
                  </a:ln>
                  <a:solidFill>
                    <a:schemeClr val="bg1"/>
                  </a:solidFill>
                  <a:latin typeface="Times New Roman" panose="02020603050405020304" pitchFamily="18" charset="0"/>
                  <a:cs typeface="Times New Roman" panose="02020603050405020304" pitchFamily="18" charset="0"/>
                </a:rPr>
                <a:pPr algn="ctr"/>
                <a:t> 5,23,248 </a:t>
              </a:fld>
              <a:endParaRPr lang="en-IN" sz="5400" b="1">
                <a:ln>
                  <a:noFill/>
                </a:ln>
                <a:solidFill>
                  <a:schemeClr val="bg1"/>
                </a:solidFill>
                <a:latin typeface="Times New Roman" panose="02020603050405020304" pitchFamily="18" charset="0"/>
                <a:cs typeface="Times New Roman" panose="02020603050405020304" pitchFamily="18" charset="0"/>
              </a:endParaRPr>
            </a:p>
          </xdr:txBody>
        </xdr:sp>
      </xdr:grpSp>
      <xdr:grpSp>
        <xdr:nvGrpSpPr>
          <xdr:cNvPr id="780" name="Group 779">
            <a:extLst>
              <a:ext uri="{FF2B5EF4-FFF2-40B4-BE49-F238E27FC236}">
                <a16:creationId xmlns:a16="http://schemas.microsoft.com/office/drawing/2014/main" id="{1197FAE1-873B-4B52-9AF6-5D36BAC4884D}"/>
              </a:ext>
            </a:extLst>
          </xdr:cNvPr>
          <xdr:cNvGrpSpPr/>
        </xdr:nvGrpSpPr>
        <xdr:grpSpPr>
          <a:xfrm>
            <a:off x="2993528" y="1866900"/>
            <a:ext cx="1353956" cy="533400"/>
            <a:chOff x="4505360" y="666750"/>
            <a:chExt cx="1356892" cy="533400"/>
          </a:xfrm>
        </xdr:grpSpPr>
        <xdr:grpSp>
          <xdr:nvGrpSpPr>
            <xdr:cNvPr id="781" name="Group 780">
              <a:extLst>
                <a:ext uri="{FF2B5EF4-FFF2-40B4-BE49-F238E27FC236}">
                  <a16:creationId xmlns:a16="http://schemas.microsoft.com/office/drawing/2014/main" id="{0BE72077-3E52-DD10-9ED7-0DA5FFA9032D}"/>
                </a:ext>
              </a:extLst>
            </xdr:cNvPr>
            <xdr:cNvGrpSpPr/>
          </xdr:nvGrpSpPr>
          <xdr:grpSpPr>
            <a:xfrm>
              <a:off x="4505360" y="666750"/>
              <a:ext cx="1352551" cy="533400"/>
              <a:chOff x="4505360" y="666750"/>
              <a:chExt cx="1352551" cy="533400"/>
            </a:xfrm>
          </xdr:grpSpPr>
          <xdr:sp macro="" textlink="">
            <xdr:nvSpPr>
              <xdr:cNvPr id="784" name="Rectangle: Rounded Corners 783">
                <a:extLst>
                  <a:ext uri="{FF2B5EF4-FFF2-40B4-BE49-F238E27FC236}">
                    <a16:creationId xmlns:a16="http://schemas.microsoft.com/office/drawing/2014/main" id="{DE0E9442-D065-9E30-5664-E909CCF3C8EF}"/>
                  </a:ext>
                </a:extLst>
              </xdr:cNvPr>
              <xdr:cNvSpPr/>
            </xdr:nvSpPr>
            <xdr:spPr>
              <a:xfrm>
                <a:off x="4505360" y="666750"/>
                <a:ext cx="1352551" cy="533400"/>
              </a:xfrm>
              <a:prstGeom prst="round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latin typeface="Times New Roman" panose="02020603050405020304" pitchFamily="18" charset="0"/>
                  <a:cs typeface="Times New Roman" panose="02020603050405020304" pitchFamily="18" charset="0"/>
                </a:endParaRPr>
              </a:p>
            </xdr:txBody>
          </xdr:sp>
          <xdr:sp macro="" textlink="">
            <xdr:nvSpPr>
              <xdr:cNvPr id="785" name="Rectangle: Rounded Corners 784">
                <a:extLst>
                  <a:ext uri="{FF2B5EF4-FFF2-40B4-BE49-F238E27FC236}">
                    <a16:creationId xmlns:a16="http://schemas.microsoft.com/office/drawing/2014/main" id="{95C3C9A5-2DD4-D00B-E39D-192D68344AE3}"/>
                  </a:ext>
                </a:extLst>
              </xdr:cNvPr>
              <xdr:cNvSpPr/>
            </xdr:nvSpPr>
            <xdr:spPr>
              <a:xfrm>
                <a:off x="4581559" y="749640"/>
                <a:ext cx="360000" cy="360000"/>
              </a:xfrm>
              <a:prstGeom prst="roundRect">
                <a:avLst/>
              </a:prstGeom>
              <a:solidFill>
                <a:srgbClr val="390CD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latin typeface="Times New Roman" panose="02020603050405020304" pitchFamily="18" charset="0"/>
                  <a:cs typeface="Times New Roman" panose="02020603050405020304" pitchFamily="18" charset="0"/>
                </a:endParaRPr>
              </a:p>
            </xdr:txBody>
          </xdr:sp>
          <xdr:pic>
            <xdr:nvPicPr>
              <xdr:cNvPr id="786" name="Graphic 785" descr="Building with solid fill">
                <a:extLst>
                  <a:ext uri="{FF2B5EF4-FFF2-40B4-BE49-F238E27FC236}">
                    <a16:creationId xmlns:a16="http://schemas.microsoft.com/office/drawing/2014/main" id="{F453F879-AF02-67E0-3037-B19CD2981CC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591085" y="781050"/>
                <a:ext cx="333376" cy="333376"/>
              </a:xfrm>
              <a:prstGeom prst="rect">
                <a:avLst/>
              </a:prstGeom>
            </xdr:spPr>
          </xdr:pic>
        </xdr:grpSp>
        <xdr:sp macro="" textlink="'Geographically pt'!W16">
          <xdr:nvSpPr>
            <xdr:cNvPr id="782" name="TextBox 781">
              <a:extLst>
                <a:ext uri="{FF2B5EF4-FFF2-40B4-BE49-F238E27FC236}">
                  <a16:creationId xmlns:a16="http://schemas.microsoft.com/office/drawing/2014/main" id="{D2BBF928-F5C9-4A44-FC7D-2710DC811626}"/>
                </a:ext>
              </a:extLst>
            </xdr:cNvPr>
            <xdr:cNvSpPr txBox="1"/>
          </xdr:nvSpPr>
          <xdr:spPr>
            <a:xfrm>
              <a:off x="4953035" y="695325"/>
              <a:ext cx="8572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D3926DE-D9EB-4968-B024-1ED6E8DDA63B}"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ctr"/>
                <a:t> </a:t>
              </a:fld>
              <a:endParaRPr lang="en-IN" sz="3200" b="1">
                <a:ln>
                  <a:noFill/>
                </a:ln>
                <a:solidFill>
                  <a:schemeClr val="bg1"/>
                </a:solidFill>
                <a:latin typeface="Times New Roman" panose="02020603050405020304" pitchFamily="18" charset="0"/>
                <a:cs typeface="Times New Roman" panose="02020603050405020304" pitchFamily="18" charset="0"/>
              </a:endParaRPr>
            </a:p>
          </xdr:txBody>
        </xdr:sp>
        <xdr:sp macro="" textlink="'Geographically pt'!$M$4">
          <xdr:nvSpPr>
            <xdr:cNvPr id="783" name="TextBox 782">
              <a:extLst>
                <a:ext uri="{FF2B5EF4-FFF2-40B4-BE49-F238E27FC236}">
                  <a16:creationId xmlns:a16="http://schemas.microsoft.com/office/drawing/2014/main" id="{DB2274D9-4D1D-14F0-CDC1-FBDA5AF002B1}"/>
                </a:ext>
              </a:extLst>
            </xdr:cNvPr>
            <xdr:cNvSpPr txBox="1"/>
          </xdr:nvSpPr>
          <xdr:spPr>
            <a:xfrm>
              <a:off x="4886361" y="828675"/>
              <a:ext cx="975891"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0370F64-9AB2-40EB-B7C4-E1BC57468012}" type="TxLink">
                <a:rPr lang="en-US" sz="1400" b="0" i="0" u="none" strike="noStrike">
                  <a:ln>
                    <a:noFill/>
                  </a:ln>
                  <a:solidFill>
                    <a:schemeClr val="bg1"/>
                  </a:solidFill>
                  <a:latin typeface="Times New Roman" panose="02020603050405020304" pitchFamily="18" charset="0"/>
                  <a:cs typeface="Times New Roman" panose="02020603050405020304" pitchFamily="18" charset="0"/>
                </a:rPr>
                <a:pPr algn="ctr"/>
                <a:t> 10,61,368 </a:t>
              </a:fld>
              <a:endParaRPr lang="en-IN" sz="1600" b="1">
                <a:ln>
                  <a:noFill/>
                </a:ln>
                <a:solidFill>
                  <a:schemeClr val="bg1"/>
                </a:solidFill>
                <a:latin typeface="Times New Roman" panose="02020603050405020304" pitchFamily="18" charset="0"/>
                <a:cs typeface="Times New Roman" panose="02020603050405020304" pitchFamily="18" charset="0"/>
              </a:endParaRPr>
            </a:p>
          </xdr:txBody>
        </xdr:sp>
      </xdr:grpSp>
      <xdr:grpSp>
        <xdr:nvGrpSpPr>
          <xdr:cNvPr id="787" name="Group 786">
            <a:extLst>
              <a:ext uri="{FF2B5EF4-FFF2-40B4-BE49-F238E27FC236}">
                <a16:creationId xmlns:a16="http://schemas.microsoft.com/office/drawing/2014/main" id="{5048D62F-B6F1-44EF-8C28-BCEA467D5576}"/>
              </a:ext>
            </a:extLst>
          </xdr:cNvPr>
          <xdr:cNvGrpSpPr/>
        </xdr:nvGrpSpPr>
        <xdr:grpSpPr>
          <a:xfrm>
            <a:off x="5112727" y="2905125"/>
            <a:ext cx="1349620" cy="533400"/>
            <a:chOff x="4705349" y="1047750"/>
            <a:chExt cx="1352551" cy="533400"/>
          </a:xfrm>
        </xdr:grpSpPr>
        <xdr:grpSp>
          <xdr:nvGrpSpPr>
            <xdr:cNvPr id="788" name="Group 787">
              <a:extLst>
                <a:ext uri="{FF2B5EF4-FFF2-40B4-BE49-F238E27FC236}">
                  <a16:creationId xmlns:a16="http://schemas.microsoft.com/office/drawing/2014/main" id="{6F534459-38A7-5759-1FF6-DDE35DB08808}"/>
                </a:ext>
              </a:extLst>
            </xdr:cNvPr>
            <xdr:cNvGrpSpPr/>
          </xdr:nvGrpSpPr>
          <xdr:grpSpPr>
            <a:xfrm>
              <a:off x="4705349" y="1047750"/>
              <a:ext cx="1352551" cy="533400"/>
              <a:chOff x="4705349" y="1047750"/>
              <a:chExt cx="1352551" cy="533400"/>
            </a:xfrm>
          </xdr:grpSpPr>
          <xdr:sp macro="" textlink="">
            <xdr:nvSpPr>
              <xdr:cNvPr id="791" name="Rectangle: Rounded Corners 790">
                <a:extLst>
                  <a:ext uri="{FF2B5EF4-FFF2-40B4-BE49-F238E27FC236}">
                    <a16:creationId xmlns:a16="http://schemas.microsoft.com/office/drawing/2014/main" id="{2E5E73BF-6553-B4D0-0130-54012CDF46B0}"/>
                  </a:ext>
                </a:extLst>
              </xdr:cNvPr>
              <xdr:cNvSpPr/>
            </xdr:nvSpPr>
            <xdr:spPr>
              <a:xfrm>
                <a:off x="4705349" y="1047750"/>
                <a:ext cx="1352551" cy="533400"/>
              </a:xfrm>
              <a:prstGeom prst="round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latin typeface="Times New Roman" panose="02020603050405020304" pitchFamily="18" charset="0"/>
                  <a:cs typeface="Times New Roman" panose="02020603050405020304" pitchFamily="18" charset="0"/>
                </a:endParaRPr>
              </a:p>
            </xdr:txBody>
          </xdr:sp>
          <xdr:sp macro="" textlink="">
            <xdr:nvSpPr>
              <xdr:cNvPr id="792" name="Rectangle: Rounded Corners 791">
                <a:extLst>
                  <a:ext uri="{FF2B5EF4-FFF2-40B4-BE49-F238E27FC236}">
                    <a16:creationId xmlns:a16="http://schemas.microsoft.com/office/drawing/2014/main" id="{C3A4F6FE-0142-E90F-0AF2-A9544525BF06}"/>
                  </a:ext>
                </a:extLst>
              </xdr:cNvPr>
              <xdr:cNvSpPr/>
            </xdr:nvSpPr>
            <xdr:spPr>
              <a:xfrm>
                <a:off x="4781549" y="1121115"/>
                <a:ext cx="360000" cy="360000"/>
              </a:xfrm>
              <a:prstGeom prst="roundRect">
                <a:avLst/>
              </a:prstGeom>
              <a:solidFill>
                <a:srgbClr val="390CD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latin typeface="Times New Roman" panose="02020603050405020304" pitchFamily="18" charset="0"/>
                  <a:cs typeface="Times New Roman" panose="02020603050405020304" pitchFamily="18" charset="0"/>
                </a:endParaRPr>
              </a:p>
            </xdr:txBody>
          </xdr:sp>
          <xdr:pic>
            <xdr:nvPicPr>
              <xdr:cNvPr id="793" name="Graphic 792" descr="Building with solid fill">
                <a:extLst>
                  <a:ext uri="{FF2B5EF4-FFF2-40B4-BE49-F238E27FC236}">
                    <a16:creationId xmlns:a16="http://schemas.microsoft.com/office/drawing/2014/main" id="{C9975AFA-4C8C-8B5A-CC4E-04DA5440651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791074" y="1143000"/>
                <a:ext cx="333376" cy="333376"/>
              </a:xfrm>
              <a:prstGeom prst="rect">
                <a:avLst/>
              </a:prstGeom>
            </xdr:spPr>
          </xdr:pic>
        </xdr:grpSp>
        <xdr:sp macro="" textlink="'Geographically pt'!W21">
          <xdr:nvSpPr>
            <xdr:cNvPr id="789" name="TextBox 788">
              <a:extLst>
                <a:ext uri="{FF2B5EF4-FFF2-40B4-BE49-F238E27FC236}">
                  <a16:creationId xmlns:a16="http://schemas.microsoft.com/office/drawing/2014/main" id="{71B7D811-9C58-3B3F-03F3-852CDBC59589}"/>
                </a:ext>
              </a:extLst>
            </xdr:cNvPr>
            <xdr:cNvSpPr txBox="1"/>
          </xdr:nvSpPr>
          <xdr:spPr>
            <a:xfrm>
              <a:off x="5153025" y="1047750"/>
              <a:ext cx="8572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AF5EB4-1900-4DF2-8346-0414FC82C387}"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ctr"/>
                <a:t> </a:t>
              </a:fld>
              <a:endParaRPr lang="en-IN" sz="3200" b="1">
                <a:ln>
                  <a:noFill/>
                </a:ln>
                <a:solidFill>
                  <a:schemeClr val="bg1"/>
                </a:solidFill>
                <a:latin typeface="Times New Roman" panose="02020603050405020304" pitchFamily="18" charset="0"/>
                <a:cs typeface="Times New Roman" panose="02020603050405020304" pitchFamily="18" charset="0"/>
              </a:endParaRPr>
            </a:p>
          </xdr:txBody>
        </xdr:sp>
        <xdr:sp macro="" textlink="'Geographically pt'!$M$9">
          <xdr:nvSpPr>
            <xdr:cNvPr id="790" name="TextBox 789">
              <a:extLst>
                <a:ext uri="{FF2B5EF4-FFF2-40B4-BE49-F238E27FC236}">
                  <a16:creationId xmlns:a16="http://schemas.microsoft.com/office/drawing/2014/main" id="{D35E72E0-E035-804A-E16C-80658087E884}"/>
                </a:ext>
              </a:extLst>
            </xdr:cNvPr>
            <xdr:cNvSpPr txBox="1"/>
          </xdr:nvSpPr>
          <xdr:spPr>
            <a:xfrm>
              <a:off x="5133974" y="1277408"/>
              <a:ext cx="8572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20E02F-F957-4399-985F-6DEEB66CB800}" type="TxLink">
                <a:rPr lang="en-US" sz="1400" b="0" i="0" u="none" strike="noStrike">
                  <a:ln>
                    <a:noFill/>
                  </a:ln>
                  <a:solidFill>
                    <a:schemeClr val="bg1"/>
                  </a:solidFill>
                  <a:latin typeface="Times New Roman" panose="02020603050405020304" pitchFamily="18" charset="0"/>
                  <a:cs typeface="Times New Roman" panose="02020603050405020304" pitchFamily="18" charset="0"/>
                </a:rPr>
                <a:pPr algn="ctr"/>
                <a:t> 5,16,888 </a:t>
              </a:fld>
              <a:endParaRPr lang="en-IN" sz="6600" b="1">
                <a:ln>
                  <a:noFill/>
                </a:ln>
                <a:solidFill>
                  <a:schemeClr val="bg1"/>
                </a:solidFill>
                <a:latin typeface="Times New Roman" panose="02020603050405020304" pitchFamily="18" charset="0"/>
                <a:cs typeface="Times New Roman" panose="02020603050405020304" pitchFamily="18" charset="0"/>
              </a:endParaRPr>
            </a:p>
          </xdr:txBody>
        </xdr:sp>
      </xdr:grpSp>
      <xdr:grpSp>
        <xdr:nvGrpSpPr>
          <xdr:cNvPr id="794" name="Group 793">
            <a:extLst>
              <a:ext uri="{FF2B5EF4-FFF2-40B4-BE49-F238E27FC236}">
                <a16:creationId xmlns:a16="http://schemas.microsoft.com/office/drawing/2014/main" id="{66CF8947-B92E-4913-B19C-F9A403B79705}"/>
              </a:ext>
            </a:extLst>
          </xdr:cNvPr>
          <xdr:cNvGrpSpPr/>
        </xdr:nvGrpSpPr>
        <xdr:grpSpPr>
          <a:xfrm>
            <a:off x="6116093" y="2056667"/>
            <a:ext cx="1349640" cy="561975"/>
            <a:chOff x="3061627" y="1386986"/>
            <a:chExt cx="1352550" cy="561975"/>
          </a:xfrm>
        </xdr:grpSpPr>
        <xdr:grpSp>
          <xdr:nvGrpSpPr>
            <xdr:cNvPr id="795" name="Group 794">
              <a:extLst>
                <a:ext uri="{FF2B5EF4-FFF2-40B4-BE49-F238E27FC236}">
                  <a16:creationId xmlns:a16="http://schemas.microsoft.com/office/drawing/2014/main" id="{2A82E8DB-64CF-56E8-418F-545FBB9B025C}"/>
                </a:ext>
              </a:extLst>
            </xdr:cNvPr>
            <xdr:cNvGrpSpPr/>
          </xdr:nvGrpSpPr>
          <xdr:grpSpPr>
            <a:xfrm>
              <a:off x="3061627" y="1415561"/>
              <a:ext cx="1352550" cy="533400"/>
              <a:chOff x="3061627" y="1415561"/>
              <a:chExt cx="1352550" cy="533400"/>
            </a:xfrm>
          </xdr:grpSpPr>
          <xdr:sp macro="" textlink="">
            <xdr:nvSpPr>
              <xdr:cNvPr id="798" name="Rectangle: Rounded Corners 797">
                <a:extLst>
                  <a:ext uri="{FF2B5EF4-FFF2-40B4-BE49-F238E27FC236}">
                    <a16:creationId xmlns:a16="http://schemas.microsoft.com/office/drawing/2014/main" id="{0CF7A000-B639-8DE3-ADD6-B84ECA51D7EC}"/>
                  </a:ext>
                </a:extLst>
              </xdr:cNvPr>
              <xdr:cNvSpPr/>
            </xdr:nvSpPr>
            <xdr:spPr>
              <a:xfrm>
                <a:off x="3061627" y="1415561"/>
                <a:ext cx="1352550" cy="533400"/>
              </a:xfrm>
              <a:prstGeom prst="round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latin typeface="Times New Roman" panose="02020603050405020304" pitchFamily="18" charset="0"/>
                  <a:cs typeface="Times New Roman" panose="02020603050405020304" pitchFamily="18" charset="0"/>
                </a:endParaRPr>
              </a:p>
            </xdr:txBody>
          </xdr:sp>
          <xdr:sp macro="" textlink="">
            <xdr:nvSpPr>
              <xdr:cNvPr id="799" name="Rectangle: Rounded Corners 798">
                <a:extLst>
                  <a:ext uri="{FF2B5EF4-FFF2-40B4-BE49-F238E27FC236}">
                    <a16:creationId xmlns:a16="http://schemas.microsoft.com/office/drawing/2014/main" id="{9CA849BB-92EE-E922-6274-15E082965B30}"/>
                  </a:ext>
                </a:extLst>
              </xdr:cNvPr>
              <xdr:cNvSpPr/>
            </xdr:nvSpPr>
            <xdr:spPr>
              <a:xfrm>
                <a:off x="3151711" y="1505779"/>
                <a:ext cx="360000" cy="360000"/>
              </a:xfrm>
              <a:prstGeom prst="roundRect">
                <a:avLst/>
              </a:prstGeom>
              <a:solidFill>
                <a:srgbClr val="390CD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latin typeface="Times New Roman" panose="02020603050405020304" pitchFamily="18" charset="0"/>
                  <a:cs typeface="Times New Roman" panose="02020603050405020304" pitchFamily="18" charset="0"/>
                </a:endParaRPr>
              </a:p>
            </xdr:txBody>
          </xdr:sp>
          <xdr:pic>
            <xdr:nvPicPr>
              <xdr:cNvPr id="800" name="Graphic 799" descr="Building with solid fill">
                <a:extLst>
                  <a:ext uri="{FF2B5EF4-FFF2-40B4-BE49-F238E27FC236}">
                    <a16:creationId xmlns:a16="http://schemas.microsoft.com/office/drawing/2014/main" id="{BEC3166B-2D02-7937-AEDA-77955068FEC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3178101" y="1518138"/>
                <a:ext cx="333376" cy="333376"/>
              </a:xfrm>
              <a:prstGeom prst="rect">
                <a:avLst/>
              </a:prstGeom>
            </xdr:spPr>
          </xdr:pic>
        </xdr:grpSp>
        <xdr:sp macro="" textlink="'Geographically pt'!W19">
          <xdr:nvSpPr>
            <xdr:cNvPr id="796" name="TextBox 795">
              <a:extLst>
                <a:ext uri="{FF2B5EF4-FFF2-40B4-BE49-F238E27FC236}">
                  <a16:creationId xmlns:a16="http://schemas.microsoft.com/office/drawing/2014/main" id="{D98F1A78-C755-E721-DDF3-1323D255F4F6}"/>
                </a:ext>
              </a:extLst>
            </xdr:cNvPr>
            <xdr:cNvSpPr txBox="1"/>
          </xdr:nvSpPr>
          <xdr:spPr>
            <a:xfrm>
              <a:off x="3481534" y="1386986"/>
              <a:ext cx="8572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71CD92B-67F1-44F9-ACEA-84ACF5D6D846}"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ctr"/>
                <a:t> </a:t>
              </a:fld>
              <a:endParaRPr lang="en-IN" sz="3200" b="1">
                <a:ln>
                  <a:noFill/>
                </a:ln>
                <a:solidFill>
                  <a:schemeClr val="bg1"/>
                </a:solidFill>
                <a:latin typeface="Times New Roman" panose="02020603050405020304" pitchFamily="18" charset="0"/>
                <a:cs typeface="Times New Roman" panose="02020603050405020304" pitchFamily="18" charset="0"/>
              </a:endParaRPr>
            </a:p>
          </xdr:txBody>
        </xdr:sp>
        <xdr:sp macro="" textlink="'Geographically pt'!$M$7">
          <xdr:nvSpPr>
            <xdr:cNvPr id="797" name="TextBox 796">
              <a:extLst>
                <a:ext uri="{FF2B5EF4-FFF2-40B4-BE49-F238E27FC236}">
                  <a16:creationId xmlns:a16="http://schemas.microsoft.com/office/drawing/2014/main" id="{F79DD12E-2AD4-6E42-E36F-874A63DBECB4}"/>
                </a:ext>
              </a:extLst>
            </xdr:cNvPr>
            <xdr:cNvSpPr txBox="1"/>
          </xdr:nvSpPr>
          <xdr:spPr>
            <a:xfrm>
              <a:off x="3418424" y="1625110"/>
              <a:ext cx="9525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4503D7-95AC-4630-B2E7-669A23703FD4}" type="TxLink">
                <a:rPr lang="en-US" sz="1400" b="0" i="0" u="none" strike="noStrike">
                  <a:ln>
                    <a:noFill/>
                  </a:ln>
                  <a:solidFill>
                    <a:schemeClr val="bg1"/>
                  </a:solidFill>
                  <a:latin typeface="Times New Roman" panose="02020603050405020304" pitchFamily="18" charset="0"/>
                  <a:cs typeface="Times New Roman" panose="02020603050405020304" pitchFamily="18" charset="0"/>
                </a:rPr>
                <a:pPr algn="ctr"/>
                <a:t> 14,67,760 </a:t>
              </a:fld>
              <a:endParaRPr lang="en-IN" sz="6600" b="1">
                <a:ln>
                  <a:noFill/>
                </a:ln>
                <a:solidFill>
                  <a:schemeClr val="bg1"/>
                </a:solidFill>
                <a:latin typeface="Times New Roman" panose="02020603050405020304" pitchFamily="18" charset="0"/>
                <a:cs typeface="Times New Roman" panose="02020603050405020304" pitchFamily="18" charset="0"/>
              </a:endParaRPr>
            </a:p>
          </xdr:txBody>
        </xdr:sp>
      </xdr:grpSp>
      <xdr:grpSp>
        <xdr:nvGrpSpPr>
          <xdr:cNvPr id="801" name="Group 800">
            <a:extLst>
              <a:ext uri="{FF2B5EF4-FFF2-40B4-BE49-F238E27FC236}">
                <a16:creationId xmlns:a16="http://schemas.microsoft.com/office/drawing/2014/main" id="{782D16A1-25E3-4062-84AB-52377C992E23}"/>
              </a:ext>
            </a:extLst>
          </xdr:cNvPr>
          <xdr:cNvGrpSpPr/>
        </xdr:nvGrpSpPr>
        <xdr:grpSpPr>
          <a:xfrm>
            <a:off x="9550644" y="723900"/>
            <a:ext cx="1392856" cy="607402"/>
            <a:chOff x="4705349" y="1047750"/>
            <a:chExt cx="1395881" cy="607402"/>
          </a:xfrm>
        </xdr:grpSpPr>
        <xdr:grpSp>
          <xdr:nvGrpSpPr>
            <xdr:cNvPr id="802" name="Group 801">
              <a:extLst>
                <a:ext uri="{FF2B5EF4-FFF2-40B4-BE49-F238E27FC236}">
                  <a16:creationId xmlns:a16="http://schemas.microsoft.com/office/drawing/2014/main" id="{7278A967-0BA8-2F5C-463E-E5D03A785E1C}"/>
                </a:ext>
              </a:extLst>
            </xdr:cNvPr>
            <xdr:cNvGrpSpPr/>
          </xdr:nvGrpSpPr>
          <xdr:grpSpPr>
            <a:xfrm>
              <a:off x="4705349" y="1047750"/>
              <a:ext cx="1352551" cy="533400"/>
              <a:chOff x="4705349" y="1047750"/>
              <a:chExt cx="1352551" cy="533400"/>
            </a:xfrm>
          </xdr:grpSpPr>
          <xdr:sp macro="" textlink="">
            <xdr:nvSpPr>
              <xdr:cNvPr id="805" name="Rectangle: Rounded Corners 804">
                <a:extLst>
                  <a:ext uri="{FF2B5EF4-FFF2-40B4-BE49-F238E27FC236}">
                    <a16:creationId xmlns:a16="http://schemas.microsoft.com/office/drawing/2014/main" id="{E4EFDC1A-74C2-33F6-56DD-0D397FF3393C}"/>
                  </a:ext>
                </a:extLst>
              </xdr:cNvPr>
              <xdr:cNvSpPr/>
            </xdr:nvSpPr>
            <xdr:spPr>
              <a:xfrm>
                <a:off x="4705349" y="1047750"/>
                <a:ext cx="1352551" cy="533400"/>
              </a:xfrm>
              <a:prstGeom prst="round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latin typeface="Times New Roman" panose="02020603050405020304" pitchFamily="18" charset="0"/>
                  <a:cs typeface="Times New Roman" panose="02020603050405020304" pitchFamily="18" charset="0"/>
                </a:endParaRPr>
              </a:p>
            </xdr:txBody>
          </xdr:sp>
          <xdr:sp macro="" textlink="">
            <xdr:nvSpPr>
              <xdr:cNvPr id="806" name="Rectangle: Rounded Corners 805">
                <a:extLst>
                  <a:ext uri="{FF2B5EF4-FFF2-40B4-BE49-F238E27FC236}">
                    <a16:creationId xmlns:a16="http://schemas.microsoft.com/office/drawing/2014/main" id="{D1BCFCA3-2CE0-B6C8-C14C-C5981D26856C}"/>
                  </a:ext>
                </a:extLst>
              </xdr:cNvPr>
              <xdr:cNvSpPr/>
            </xdr:nvSpPr>
            <xdr:spPr>
              <a:xfrm>
                <a:off x="4781549" y="1121115"/>
                <a:ext cx="360000" cy="360000"/>
              </a:xfrm>
              <a:prstGeom prst="roundRect">
                <a:avLst/>
              </a:prstGeom>
              <a:solidFill>
                <a:srgbClr val="390CD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latin typeface="Times New Roman" panose="02020603050405020304" pitchFamily="18" charset="0"/>
                  <a:cs typeface="Times New Roman" panose="02020603050405020304" pitchFamily="18" charset="0"/>
                </a:endParaRPr>
              </a:p>
            </xdr:txBody>
          </xdr:sp>
          <xdr:pic>
            <xdr:nvPicPr>
              <xdr:cNvPr id="807" name="Graphic 806" descr="Building with solid fill">
                <a:extLst>
                  <a:ext uri="{FF2B5EF4-FFF2-40B4-BE49-F238E27FC236}">
                    <a16:creationId xmlns:a16="http://schemas.microsoft.com/office/drawing/2014/main" id="{17976986-3F21-61FF-AD74-0C16082E57C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791074" y="1143000"/>
                <a:ext cx="333376" cy="333376"/>
              </a:xfrm>
              <a:prstGeom prst="rect">
                <a:avLst/>
              </a:prstGeom>
            </xdr:spPr>
          </xdr:pic>
        </xdr:grpSp>
        <xdr:sp macro="" textlink="'Geographically pt'!W18">
          <xdr:nvSpPr>
            <xdr:cNvPr id="803" name="TextBox 802">
              <a:extLst>
                <a:ext uri="{FF2B5EF4-FFF2-40B4-BE49-F238E27FC236}">
                  <a16:creationId xmlns:a16="http://schemas.microsoft.com/office/drawing/2014/main" id="{BDE048AB-61CA-84E5-5D38-F81F0FDC4639}"/>
                </a:ext>
              </a:extLst>
            </xdr:cNvPr>
            <xdr:cNvSpPr txBox="1"/>
          </xdr:nvSpPr>
          <xdr:spPr>
            <a:xfrm>
              <a:off x="5153025" y="1047750"/>
              <a:ext cx="8572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571C324-E97E-4330-8B0E-9FB5D992E62E}"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ctr"/>
                <a:t> </a:t>
              </a:fld>
              <a:endParaRPr lang="en-IN" sz="3200" b="1">
                <a:ln>
                  <a:noFill/>
                </a:ln>
                <a:solidFill>
                  <a:schemeClr val="bg1"/>
                </a:solidFill>
                <a:latin typeface="Times New Roman" panose="02020603050405020304" pitchFamily="18" charset="0"/>
                <a:cs typeface="Times New Roman" panose="02020603050405020304" pitchFamily="18" charset="0"/>
              </a:endParaRPr>
            </a:p>
          </xdr:txBody>
        </xdr:sp>
        <xdr:sp macro="" textlink="'Geographically pt'!Y18">
          <xdr:nvSpPr>
            <xdr:cNvPr id="804" name="TextBox 803">
              <a:extLst>
                <a:ext uri="{FF2B5EF4-FFF2-40B4-BE49-F238E27FC236}">
                  <a16:creationId xmlns:a16="http://schemas.microsoft.com/office/drawing/2014/main" id="{5C082ECC-B1AD-2EC5-EA04-FCF5B46779B7}"/>
                </a:ext>
              </a:extLst>
            </xdr:cNvPr>
            <xdr:cNvSpPr txBox="1"/>
          </xdr:nvSpPr>
          <xdr:spPr>
            <a:xfrm>
              <a:off x="5133974" y="1266825"/>
              <a:ext cx="967256" cy="388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46FA5C-C97A-4106-A40C-9153659204E7}"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ctr"/>
                <a:t> </a:t>
              </a:fld>
              <a:endParaRPr lang="en-IN" sz="5400" b="1">
                <a:ln>
                  <a:noFill/>
                </a:ln>
                <a:solidFill>
                  <a:schemeClr val="bg1"/>
                </a:solidFill>
                <a:latin typeface="Times New Roman" panose="02020603050405020304" pitchFamily="18" charset="0"/>
                <a:cs typeface="Times New Roman" panose="02020603050405020304" pitchFamily="18" charset="0"/>
              </a:endParaRPr>
            </a:p>
          </xdr:txBody>
        </xdr:sp>
      </xdr:grpSp>
      <xdr:grpSp>
        <xdr:nvGrpSpPr>
          <xdr:cNvPr id="808" name="Group 807">
            <a:extLst>
              <a:ext uri="{FF2B5EF4-FFF2-40B4-BE49-F238E27FC236}">
                <a16:creationId xmlns:a16="http://schemas.microsoft.com/office/drawing/2014/main" id="{C05EB927-4B97-40BC-B11E-53CCFB0F0FEE}"/>
              </a:ext>
            </a:extLst>
          </xdr:cNvPr>
          <xdr:cNvGrpSpPr/>
        </xdr:nvGrpSpPr>
        <xdr:grpSpPr>
          <a:xfrm>
            <a:off x="7402368" y="781050"/>
            <a:ext cx="1463897" cy="533400"/>
            <a:chOff x="4714871" y="866775"/>
            <a:chExt cx="1466846" cy="533400"/>
          </a:xfrm>
        </xdr:grpSpPr>
        <xdr:grpSp>
          <xdr:nvGrpSpPr>
            <xdr:cNvPr id="809" name="Group 808">
              <a:extLst>
                <a:ext uri="{FF2B5EF4-FFF2-40B4-BE49-F238E27FC236}">
                  <a16:creationId xmlns:a16="http://schemas.microsoft.com/office/drawing/2014/main" id="{527E2FCD-36E1-37A2-9361-34D3F8267F91}"/>
                </a:ext>
              </a:extLst>
            </xdr:cNvPr>
            <xdr:cNvGrpSpPr/>
          </xdr:nvGrpSpPr>
          <xdr:grpSpPr>
            <a:xfrm>
              <a:off x="4714871" y="866775"/>
              <a:ext cx="1419225" cy="533400"/>
              <a:chOff x="4714871" y="866775"/>
              <a:chExt cx="1419225" cy="533400"/>
            </a:xfrm>
          </xdr:grpSpPr>
          <xdr:sp macro="" textlink="">
            <xdr:nvSpPr>
              <xdr:cNvPr id="812" name="Rectangle: Rounded Corners 811">
                <a:extLst>
                  <a:ext uri="{FF2B5EF4-FFF2-40B4-BE49-F238E27FC236}">
                    <a16:creationId xmlns:a16="http://schemas.microsoft.com/office/drawing/2014/main" id="{96322844-463F-14B6-22C3-4CEB5C26EEBD}"/>
                  </a:ext>
                </a:extLst>
              </xdr:cNvPr>
              <xdr:cNvSpPr/>
            </xdr:nvSpPr>
            <xdr:spPr>
              <a:xfrm>
                <a:off x="4714871" y="866775"/>
                <a:ext cx="1419225" cy="533400"/>
              </a:xfrm>
              <a:prstGeom prst="round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latin typeface="Times New Roman" panose="02020603050405020304" pitchFamily="18" charset="0"/>
                  <a:cs typeface="Times New Roman" panose="02020603050405020304" pitchFamily="18" charset="0"/>
                </a:endParaRPr>
              </a:p>
            </xdr:txBody>
          </xdr:sp>
          <xdr:sp macro="" textlink="">
            <xdr:nvSpPr>
              <xdr:cNvPr id="813" name="Rectangle: Rounded Corners 812">
                <a:extLst>
                  <a:ext uri="{FF2B5EF4-FFF2-40B4-BE49-F238E27FC236}">
                    <a16:creationId xmlns:a16="http://schemas.microsoft.com/office/drawing/2014/main" id="{A744E960-3398-7D6E-6376-BC4E796453E6}"/>
                  </a:ext>
                </a:extLst>
              </xdr:cNvPr>
              <xdr:cNvSpPr/>
            </xdr:nvSpPr>
            <xdr:spPr>
              <a:xfrm>
                <a:off x="4781549" y="978240"/>
                <a:ext cx="360000" cy="360000"/>
              </a:xfrm>
              <a:prstGeom prst="roundRect">
                <a:avLst/>
              </a:prstGeom>
              <a:solidFill>
                <a:srgbClr val="390CD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latin typeface="Times New Roman" panose="02020603050405020304" pitchFamily="18" charset="0"/>
                  <a:cs typeface="Times New Roman" panose="02020603050405020304" pitchFamily="18" charset="0"/>
                </a:endParaRPr>
              </a:p>
            </xdr:txBody>
          </xdr:sp>
          <xdr:pic>
            <xdr:nvPicPr>
              <xdr:cNvPr id="814" name="Graphic 813" descr="Building with solid fill">
                <a:extLst>
                  <a:ext uri="{FF2B5EF4-FFF2-40B4-BE49-F238E27FC236}">
                    <a16:creationId xmlns:a16="http://schemas.microsoft.com/office/drawing/2014/main" id="{1659ADB0-02BA-3FB6-E5C0-2163D3864716}"/>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4800596" y="1000125"/>
                <a:ext cx="333376" cy="333376"/>
              </a:xfrm>
              <a:prstGeom prst="rect">
                <a:avLst/>
              </a:prstGeom>
            </xdr:spPr>
          </xdr:pic>
        </xdr:grpSp>
        <xdr:sp macro="" textlink="'Geographically pt'!W17">
          <xdr:nvSpPr>
            <xdr:cNvPr id="810" name="TextBox 809">
              <a:extLst>
                <a:ext uri="{FF2B5EF4-FFF2-40B4-BE49-F238E27FC236}">
                  <a16:creationId xmlns:a16="http://schemas.microsoft.com/office/drawing/2014/main" id="{5BB11048-EF73-6657-45F2-A4F9CEA35C10}"/>
                </a:ext>
              </a:extLst>
            </xdr:cNvPr>
            <xdr:cNvSpPr txBox="1"/>
          </xdr:nvSpPr>
          <xdr:spPr>
            <a:xfrm>
              <a:off x="5105392" y="866776"/>
              <a:ext cx="1076325"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9A4E5AB-FB55-4329-9119-E65F177CA1E2}" type="TxLink">
                <a:rPr lang="en-US" sz="1050" b="0" i="0" u="none" strike="noStrike">
                  <a:ln>
                    <a:noFill/>
                  </a:ln>
                  <a:solidFill>
                    <a:schemeClr val="bg1"/>
                  </a:solidFill>
                  <a:latin typeface="Times New Roman" panose="02020603050405020304" pitchFamily="18" charset="0"/>
                  <a:cs typeface="Times New Roman" panose="02020603050405020304" pitchFamily="18" charset="0"/>
                </a:rPr>
                <a:pPr algn="ctr"/>
                <a:t> </a:t>
              </a:fld>
              <a:endParaRPr lang="en-IN" sz="2800" b="1">
                <a:ln>
                  <a:noFill/>
                </a:ln>
                <a:solidFill>
                  <a:schemeClr val="bg1"/>
                </a:solidFill>
                <a:latin typeface="Times New Roman" panose="02020603050405020304" pitchFamily="18" charset="0"/>
                <a:cs typeface="Times New Roman" panose="02020603050405020304" pitchFamily="18" charset="0"/>
              </a:endParaRPr>
            </a:p>
          </xdr:txBody>
        </xdr:sp>
      </xdr:grpSp>
    </xdr:grpSp>
    <xdr:clientData/>
  </xdr:twoCellAnchor>
  <xdr:twoCellAnchor editAs="absolute">
    <xdr:from>
      <xdr:col>0</xdr:col>
      <xdr:colOff>244471</xdr:colOff>
      <xdr:row>5</xdr:row>
      <xdr:rowOff>56086</xdr:rowOff>
    </xdr:from>
    <xdr:to>
      <xdr:col>5</xdr:col>
      <xdr:colOff>120646</xdr:colOff>
      <xdr:row>7</xdr:row>
      <xdr:rowOff>46561</xdr:rowOff>
    </xdr:to>
    <xdr:sp macro="" textlink="">
      <xdr:nvSpPr>
        <xdr:cNvPr id="85" name="TextBox 84">
          <a:extLst>
            <a:ext uri="{FF2B5EF4-FFF2-40B4-BE49-F238E27FC236}">
              <a16:creationId xmlns:a16="http://schemas.microsoft.com/office/drawing/2014/main" id="{E9C3E527-EA09-418C-B4E2-96A06780570F}"/>
            </a:ext>
          </a:extLst>
        </xdr:cNvPr>
        <xdr:cNvSpPr txBox="1"/>
      </xdr:nvSpPr>
      <xdr:spPr>
        <a:xfrm>
          <a:off x="244471" y="1008586"/>
          <a:ext cx="2945342"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2400" b="1">
              <a:ln>
                <a:noFill/>
              </a:ln>
              <a:solidFill>
                <a:schemeClr val="bg1"/>
              </a:solidFill>
              <a:latin typeface="Times New Roman" panose="02020603050405020304" pitchFamily="18" charset="0"/>
              <a:cs typeface="Times New Roman" panose="02020603050405020304" pitchFamily="18" charset="0"/>
            </a:rPr>
            <a:t>Financial</a:t>
          </a:r>
          <a:r>
            <a:rPr lang="en-IN" sz="2400" b="1" baseline="0">
              <a:ln>
                <a:noFill/>
              </a:ln>
              <a:solidFill>
                <a:schemeClr val="bg1"/>
              </a:solidFill>
              <a:latin typeface="Times New Roman" panose="02020603050405020304" pitchFamily="18" charset="0"/>
              <a:cs typeface="Times New Roman" panose="02020603050405020304" pitchFamily="18" charset="0"/>
            </a:rPr>
            <a:t> Statistics</a:t>
          </a:r>
          <a:endParaRPr lang="en-IN" sz="2400" b="1">
            <a:ln>
              <a:noFill/>
            </a:ln>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252941</xdr:colOff>
      <xdr:row>15</xdr:row>
      <xdr:rowOff>141811</xdr:rowOff>
    </xdr:from>
    <xdr:to>
      <xdr:col>4</xdr:col>
      <xdr:colOff>538584</xdr:colOff>
      <xdr:row>26</xdr:row>
      <xdr:rowOff>17986</xdr:rowOff>
    </xdr:to>
    <xdr:grpSp>
      <xdr:nvGrpSpPr>
        <xdr:cNvPr id="9" name="Group 8">
          <a:extLst>
            <a:ext uri="{FF2B5EF4-FFF2-40B4-BE49-F238E27FC236}">
              <a16:creationId xmlns:a16="http://schemas.microsoft.com/office/drawing/2014/main" id="{44844F5B-A0EC-A32C-AC05-1839D25220D5}"/>
            </a:ext>
          </a:extLst>
        </xdr:cNvPr>
        <xdr:cNvGrpSpPr/>
      </xdr:nvGrpSpPr>
      <xdr:grpSpPr>
        <a:xfrm>
          <a:off x="252941" y="2999311"/>
          <a:ext cx="2740976" cy="1971675"/>
          <a:chOff x="549270" y="2999311"/>
          <a:chExt cx="2740976" cy="1971675"/>
        </a:xfrm>
      </xdr:grpSpPr>
      <xdr:grpSp>
        <xdr:nvGrpSpPr>
          <xdr:cNvPr id="114" name="Group 113">
            <a:extLst>
              <a:ext uri="{FF2B5EF4-FFF2-40B4-BE49-F238E27FC236}">
                <a16:creationId xmlns:a16="http://schemas.microsoft.com/office/drawing/2014/main" id="{5DBB9C73-B651-400B-BA3C-E41118C28115}"/>
              </a:ext>
            </a:extLst>
          </xdr:cNvPr>
          <xdr:cNvGrpSpPr/>
        </xdr:nvGrpSpPr>
        <xdr:grpSpPr>
          <a:xfrm>
            <a:off x="549270" y="2999311"/>
            <a:ext cx="342900" cy="1971675"/>
            <a:chOff x="200025" y="2857500"/>
            <a:chExt cx="342900" cy="1971675"/>
          </a:xfrm>
        </xdr:grpSpPr>
        <xdr:sp macro="" textlink="">
          <xdr:nvSpPr>
            <xdr:cNvPr id="115" name="TextBox 114">
              <a:extLst>
                <a:ext uri="{FF2B5EF4-FFF2-40B4-BE49-F238E27FC236}">
                  <a16:creationId xmlns:a16="http://schemas.microsoft.com/office/drawing/2014/main" id="{E9E88F9F-E5DF-7102-98E8-058F291687BE}"/>
                </a:ext>
              </a:extLst>
            </xdr:cNvPr>
            <xdr:cNvSpPr txBox="1"/>
          </xdr:nvSpPr>
          <xdr:spPr>
            <a:xfrm>
              <a:off x="200025" y="2857500"/>
              <a:ext cx="3429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b="1">
                  <a:ln>
                    <a:noFill/>
                  </a:ln>
                  <a:solidFill>
                    <a:schemeClr val="bg2">
                      <a:lumMod val="50000"/>
                    </a:schemeClr>
                  </a:solidFill>
                  <a:latin typeface="Times New Roman" panose="02020603050405020304" pitchFamily="18" charset="0"/>
                  <a:cs typeface="Times New Roman" panose="02020603050405020304" pitchFamily="18" charset="0"/>
                </a:rPr>
                <a:t>▪</a:t>
              </a:r>
            </a:p>
          </xdr:txBody>
        </xdr:sp>
        <xdr:sp macro="" textlink="">
          <xdr:nvSpPr>
            <xdr:cNvPr id="116" name="TextBox 115">
              <a:extLst>
                <a:ext uri="{FF2B5EF4-FFF2-40B4-BE49-F238E27FC236}">
                  <a16:creationId xmlns:a16="http://schemas.microsoft.com/office/drawing/2014/main" id="{61FA7F4D-6E20-BFBA-B031-15654CB1D1CB}"/>
                </a:ext>
              </a:extLst>
            </xdr:cNvPr>
            <xdr:cNvSpPr txBox="1"/>
          </xdr:nvSpPr>
          <xdr:spPr>
            <a:xfrm>
              <a:off x="200025" y="3141345"/>
              <a:ext cx="3429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b="1">
                  <a:ln>
                    <a:noFill/>
                  </a:ln>
                  <a:solidFill>
                    <a:schemeClr val="bg2">
                      <a:lumMod val="50000"/>
                    </a:schemeClr>
                  </a:solidFill>
                  <a:latin typeface="Times New Roman" panose="02020603050405020304" pitchFamily="18" charset="0"/>
                  <a:cs typeface="Times New Roman" panose="02020603050405020304" pitchFamily="18" charset="0"/>
                </a:rPr>
                <a:t>▪</a:t>
              </a:r>
            </a:p>
          </xdr:txBody>
        </xdr:sp>
        <xdr:sp macro="" textlink="">
          <xdr:nvSpPr>
            <xdr:cNvPr id="117" name="TextBox 116">
              <a:extLst>
                <a:ext uri="{FF2B5EF4-FFF2-40B4-BE49-F238E27FC236}">
                  <a16:creationId xmlns:a16="http://schemas.microsoft.com/office/drawing/2014/main" id="{42FF6655-2E47-816C-2F26-5B20DEDFD507}"/>
                </a:ext>
              </a:extLst>
            </xdr:cNvPr>
            <xdr:cNvSpPr txBox="1"/>
          </xdr:nvSpPr>
          <xdr:spPr>
            <a:xfrm>
              <a:off x="200025" y="3434715"/>
              <a:ext cx="3429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b="1">
                  <a:ln>
                    <a:noFill/>
                  </a:ln>
                  <a:solidFill>
                    <a:schemeClr val="bg2">
                      <a:lumMod val="50000"/>
                    </a:schemeClr>
                  </a:solidFill>
                  <a:latin typeface="Times New Roman" panose="02020603050405020304" pitchFamily="18" charset="0"/>
                  <a:cs typeface="Times New Roman" panose="02020603050405020304" pitchFamily="18" charset="0"/>
                </a:rPr>
                <a:t>▪</a:t>
              </a:r>
            </a:p>
          </xdr:txBody>
        </xdr:sp>
        <xdr:sp macro="" textlink="">
          <xdr:nvSpPr>
            <xdr:cNvPr id="118" name="TextBox 117">
              <a:extLst>
                <a:ext uri="{FF2B5EF4-FFF2-40B4-BE49-F238E27FC236}">
                  <a16:creationId xmlns:a16="http://schemas.microsoft.com/office/drawing/2014/main" id="{E2649449-48F4-1073-7039-5BBCC7B1CBD6}"/>
                </a:ext>
              </a:extLst>
            </xdr:cNvPr>
            <xdr:cNvSpPr txBox="1"/>
          </xdr:nvSpPr>
          <xdr:spPr>
            <a:xfrm>
              <a:off x="200025" y="3718560"/>
              <a:ext cx="3429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b="1">
                  <a:ln>
                    <a:noFill/>
                  </a:ln>
                  <a:solidFill>
                    <a:schemeClr val="bg2">
                      <a:lumMod val="50000"/>
                    </a:schemeClr>
                  </a:solidFill>
                  <a:latin typeface="Times New Roman" panose="02020603050405020304" pitchFamily="18" charset="0"/>
                  <a:cs typeface="Times New Roman" panose="02020603050405020304" pitchFamily="18" charset="0"/>
                </a:rPr>
                <a:t>▪</a:t>
              </a:r>
            </a:p>
          </xdr:txBody>
        </xdr:sp>
        <xdr:sp macro="" textlink="">
          <xdr:nvSpPr>
            <xdr:cNvPr id="119" name="TextBox 118">
              <a:extLst>
                <a:ext uri="{FF2B5EF4-FFF2-40B4-BE49-F238E27FC236}">
                  <a16:creationId xmlns:a16="http://schemas.microsoft.com/office/drawing/2014/main" id="{471A9E3A-01B4-DC26-BB82-8DE0B0126F26}"/>
                </a:ext>
              </a:extLst>
            </xdr:cNvPr>
            <xdr:cNvSpPr txBox="1"/>
          </xdr:nvSpPr>
          <xdr:spPr>
            <a:xfrm>
              <a:off x="200025" y="4116705"/>
              <a:ext cx="3429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b="1">
                  <a:ln>
                    <a:noFill/>
                  </a:ln>
                  <a:solidFill>
                    <a:schemeClr val="bg2">
                      <a:lumMod val="50000"/>
                    </a:schemeClr>
                  </a:solidFill>
                  <a:latin typeface="Times New Roman" panose="02020603050405020304" pitchFamily="18" charset="0"/>
                  <a:cs typeface="Times New Roman" panose="02020603050405020304" pitchFamily="18" charset="0"/>
                </a:rPr>
                <a:t>▪</a:t>
              </a:r>
            </a:p>
          </xdr:txBody>
        </xdr:sp>
        <xdr:sp macro="" textlink="">
          <xdr:nvSpPr>
            <xdr:cNvPr id="120" name="TextBox 119">
              <a:extLst>
                <a:ext uri="{FF2B5EF4-FFF2-40B4-BE49-F238E27FC236}">
                  <a16:creationId xmlns:a16="http://schemas.microsoft.com/office/drawing/2014/main" id="{4C42C0AF-90D4-AC49-E578-EAD3CB018940}"/>
                </a:ext>
              </a:extLst>
            </xdr:cNvPr>
            <xdr:cNvSpPr txBox="1"/>
          </xdr:nvSpPr>
          <xdr:spPr>
            <a:xfrm>
              <a:off x="200025" y="4514850"/>
              <a:ext cx="3429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b="1">
                  <a:ln>
                    <a:noFill/>
                  </a:ln>
                  <a:solidFill>
                    <a:schemeClr val="bg2">
                      <a:lumMod val="50000"/>
                    </a:schemeClr>
                  </a:solidFill>
                  <a:latin typeface="Times New Roman" panose="02020603050405020304" pitchFamily="18" charset="0"/>
                  <a:cs typeface="Times New Roman" panose="02020603050405020304" pitchFamily="18" charset="0"/>
                </a:rPr>
                <a:t>▪</a:t>
              </a:r>
            </a:p>
          </xdr:txBody>
        </xdr:sp>
      </xdr:grpSp>
      <xdr:grpSp>
        <xdr:nvGrpSpPr>
          <xdr:cNvPr id="86" name="Group 85">
            <a:extLst>
              <a:ext uri="{FF2B5EF4-FFF2-40B4-BE49-F238E27FC236}">
                <a16:creationId xmlns:a16="http://schemas.microsoft.com/office/drawing/2014/main" id="{D2025EBD-B0BC-46DA-BA54-0784CC8FEDCE}"/>
              </a:ext>
            </a:extLst>
          </xdr:cNvPr>
          <xdr:cNvGrpSpPr/>
        </xdr:nvGrpSpPr>
        <xdr:grpSpPr>
          <a:xfrm>
            <a:off x="720614" y="3008836"/>
            <a:ext cx="2569632" cy="1885950"/>
            <a:chOff x="591502" y="1409700"/>
            <a:chExt cx="2552699" cy="1885950"/>
          </a:xfrm>
        </xdr:grpSpPr>
        <xdr:grpSp>
          <xdr:nvGrpSpPr>
            <xdr:cNvPr id="87" name="Group 86">
              <a:extLst>
                <a:ext uri="{FF2B5EF4-FFF2-40B4-BE49-F238E27FC236}">
                  <a16:creationId xmlns:a16="http://schemas.microsoft.com/office/drawing/2014/main" id="{59B001EC-CCAD-40FC-8FDA-ABA6B8BCD781}"/>
                </a:ext>
              </a:extLst>
            </xdr:cNvPr>
            <xdr:cNvGrpSpPr/>
          </xdr:nvGrpSpPr>
          <xdr:grpSpPr>
            <a:xfrm>
              <a:off x="624840" y="1409700"/>
              <a:ext cx="2495548" cy="219075"/>
              <a:chOff x="609601" y="1409700"/>
              <a:chExt cx="2495548" cy="219075"/>
            </a:xfrm>
          </xdr:grpSpPr>
          <xdr:sp macro="" textlink="'Geographically pt'!A4">
            <xdr:nvSpPr>
              <xdr:cNvPr id="108" name="TextBox 107">
                <a:extLst>
                  <a:ext uri="{FF2B5EF4-FFF2-40B4-BE49-F238E27FC236}">
                    <a16:creationId xmlns:a16="http://schemas.microsoft.com/office/drawing/2014/main" id="{73B68D7B-4C71-ACD9-558C-2242214930AE}"/>
                  </a:ext>
                </a:extLst>
              </xdr:cNvPr>
              <xdr:cNvSpPr txBox="1"/>
            </xdr:nvSpPr>
            <xdr:spPr>
              <a:xfrm>
                <a:off x="609601" y="1409700"/>
                <a:ext cx="733424"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7670FB2-796B-4EFE-9608-61C8A4691F64}"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Egypt</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sp macro="" textlink="'Geographically pt'!B4">
            <xdr:nvSpPr>
              <xdr:cNvPr id="109" name="TextBox 108">
                <a:extLst>
                  <a:ext uri="{FF2B5EF4-FFF2-40B4-BE49-F238E27FC236}">
                    <a16:creationId xmlns:a16="http://schemas.microsoft.com/office/drawing/2014/main" id="{16B82BFD-C971-6C01-0559-C06C17553603}"/>
                  </a:ext>
                </a:extLst>
              </xdr:cNvPr>
              <xdr:cNvSpPr txBox="1"/>
            </xdr:nvSpPr>
            <xdr:spPr>
              <a:xfrm>
                <a:off x="1490663" y="1419225"/>
                <a:ext cx="733424"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9D47920-0BA8-4C73-A488-FB2190E30F58}"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1467760</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sp macro="" textlink="'Geographically pt'!C4">
            <xdr:nvSpPr>
              <xdr:cNvPr id="110" name="TextBox 109">
                <a:extLst>
                  <a:ext uri="{FF2B5EF4-FFF2-40B4-BE49-F238E27FC236}">
                    <a16:creationId xmlns:a16="http://schemas.microsoft.com/office/drawing/2014/main" id="{31568AA9-FE89-728A-B3CF-4A4AE6331B05}"/>
                  </a:ext>
                </a:extLst>
              </xdr:cNvPr>
              <xdr:cNvSpPr txBox="1"/>
            </xdr:nvSpPr>
            <xdr:spPr>
              <a:xfrm>
                <a:off x="2371725" y="1414462"/>
                <a:ext cx="733424"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958D874-5D20-46AC-9A07-EDF8BE2501F6}"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27.69%</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grpSp>
        <xdr:grpSp>
          <xdr:nvGrpSpPr>
            <xdr:cNvPr id="88" name="Group 87">
              <a:extLst>
                <a:ext uri="{FF2B5EF4-FFF2-40B4-BE49-F238E27FC236}">
                  <a16:creationId xmlns:a16="http://schemas.microsoft.com/office/drawing/2014/main" id="{1B939D27-27D1-469D-4922-23925EF57A14}"/>
                </a:ext>
              </a:extLst>
            </xdr:cNvPr>
            <xdr:cNvGrpSpPr/>
          </xdr:nvGrpSpPr>
          <xdr:grpSpPr>
            <a:xfrm>
              <a:off x="601027" y="1683829"/>
              <a:ext cx="2543174" cy="228600"/>
              <a:chOff x="571500" y="1724025"/>
              <a:chExt cx="2543174" cy="228600"/>
            </a:xfrm>
          </xdr:grpSpPr>
          <xdr:sp macro="" textlink="'Geographically pt'!A5">
            <xdr:nvSpPr>
              <xdr:cNvPr id="105" name="TextBox 104">
                <a:extLst>
                  <a:ext uri="{FF2B5EF4-FFF2-40B4-BE49-F238E27FC236}">
                    <a16:creationId xmlns:a16="http://schemas.microsoft.com/office/drawing/2014/main" id="{F0A961FA-526B-91E6-8ACD-A9F117582986}"/>
                  </a:ext>
                </a:extLst>
              </xdr:cNvPr>
              <xdr:cNvSpPr txBox="1"/>
            </xdr:nvSpPr>
            <xdr:spPr>
              <a:xfrm>
                <a:off x="571500" y="1724025"/>
                <a:ext cx="733424"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57ADF9D-C3F0-4C48-A6E7-81EA4DEA43B3}"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USA</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sp macro="" textlink="'Geographically pt'!B5">
            <xdr:nvSpPr>
              <xdr:cNvPr id="106" name="TextBox 105">
                <a:extLst>
                  <a:ext uri="{FF2B5EF4-FFF2-40B4-BE49-F238E27FC236}">
                    <a16:creationId xmlns:a16="http://schemas.microsoft.com/office/drawing/2014/main" id="{7B9DC1B9-9653-615E-2A3F-4447B8C8187F}"/>
                  </a:ext>
                </a:extLst>
              </xdr:cNvPr>
              <xdr:cNvSpPr txBox="1"/>
            </xdr:nvSpPr>
            <xdr:spPr>
              <a:xfrm>
                <a:off x="1476375" y="1743075"/>
                <a:ext cx="733424"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E68DD35-AA81-4975-BA40-4693268BD8B5}"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1061368</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sp macro="" textlink="'Geographically pt'!C5">
            <xdr:nvSpPr>
              <xdr:cNvPr id="107" name="TextBox 106">
                <a:extLst>
                  <a:ext uri="{FF2B5EF4-FFF2-40B4-BE49-F238E27FC236}">
                    <a16:creationId xmlns:a16="http://schemas.microsoft.com/office/drawing/2014/main" id="{A6F53723-8EBB-24AA-E380-5930A5BC79E8}"/>
                  </a:ext>
                </a:extLst>
              </xdr:cNvPr>
              <xdr:cNvSpPr txBox="1"/>
            </xdr:nvSpPr>
            <xdr:spPr>
              <a:xfrm>
                <a:off x="2381250" y="1733550"/>
                <a:ext cx="733424"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759E5E7-A4D4-42CF-B2DF-871E6D07F869}"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20.02%</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grpSp>
        <xdr:grpSp>
          <xdr:nvGrpSpPr>
            <xdr:cNvPr id="89" name="Group 88">
              <a:extLst>
                <a:ext uri="{FF2B5EF4-FFF2-40B4-BE49-F238E27FC236}">
                  <a16:creationId xmlns:a16="http://schemas.microsoft.com/office/drawing/2014/main" id="{0C7F3B18-A055-7D5C-AD9C-9D94AE3016D2}"/>
                </a:ext>
              </a:extLst>
            </xdr:cNvPr>
            <xdr:cNvGrpSpPr/>
          </xdr:nvGrpSpPr>
          <xdr:grpSpPr>
            <a:xfrm>
              <a:off x="615315" y="1967483"/>
              <a:ext cx="2514599" cy="233363"/>
              <a:chOff x="590550" y="2057400"/>
              <a:chExt cx="2514599" cy="233363"/>
            </a:xfrm>
          </xdr:grpSpPr>
          <xdr:sp macro="" textlink="'Geographically pt'!A6">
            <xdr:nvSpPr>
              <xdr:cNvPr id="102" name="TextBox 101">
                <a:extLst>
                  <a:ext uri="{FF2B5EF4-FFF2-40B4-BE49-F238E27FC236}">
                    <a16:creationId xmlns:a16="http://schemas.microsoft.com/office/drawing/2014/main" id="{29E54148-3814-5D55-B9B6-733E1A408F75}"/>
                  </a:ext>
                </a:extLst>
              </xdr:cNvPr>
              <xdr:cNvSpPr txBox="1"/>
            </xdr:nvSpPr>
            <xdr:spPr>
              <a:xfrm>
                <a:off x="590550" y="2057400"/>
                <a:ext cx="733424"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384CB06-9CFA-407A-A028-3A3B1EDA3902}" type="TxLink">
                  <a:rPr lang="en-US" sz="1100" b="0" i="0" u="none" strike="noStrike">
                    <a:ln>
                      <a:noFill/>
                    </a:ln>
                    <a:solidFill>
                      <a:schemeClr val="bg1"/>
                    </a:solidFill>
                    <a:latin typeface="Times New Roman" panose="02020603050405020304" pitchFamily="18" charset="0"/>
                    <a:ea typeface="+mn-ea"/>
                    <a:cs typeface="Times New Roman" panose="02020603050405020304" pitchFamily="18" charset="0"/>
                  </a:rPr>
                  <a:pPr marL="0" indent="0" algn="l"/>
                  <a:t>Russia</a:t>
                </a:fld>
                <a:endParaRPr lang="en-IN" sz="1100" b="0" i="0" u="none" strike="noStrike">
                  <a:ln>
                    <a:noFill/>
                  </a:ln>
                  <a:solidFill>
                    <a:schemeClr val="bg1"/>
                  </a:solidFill>
                  <a:latin typeface="Times New Roman" panose="02020603050405020304" pitchFamily="18" charset="0"/>
                  <a:ea typeface="+mn-ea"/>
                  <a:cs typeface="Times New Roman" panose="02020603050405020304" pitchFamily="18" charset="0"/>
                </a:endParaRPr>
              </a:p>
            </xdr:txBody>
          </xdr:sp>
          <xdr:sp macro="" textlink="'Geographically pt'!B6">
            <xdr:nvSpPr>
              <xdr:cNvPr id="103" name="TextBox 102">
                <a:extLst>
                  <a:ext uri="{FF2B5EF4-FFF2-40B4-BE49-F238E27FC236}">
                    <a16:creationId xmlns:a16="http://schemas.microsoft.com/office/drawing/2014/main" id="{6B7108B0-EC0F-4F11-3B53-DAA37EB88EF4}"/>
                  </a:ext>
                </a:extLst>
              </xdr:cNvPr>
              <xdr:cNvSpPr txBox="1"/>
            </xdr:nvSpPr>
            <xdr:spPr>
              <a:xfrm>
                <a:off x="1481137" y="2081213"/>
                <a:ext cx="733424"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B95CEE8-6CEF-4990-9C59-2C33E820E6AF}"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939036</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sp macro="" textlink="'Geographically pt'!C6">
            <xdr:nvSpPr>
              <xdr:cNvPr id="104" name="TextBox 103">
                <a:extLst>
                  <a:ext uri="{FF2B5EF4-FFF2-40B4-BE49-F238E27FC236}">
                    <a16:creationId xmlns:a16="http://schemas.microsoft.com/office/drawing/2014/main" id="{6D6EB702-DEA2-14A6-1FBD-8728A84F9057}"/>
                  </a:ext>
                </a:extLst>
              </xdr:cNvPr>
              <xdr:cNvSpPr txBox="1"/>
            </xdr:nvSpPr>
            <xdr:spPr>
              <a:xfrm>
                <a:off x="2371725" y="2069307"/>
                <a:ext cx="733424"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F4C4F11-B457-4127-9EA6-6E3693AF0C14}"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17.71%</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grpSp>
        <xdr:grpSp>
          <xdr:nvGrpSpPr>
            <xdr:cNvPr id="90" name="Group 89">
              <a:extLst>
                <a:ext uri="{FF2B5EF4-FFF2-40B4-BE49-F238E27FC236}">
                  <a16:creationId xmlns:a16="http://schemas.microsoft.com/office/drawing/2014/main" id="{D99CE91A-78F3-D9B0-D132-8AE4B79AEFE2}"/>
                </a:ext>
              </a:extLst>
            </xdr:cNvPr>
            <xdr:cNvGrpSpPr/>
          </xdr:nvGrpSpPr>
          <xdr:grpSpPr>
            <a:xfrm>
              <a:off x="615315" y="2255900"/>
              <a:ext cx="2514599" cy="526458"/>
              <a:chOff x="609600" y="2314575"/>
              <a:chExt cx="2514599" cy="526458"/>
            </a:xfrm>
          </xdr:grpSpPr>
          <xdr:sp macro="" textlink="'Geographically pt'!A7">
            <xdr:nvSpPr>
              <xdr:cNvPr id="99" name="TextBox 98">
                <a:extLst>
                  <a:ext uri="{FF2B5EF4-FFF2-40B4-BE49-F238E27FC236}">
                    <a16:creationId xmlns:a16="http://schemas.microsoft.com/office/drawing/2014/main" id="{F916CF36-32D7-379D-E92F-850AA59E367F}"/>
                  </a:ext>
                </a:extLst>
              </xdr:cNvPr>
              <xdr:cNvSpPr txBox="1"/>
            </xdr:nvSpPr>
            <xdr:spPr>
              <a:xfrm>
                <a:off x="609600" y="2314575"/>
                <a:ext cx="879411" cy="5264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3609E6B-4880-47A2-9751-482AF8AE662C}"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United Kingdom</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sp macro="" textlink="'Geographically pt'!B7">
            <xdr:nvSpPr>
              <xdr:cNvPr id="100" name="TextBox 99">
                <a:extLst>
                  <a:ext uri="{FF2B5EF4-FFF2-40B4-BE49-F238E27FC236}">
                    <a16:creationId xmlns:a16="http://schemas.microsoft.com/office/drawing/2014/main" id="{81EC50E7-BB4C-25A9-0AFE-FA2212CF8D84}"/>
                  </a:ext>
                </a:extLst>
              </xdr:cNvPr>
              <xdr:cNvSpPr txBox="1"/>
            </xdr:nvSpPr>
            <xdr:spPr>
              <a:xfrm>
                <a:off x="1500187" y="2343150"/>
                <a:ext cx="733424"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B200969-FDEA-4BEC-9417-0B384D5505E6}"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792892</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sp macro="" textlink="'Geographically pt'!C7">
            <xdr:nvSpPr>
              <xdr:cNvPr id="101" name="TextBox 100">
                <a:extLst>
                  <a:ext uri="{FF2B5EF4-FFF2-40B4-BE49-F238E27FC236}">
                    <a16:creationId xmlns:a16="http://schemas.microsoft.com/office/drawing/2014/main" id="{F1EF270B-AE63-1592-9F0A-92124BBC5460}"/>
                  </a:ext>
                </a:extLst>
              </xdr:cNvPr>
              <xdr:cNvSpPr txBox="1"/>
            </xdr:nvSpPr>
            <xdr:spPr>
              <a:xfrm>
                <a:off x="2390775" y="2328862"/>
                <a:ext cx="733424"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8AF35B9-0094-488E-9D78-496FDAE2D0AA}"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14.96%</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grpSp>
        <xdr:grpSp>
          <xdr:nvGrpSpPr>
            <xdr:cNvPr id="91" name="Group 90">
              <a:extLst>
                <a:ext uri="{FF2B5EF4-FFF2-40B4-BE49-F238E27FC236}">
                  <a16:creationId xmlns:a16="http://schemas.microsoft.com/office/drawing/2014/main" id="{7EDB97EF-740D-4BED-CDE0-8EA169E3D0A0}"/>
                </a:ext>
              </a:extLst>
            </xdr:cNvPr>
            <xdr:cNvGrpSpPr/>
          </xdr:nvGrpSpPr>
          <xdr:grpSpPr>
            <a:xfrm>
              <a:off x="591502" y="2553842"/>
              <a:ext cx="2543174" cy="439104"/>
              <a:chOff x="600075" y="2646996"/>
              <a:chExt cx="2543174" cy="439104"/>
            </a:xfrm>
          </xdr:grpSpPr>
          <xdr:sp macro="" textlink="'Geographically pt'!A8">
            <xdr:nvSpPr>
              <xdr:cNvPr id="96" name="TextBox 95">
                <a:extLst>
                  <a:ext uri="{FF2B5EF4-FFF2-40B4-BE49-F238E27FC236}">
                    <a16:creationId xmlns:a16="http://schemas.microsoft.com/office/drawing/2014/main" id="{9A9E0857-BA36-F366-0F41-976A3D9999A8}"/>
                  </a:ext>
                </a:extLst>
              </xdr:cNvPr>
              <xdr:cNvSpPr txBox="1"/>
            </xdr:nvSpPr>
            <xdr:spPr>
              <a:xfrm>
                <a:off x="600075" y="2646996"/>
                <a:ext cx="904875" cy="439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742259B-F447-4948-A85B-7DA10A588C8E}"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Canada</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sp macro="" textlink="'Geographically pt'!B8">
            <xdr:nvSpPr>
              <xdr:cNvPr id="97" name="TextBox 96">
                <a:extLst>
                  <a:ext uri="{FF2B5EF4-FFF2-40B4-BE49-F238E27FC236}">
                    <a16:creationId xmlns:a16="http://schemas.microsoft.com/office/drawing/2014/main" id="{D4EB4A8A-4EF8-33A0-096E-E5AF06994511}"/>
                  </a:ext>
                </a:extLst>
              </xdr:cNvPr>
              <xdr:cNvSpPr txBox="1"/>
            </xdr:nvSpPr>
            <xdr:spPr>
              <a:xfrm>
                <a:off x="1495425" y="2742246"/>
                <a:ext cx="733424"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73A1990-0A80-4DD5-BB86-9E27688196E0}"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523248</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sp macro="" textlink="'Geographically pt'!C8">
            <xdr:nvSpPr>
              <xdr:cNvPr id="98" name="TextBox 97">
                <a:extLst>
                  <a:ext uri="{FF2B5EF4-FFF2-40B4-BE49-F238E27FC236}">
                    <a16:creationId xmlns:a16="http://schemas.microsoft.com/office/drawing/2014/main" id="{C86EFB14-9666-02FC-7A8B-0A3901576A4D}"/>
                  </a:ext>
                </a:extLst>
              </xdr:cNvPr>
              <xdr:cNvSpPr txBox="1"/>
            </xdr:nvSpPr>
            <xdr:spPr>
              <a:xfrm>
                <a:off x="2409825" y="2747008"/>
                <a:ext cx="733424"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1EDC0AA-F2C8-4795-8F54-0123513B7E0E}"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9.87%</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grpSp>
        <xdr:grpSp>
          <xdr:nvGrpSpPr>
            <xdr:cNvPr id="92" name="Group 91">
              <a:extLst>
                <a:ext uri="{FF2B5EF4-FFF2-40B4-BE49-F238E27FC236}">
                  <a16:creationId xmlns:a16="http://schemas.microsoft.com/office/drawing/2014/main" id="{F0E10B60-DA7F-96AA-99F3-147D985BDE10}"/>
                </a:ext>
              </a:extLst>
            </xdr:cNvPr>
            <xdr:cNvGrpSpPr/>
          </xdr:nvGrpSpPr>
          <xdr:grpSpPr>
            <a:xfrm>
              <a:off x="601027" y="3048000"/>
              <a:ext cx="2543174" cy="247650"/>
              <a:chOff x="704850" y="2943225"/>
              <a:chExt cx="2543174" cy="247650"/>
            </a:xfrm>
          </xdr:grpSpPr>
          <xdr:sp macro="" textlink="'Geographically pt'!A9">
            <xdr:nvSpPr>
              <xdr:cNvPr id="93" name="TextBox 92">
                <a:extLst>
                  <a:ext uri="{FF2B5EF4-FFF2-40B4-BE49-F238E27FC236}">
                    <a16:creationId xmlns:a16="http://schemas.microsoft.com/office/drawing/2014/main" id="{2F13F7B4-676B-04B2-555F-0599021215C1}"/>
                  </a:ext>
                </a:extLst>
              </xdr:cNvPr>
              <xdr:cNvSpPr txBox="1"/>
            </xdr:nvSpPr>
            <xdr:spPr>
              <a:xfrm>
                <a:off x="704850" y="2981325"/>
                <a:ext cx="733424"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AC07EC6-9E70-4803-A8BE-BD11592EFF97}"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Brazil</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sp macro="" textlink="'Geographically pt'!B9">
            <xdr:nvSpPr>
              <xdr:cNvPr id="94" name="TextBox 93">
                <a:extLst>
                  <a:ext uri="{FF2B5EF4-FFF2-40B4-BE49-F238E27FC236}">
                    <a16:creationId xmlns:a16="http://schemas.microsoft.com/office/drawing/2014/main" id="{A4C3D0DC-9881-3C49-DF7E-EF99D479AE95}"/>
                  </a:ext>
                </a:extLst>
              </xdr:cNvPr>
              <xdr:cNvSpPr txBox="1"/>
            </xdr:nvSpPr>
            <xdr:spPr>
              <a:xfrm>
                <a:off x="1609725" y="2943225"/>
                <a:ext cx="733424"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42521E5-2A91-4C04-B25A-D5D2271BB7EB}"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516888</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sp macro="" textlink="'Geographically pt'!C9">
            <xdr:nvSpPr>
              <xdr:cNvPr id="95" name="TextBox 94">
                <a:extLst>
                  <a:ext uri="{FF2B5EF4-FFF2-40B4-BE49-F238E27FC236}">
                    <a16:creationId xmlns:a16="http://schemas.microsoft.com/office/drawing/2014/main" id="{882892C8-93F4-9292-51C0-06271A3CB6E1}"/>
                  </a:ext>
                </a:extLst>
              </xdr:cNvPr>
              <xdr:cNvSpPr txBox="1"/>
            </xdr:nvSpPr>
            <xdr:spPr>
              <a:xfrm>
                <a:off x="2514600" y="2962275"/>
                <a:ext cx="733424"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6264AD5-817F-4B6C-9A52-99FCD3A7D751}"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l"/>
                  <a:t>9.75%</a:t>
                </a:fld>
                <a:endParaRPr lang="en-IN" sz="1800" b="1">
                  <a:ln>
                    <a:noFill/>
                  </a:ln>
                  <a:solidFill>
                    <a:schemeClr val="bg1"/>
                  </a:solidFill>
                  <a:latin typeface="Times New Roman" panose="02020603050405020304" pitchFamily="18" charset="0"/>
                  <a:cs typeface="Times New Roman" panose="02020603050405020304" pitchFamily="18" charset="0"/>
                </a:endParaRPr>
              </a:p>
            </xdr:txBody>
          </xdr:sp>
        </xdr:grpSp>
      </xdr:grpSp>
    </xdr:grpSp>
    <xdr:clientData/>
  </xdr:twoCellAnchor>
  <xdr:twoCellAnchor editAs="absolute">
    <xdr:from>
      <xdr:col>0</xdr:col>
      <xdr:colOff>285751</xdr:colOff>
      <xdr:row>7</xdr:row>
      <xdr:rowOff>141811</xdr:rowOff>
    </xdr:from>
    <xdr:to>
      <xdr:col>4</xdr:col>
      <xdr:colOff>466726</xdr:colOff>
      <xdr:row>9</xdr:row>
      <xdr:rowOff>75136</xdr:rowOff>
    </xdr:to>
    <xdr:sp macro="" textlink="'Geographically pt'!B12">
      <xdr:nvSpPr>
        <xdr:cNvPr id="111" name="TextBox 110">
          <a:extLst>
            <a:ext uri="{FF2B5EF4-FFF2-40B4-BE49-F238E27FC236}">
              <a16:creationId xmlns:a16="http://schemas.microsoft.com/office/drawing/2014/main" id="{3E90AF9E-383D-4230-9976-CC8FAA270B26}"/>
            </a:ext>
          </a:extLst>
        </xdr:cNvPr>
        <xdr:cNvSpPr txBox="1"/>
      </xdr:nvSpPr>
      <xdr:spPr>
        <a:xfrm>
          <a:off x="285751" y="1475311"/>
          <a:ext cx="2636308"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4C7846-4F8F-4888-B6EC-0D6045DB024D}" type="TxLink">
            <a:rPr lang="en-US" sz="2400" b="1" i="0" u="none" strike="noStrike">
              <a:ln>
                <a:noFill/>
              </a:ln>
              <a:solidFill>
                <a:schemeClr val="bg1"/>
              </a:solidFill>
              <a:latin typeface="Times New Roman" panose="02020603050405020304" pitchFamily="18" charset="0"/>
              <a:ea typeface="+mn-ea"/>
              <a:cs typeface="Times New Roman" panose="02020603050405020304" pitchFamily="18" charset="0"/>
            </a:rPr>
            <a:pPr marL="0" indent="0" algn="ctr"/>
            <a:t> $53,01,192 </a:t>
          </a:fld>
          <a:endParaRPr lang="en-IN" sz="2400" b="1">
            <a:ln>
              <a:noFill/>
            </a:ln>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editAs="absolute">
    <xdr:from>
      <xdr:col>0</xdr:col>
      <xdr:colOff>169334</xdr:colOff>
      <xdr:row>9</xdr:row>
      <xdr:rowOff>179910</xdr:rowOff>
    </xdr:from>
    <xdr:to>
      <xdr:col>4</xdr:col>
      <xdr:colOff>455085</xdr:colOff>
      <xdr:row>12</xdr:row>
      <xdr:rowOff>17986</xdr:rowOff>
    </xdr:to>
    <mc:AlternateContent xmlns:mc="http://schemas.openxmlformats.org/markup-compatibility/2006" xmlns:a14="http://schemas.microsoft.com/office/drawing/2010/main">
      <mc:Choice Requires="a14">
        <xdr:graphicFrame macro="">
          <xdr:nvGraphicFramePr>
            <xdr:cNvPr id="112" name="Year 3">
              <a:extLst>
                <a:ext uri="{FF2B5EF4-FFF2-40B4-BE49-F238E27FC236}">
                  <a16:creationId xmlns:a16="http://schemas.microsoft.com/office/drawing/2014/main" id="{81E90AB4-A26D-4D91-AE69-743A87B013A0}"/>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69334" y="1894410"/>
              <a:ext cx="2741084" cy="4095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88905</xdr:colOff>
      <xdr:row>12</xdr:row>
      <xdr:rowOff>37036</xdr:rowOff>
    </xdr:from>
    <xdr:to>
      <xdr:col>4</xdr:col>
      <xdr:colOff>517530</xdr:colOff>
      <xdr:row>15</xdr:row>
      <xdr:rowOff>141132</xdr:rowOff>
    </xdr:to>
    <xdr:graphicFrame macro="">
      <xdr:nvGraphicFramePr>
        <xdr:cNvPr id="833" name="Chart 832">
          <a:extLst>
            <a:ext uri="{FF2B5EF4-FFF2-40B4-BE49-F238E27FC236}">
              <a16:creationId xmlns:a16="http://schemas.microsoft.com/office/drawing/2014/main" id="{08C0C096-3852-4C46-8422-08B912F35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absolute">
    <xdr:from>
      <xdr:col>7</xdr:col>
      <xdr:colOff>382583</xdr:colOff>
      <xdr:row>8</xdr:row>
      <xdr:rowOff>65611</xdr:rowOff>
    </xdr:from>
    <xdr:to>
      <xdr:col>8</xdr:col>
      <xdr:colOff>178324</xdr:colOff>
      <xdr:row>10</xdr:row>
      <xdr:rowOff>84661</xdr:rowOff>
    </xdr:to>
    <xdr:grpSp>
      <xdr:nvGrpSpPr>
        <xdr:cNvPr id="859" name="Group 858">
          <a:extLst>
            <a:ext uri="{FF2B5EF4-FFF2-40B4-BE49-F238E27FC236}">
              <a16:creationId xmlns:a16="http://schemas.microsoft.com/office/drawing/2014/main" id="{68656049-D2BF-DCC6-AFE4-F594C252EFBB}"/>
            </a:ext>
          </a:extLst>
        </xdr:cNvPr>
        <xdr:cNvGrpSpPr/>
      </xdr:nvGrpSpPr>
      <xdr:grpSpPr>
        <a:xfrm>
          <a:off x="4679416" y="1589611"/>
          <a:ext cx="409575" cy="400050"/>
          <a:chOff x="4262438" y="1638300"/>
          <a:chExt cx="409575" cy="400050"/>
        </a:xfrm>
      </xdr:grpSpPr>
      <xdr:sp macro="" textlink="'Geographically pt'!F8">
        <xdr:nvSpPr>
          <xdr:cNvPr id="855" name="TextBox 854">
            <a:extLst>
              <a:ext uri="{FF2B5EF4-FFF2-40B4-BE49-F238E27FC236}">
                <a16:creationId xmlns:a16="http://schemas.microsoft.com/office/drawing/2014/main" id="{C8FDE5CF-0972-7F5C-48C3-3D661755EC81}"/>
              </a:ext>
            </a:extLst>
          </xdr:cNvPr>
          <xdr:cNvSpPr txBox="1"/>
        </xdr:nvSpPr>
        <xdr:spPr>
          <a:xfrm>
            <a:off x="4262438" y="1638300"/>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6D4AA01-D431-459E-8FC1-8E1E97AB503E}" type="TxLink">
              <a:rPr lang="en-US" sz="32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400">
              <a:latin typeface="Times New Roman" panose="02020603050405020304" pitchFamily="18" charset="0"/>
              <a:cs typeface="Times New Roman" panose="02020603050405020304" pitchFamily="18" charset="0"/>
            </a:endParaRPr>
          </a:p>
        </xdr:txBody>
      </xdr:sp>
      <xdr:sp macro="" textlink="'Geographically pt'!H8">
        <xdr:nvSpPr>
          <xdr:cNvPr id="856" name="TextBox 855">
            <a:extLst>
              <a:ext uri="{FF2B5EF4-FFF2-40B4-BE49-F238E27FC236}">
                <a16:creationId xmlns:a16="http://schemas.microsoft.com/office/drawing/2014/main" id="{375561B6-05B7-460A-BB3C-D961483F5708}"/>
              </a:ext>
            </a:extLst>
          </xdr:cNvPr>
          <xdr:cNvSpPr txBox="1"/>
        </xdr:nvSpPr>
        <xdr:spPr>
          <a:xfrm>
            <a:off x="4262438" y="1638300"/>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C80D48-26AB-4933-9421-DBE234A61612}" type="TxLink">
              <a:rPr lang="en-US" sz="32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400">
              <a:latin typeface="Times New Roman" panose="02020603050405020304" pitchFamily="18" charset="0"/>
              <a:cs typeface="Times New Roman" panose="02020603050405020304" pitchFamily="18" charset="0"/>
            </a:endParaRPr>
          </a:p>
        </xdr:txBody>
      </xdr:sp>
    </xdr:grpSp>
    <xdr:clientData/>
  </xdr:twoCellAnchor>
  <xdr:twoCellAnchor editAs="absolute">
    <xdr:from>
      <xdr:col>8</xdr:col>
      <xdr:colOff>168799</xdr:colOff>
      <xdr:row>7</xdr:row>
      <xdr:rowOff>108473</xdr:rowOff>
    </xdr:from>
    <xdr:to>
      <xdr:col>8</xdr:col>
      <xdr:colOff>582608</xdr:colOff>
      <xdr:row>9</xdr:row>
      <xdr:rowOff>127523</xdr:rowOff>
    </xdr:to>
    <xdr:grpSp>
      <xdr:nvGrpSpPr>
        <xdr:cNvPr id="860" name="Group 859">
          <a:extLst>
            <a:ext uri="{FF2B5EF4-FFF2-40B4-BE49-F238E27FC236}">
              <a16:creationId xmlns:a16="http://schemas.microsoft.com/office/drawing/2014/main" id="{F5AE8BF1-1215-4B28-ABD3-F14AE01D839E}"/>
            </a:ext>
          </a:extLst>
        </xdr:cNvPr>
        <xdr:cNvGrpSpPr/>
      </xdr:nvGrpSpPr>
      <xdr:grpSpPr>
        <a:xfrm>
          <a:off x="5079466" y="1441973"/>
          <a:ext cx="413809" cy="400050"/>
          <a:chOff x="5519738" y="1528762"/>
          <a:chExt cx="409575" cy="400050"/>
        </a:xfrm>
      </xdr:grpSpPr>
      <xdr:sp macro="" textlink="'Geographically pt'!I8">
        <xdr:nvSpPr>
          <xdr:cNvPr id="857" name="TextBox 856">
            <a:extLst>
              <a:ext uri="{FF2B5EF4-FFF2-40B4-BE49-F238E27FC236}">
                <a16:creationId xmlns:a16="http://schemas.microsoft.com/office/drawing/2014/main" id="{8FD07814-EEF5-48A0-AE06-6B3D411A96D9}"/>
              </a:ext>
            </a:extLst>
          </xdr:cNvPr>
          <xdr:cNvSpPr txBox="1"/>
        </xdr:nvSpPr>
        <xdr:spPr>
          <a:xfrm>
            <a:off x="5519738" y="1528762"/>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FA64FE-16B1-4B1D-9EB8-969907DBA006}" type="TxLink">
              <a:rPr lang="en-US" sz="32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400">
              <a:latin typeface="Times New Roman" panose="02020603050405020304" pitchFamily="18" charset="0"/>
              <a:cs typeface="Times New Roman" panose="02020603050405020304" pitchFamily="18" charset="0"/>
            </a:endParaRPr>
          </a:p>
        </xdr:txBody>
      </xdr:sp>
      <xdr:sp macro="" textlink="'Geographically pt'!G8">
        <xdr:nvSpPr>
          <xdr:cNvPr id="858" name="TextBox 857">
            <a:extLst>
              <a:ext uri="{FF2B5EF4-FFF2-40B4-BE49-F238E27FC236}">
                <a16:creationId xmlns:a16="http://schemas.microsoft.com/office/drawing/2014/main" id="{D0A16033-163B-4572-9C65-CD4E749509BF}"/>
              </a:ext>
            </a:extLst>
          </xdr:cNvPr>
          <xdr:cNvSpPr txBox="1"/>
        </xdr:nvSpPr>
        <xdr:spPr>
          <a:xfrm>
            <a:off x="5519738" y="1528762"/>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87F5C7-122A-4C47-A3D8-90E0B7A3B1A9}" type="TxLink">
              <a:rPr lang="en-US" sz="32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400">
              <a:latin typeface="Times New Roman" panose="02020603050405020304" pitchFamily="18" charset="0"/>
              <a:cs typeface="Times New Roman" panose="02020603050405020304" pitchFamily="18" charset="0"/>
            </a:endParaRPr>
          </a:p>
        </xdr:txBody>
      </xdr:sp>
    </xdr:grpSp>
    <xdr:clientData/>
  </xdr:twoCellAnchor>
  <xdr:twoCellAnchor editAs="absolute">
    <xdr:from>
      <xdr:col>7</xdr:col>
      <xdr:colOff>582608</xdr:colOff>
      <xdr:row>7</xdr:row>
      <xdr:rowOff>156098</xdr:rowOff>
    </xdr:from>
    <xdr:to>
      <xdr:col>8</xdr:col>
      <xdr:colOff>382583</xdr:colOff>
      <xdr:row>9</xdr:row>
      <xdr:rowOff>175148</xdr:rowOff>
    </xdr:to>
    <xdr:grpSp>
      <xdr:nvGrpSpPr>
        <xdr:cNvPr id="864" name="Group 863">
          <a:extLst>
            <a:ext uri="{FF2B5EF4-FFF2-40B4-BE49-F238E27FC236}">
              <a16:creationId xmlns:a16="http://schemas.microsoft.com/office/drawing/2014/main" id="{25E50D0A-1F92-4F8B-AAE9-7B390A06672F}"/>
            </a:ext>
          </a:extLst>
        </xdr:cNvPr>
        <xdr:cNvGrpSpPr/>
      </xdr:nvGrpSpPr>
      <xdr:grpSpPr>
        <a:xfrm>
          <a:off x="4879441" y="1489598"/>
          <a:ext cx="413809" cy="400050"/>
          <a:chOff x="5519738" y="1528762"/>
          <a:chExt cx="409575" cy="400050"/>
        </a:xfrm>
      </xdr:grpSpPr>
      <xdr:sp macro="" textlink="'Geographically pt'!I8">
        <xdr:nvSpPr>
          <xdr:cNvPr id="865" name="TextBox 864">
            <a:extLst>
              <a:ext uri="{FF2B5EF4-FFF2-40B4-BE49-F238E27FC236}">
                <a16:creationId xmlns:a16="http://schemas.microsoft.com/office/drawing/2014/main" id="{F5B1080D-324A-8A45-C4A9-73DE44811AA6}"/>
              </a:ext>
            </a:extLst>
          </xdr:cNvPr>
          <xdr:cNvSpPr txBox="1"/>
        </xdr:nvSpPr>
        <xdr:spPr>
          <a:xfrm>
            <a:off x="5519738" y="1528762"/>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FA64FE-16B1-4B1D-9EB8-969907DBA006}" type="TxLink">
              <a:rPr lang="en-US" sz="32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400">
              <a:latin typeface="Times New Roman" panose="02020603050405020304" pitchFamily="18" charset="0"/>
              <a:cs typeface="Times New Roman" panose="02020603050405020304" pitchFamily="18" charset="0"/>
            </a:endParaRPr>
          </a:p>
        </xdr:txBody>
      </xdr:sp>
      <xdr:sp macro="" textlink="'Geographically pt'!G8">
        <xdr:nvSpPr>
          <xdr:cNvPr id="866" name="TextBox 865">
            <a:extLst>
              <a:ext uri="{FF2B5EF4-FFF2-40B4-BE49-F238E27FC236}">
                <a16:creationId xmlns:a16="http://schemas.microsoft.com/office/drawing/2014/main" id="{A5B7126A-9C8A-80D0-2A0D-42EF8C63AFBD}"/>
              </a:ext>
            </a:extLst>
          </xdr:cNvPr>
          <xdr:cNvSpPr txBox="1"/>
        </xdr:nvSpPr>
        <xdr:spPr>
          <a:xfrm>
            <a:off x="5519738" y="1528762"/>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87F5C7-122A-4C47-A3D8-90E0B7A3B1A9}" type="TxLink">
              <a:rPr lang="en-US" sz="32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400">
              <a:latin typeface="Times New Roman" panose="02020603050405020304" pitchFamily="18" charset="0"/>
              <a:cs typeface="Times New Roman" panose="02020603050405020304" pitchFamily="18" charset="0"/>
            </a:endParaRPr>
          </a:p>
        </xdr:txBody>
      </xdr:sp>
    </xdr:grpSp>
    <xdr:clientData/>
  </xdr:twoCellAnchor>
  <xdr:twoCellAnchor editAs="absolute">
    <xdr:from>
      <xdr:col>7</xdr:col>
      <xdr:colOff>373058</xdr:colOff>
      <xdr:row>5</xdr:row>
      <xdr:rowOff>175148</xdr:rowOff>
    </xdr:from>
    <xdr:to>
      <xdr:col>8</xdr:col>
      <xdr:colOff>168799</xdr:colOff>
      <xdr:row>8</xdr:row>
      <xdr:rowOff>3698</xdr:rowOff>
    </xdr:to>
    <xdr:grpSp>
      <xdr:nvGrpSpPr>
        <xdr:cNvPr id="867" name="Group 866">
          <a:extLst>
            <a:ext uri="{FF2B5EF4-FFF2-40B4-BE49-F238E27FC236}">
              <a16:creationId xmlns:a16="http://schemas.microsoft.com/office/drawing/2014/main" id="{0C829AD8-7B37-4100-96CE-6A5B255D94A1}"/>
            </a:ext>
          </a:extLst>
        </xdr:cNvPr>
        <xdr:cNvGrpSpPr/>
      </xdr:nvGrpSpPr>
      <xdr:grpSpPr>
        <a:xfrm>
          <a:off x="4669891" y="1127648"/>
          <a:ext cx="409575" cy="400050"/>
          <a:chOff x="5519738" y="1528762"/>
          <a:chExt cx="409575" cy="400050"/>
        </a:xfrm>
      </xdr:grpSpPr>
      <xdr:sp macro="" textlink="'Geographically pt'!I8">
        <xdr:nvSpPr>
          <xdr:cNvPr id="868" name="TextBox 867">
            <a:extLst>
              <a:ext uri="{FF2B5EF4-FFF2-40B4-BE49-F238E27FC236}">
                <a16:creationId xmlns:a16="http://schemas.microsoft.com/office/drawing/2014/main" id="{5E947A0B-5EA8-79F3-1778-F1F357CD490E}"/>
              </a:ext>
            </a:extLst>
          </xdr:cNvPr>
          <xdr:cNvSpPr txBox="1"/>
        </xdr:nvSpPr>
        <xdr:spPr>
          <a:xfrm>
            <a:off x="5519738" y="1528762"/>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FA64FE-16B1-4B1D-9EB8-969907DBA006}" type="TxLink">
              <a:rPr lang="en-US" sz="32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400">
              <a:latin typeface="Times New Roman" panose="02020603050405020304" pitchFamily="18" charset="0"/>
              <a:cs typeface="Times New Roman" panose="02020603050405020304" pitchFamily="18" charset="0"/>
            </a:endParaRPr>
          </a:p>
        </xdr:txBody>
      </xdr:sp>
      <xdr:sp macro="" textlink="'Geographically pt'!G8">
        <xdr:nvSpPr>
          <xdr:cNvPr id="869" name="TextBox 868">
            <a:extLst>
              <a:ext uri="{FF2B5EF4-FFF2-40B4-BE49-F238E27FC236}">
                <a16:creationId xmlns:a16="http://schemas.microsoft.com/office/drawing/2014/main" id="{E7DEF5CE-4E2B-6DDA-7585-B940002588C2}"/>
              </a:ext>
            </a:extLst>
          </xdr:cNvPr>
          <xdr:cNvSpPr txBox="1"/>
        </xdr:nvSpPr>
        <xdr:spPr>
          <a:xfrm>
            <a:off x="5519738" y="1528762"/>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87F5C7-122A-4C47-A3D8-90E0B7A3B1A9}" type="TxLink">
              <a:rPr lang="en-US" sz="32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400">
              <a:latin typeface="Times New Roman" panose="02020603050405020304" pitchFamily="18" charset="0"/>
              <a:cs typeface="Times New Roman" panose="02020603050405020304" pitchFamily="18" charset="0"/>
            </a:endParaRPr>
          </a:p>
        </xdr:txBody>
      </xdr:sp>
    </xdr:grpSp>
    <xdr:clientData/>
  </xdr:twoCellAnchor>
  <xdr:twoCellAnchor editAs="absolute">
    <xdr:from>
      <xdr:col>7</xdr:col>
      <xdr:colOff>420683</xdr:colOff>
      <xdr:row>6</xdr:row>
      <xdr:rowOff>108473</xdr:rowOff>
    </xdr:from>
    <xdr:to>
      <xdr:col>8</xdr:col>
      <xdr:colOff>216424</xdr:colOff>
      <xdr:row>8</xdr:row>
      <xdr:rowOff>127523</xdr:rowOff>
    </xdr:to>
    <xdr:grpSp>
      <xdr:nvGrpSpPr>
        <xdr:cNvPr id="870" name="Group 869">
          <a:extLst>
            <a:ext uri="{FF2B5EF4-FFF2-40B4-BE49-F238E27FC236}">
              <a16:creationId xmlns:a16="http://schemas.microsoft.com/office/drawing/2014/main" id="{2E25F5F5-141E-4D89-BACB-576073B9D9A3}"/>
            </a:ext>
          </a:extLst>
        </xdr:cNvPr>
        <xdr:cNvGrpSpPr/>
      </xdr:nvGrpSpPr>
      <xdr:grpSpPr>
        <a:xfrm>
          <a:off x="4717516" y="1251473"/>
          <a:ext cx="409575" cy="400050"/>
          <a:chOff x="5519738" y="1528762"/>
          <a:chExt cx="409575" cy="400050"/>
        </a:xfrm>
      </xdr:grpSpPr>
      <xdr:sp macro="" textlink="'Geographically pt'!I8">
        <xdr:nvSpPr>
          <xdr:cNvPr id="871" name="TextBox 870">
            <a:extLst>
              <a:ext uri="{FF2B5EF4-FFF2-40B4-BE49-F238E27FC236}">
                <a16:creationId xmlns:a16="http://schemas.microsoft.com/office/drawing/2014/main" id="{F23B19F4-900C-A07C-BF05-87F11EACE14B}"/>
              </a:ext>
            </a:extLst>
          </xdr:cNvPr>
          <xdr:cNvSpPr txBox="1"/>
        </xdr:nvSpPr>
        <xdr:spPr>
          <a:xfrm>
            <a:off x="5519738" y="1528762"/>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FA64FE-16B1-4B1D-9EB8-969907DBA006}" type="TxLink">
              <a:rPr lang="en-US" sz="32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400">
              <a:latin typeface="Times New Roman" panose="02020603050405020304" pitchFamily="18" charset="0"/>
              <a:cs typeface="Times New Roman" panose="02020603050405020304" pitchFamily="18" charset="0"/>
            </a:endParaRPr>
          </a:p>
        </xdr:txBody>
      </xdr:sp>
      <xdr:sp macro="" textlink="'Geographically pt'!G8">
        <xdr:nvSpPr>
          <xdr:cNvPr id="872" name="TextBox 871">
            <a:extLst>
              <a:ext uri="{FF2B5EF4-FFF2-40B4-BE49-F238E27FC236}">
                <a16:creationId xmlns:a16="http://schemas.microsoft.com/office/drawing/2014/main" id="{AC04E1FA-AC18-FC89-ABD6-12E497F7A7C4}"/>
              </a:ext>
            </a:extLst>
          </xdr:cNvPr>
          <xdr:cNvSpPr txBox="1"/>
        </xdr:nvSpPr>
        <xdr:spPr>
          <a:xfrm>
            <a:off x="5519738" y="1528762"/>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87F5C7-122A-4C47-A3D8-90E0B7A3B1A9}" type="TxLink">
              <a:rPr lang="en-US" sz="32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400">
              <a:latin typeface="Times New Roman" panose="02020603050405020304" pitchFamily="18" charset="0"/>
              <a:cs typeface="Times New Roman" panose="02020603050405020304" pitchFamily="18" charset="0"/>
            </a:endParaRPr>
          </a:p>
        </xdr:txBody>
      </xdr:sp>
    </xdr:grpSp>
    <xdr:clientData/>
  </xdr:twoCellAnchor>
  <xdr:twoCellAnchor editAs="absolute">
    <xdr:from>
      <xdr:col>7</xdr:col>
      <xdr:colOff>254525</xdr:colOff>
      <xdr:row>7</xdr:row>
      <xdr:rowOff>137048</xdr:rowOff>
    </xdr:from>
    <xdr:to>
      <xdr:col>8</xdr:col>
      <xdr:colOff>54499</xdr:colOff>
      <xdr:row>9</xdr:row>
      <xdr:rowOff>156098</xdr:rowOff>
    </xdr:to>
    <xdr:grpSp>
      <xdr:nvGrpSpPr>
        <xdr:cNvPr id="873" name="Group 872">
          <a:extLst>
            <a:ext uri="{FF2B5EF4-FFF2-40B4-BE49-F238E27FC236}">
              <a16:creationId xmlns:a16="http://schemas.microsoft.com/office/drawing/2014/main" id="{3EF495B0-22CA-40F2-AD0F-2925B0218D93}"/>
            </a:ext>
          </a:extLst>
        </xdr:cNvPr>
        <xdr:cNvGrpSpPr/>
      </xdr:nvGrpSpPr>
      <xdr:grpSpPr>
        <a:xfrm>
          <a:off x="4551358" y="1470548"/>
          <a:ext cx="413808" cy="400050"/>
          <a:chOff x="5519738" y="1528762"/>
          <a:chExt cx="409575" cy="400050"/>
        </a:xfrm>
      </xdr:grpSpPr>
      <xdr:sp macro="" textlink="'Geographically pt'!I8">
        <xdr:nvSpPr>
          <xdr:cNvPr id="874" name="TextBox 873">
            <a:extLst>
              <a:ext uri="{FF2B5EF4-FFF2-40B4-BE49-F238E27FC236}">
                <a16:creationId xmlns:a16="http://schemas.microsoft.com/office/drawing/2014/main" id="{E77B2E87-EBA1-E1F0-82D1-E0E6DF5ABF51}"/>
              </a:ext>
            </a:extLst>
          </xdr:cNvPr>
          <xdr:cNvSpPr txBox="1"/>
        </xdr:nvSpPr>
        <xdr:spPr>
          <a:xfrm>
            <a:off x="5519738" y="1528762"/>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FA64FE-16B1-4B1D-9EB8-969907DBA006}" type="TxLink">
              <a:rPr lang="en-US" sz="32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400">
              <a:latin typeface="Times New Roman" panose="02020603050405020304" pitchFamily="18" charset="0"/>
              <a:cs typeface="Times New Roman" panose="02020603050405020304" pitchFamily="18" charset="0"/>
            </a:endParaRPr>
          </a:p>
        </xdr:txBody>
      </xdr:sp>
      <xdr:sp macro="" textlink="'Geographically pt'!G8">
        <xdr:nvSpPr>
          <xdr:cNvPr id="875" name="TextBox 874">
            <a:extLst>
              <a:ext uri="{FF2B5EF4-FFF2-40B4-BE49-F238E27FC236}">
                <a16:creationId xmlns:a16="http://schemas.microsoft.com/office/drawing/2014/main" id="{743D9E2F-9977-E19E-8CC1-B62FA85DB473}"/>
              </a:ext>
            </a:extLst>
          </xdr:cNvPr>
          <xdr:cNvSpPr txBox="1"/>
        </xdr:nvSpPr>
        <xdr:spPr>
          <a:xfrm>
            <a:off x="5519738" y="1528762"/>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87F5C7-122A-4C47-A3D8-90E0B7A3B1A9}" type="TxLink">
              <a:rPr lang="en-US" sz="32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400">
              <a:latin typeface="Times New Roman" panose="02020603050405020304" pitchFamily="18" charset="0"/>
              <a:cs typeface="Times New Roman" panose="02020603050405020304" pitchFamily="18" charset="0"/>
            </a:endParaRPr>
          </a:p>
        </xdr:txBody>
      </xdr:sp>
    </xdr:grpSp>
    <xdr:clientData/>
  </xdr:twoCellAnchor>
  <xdr:twoCellAnchor editAs="absolute">
    <xdr:from>
      <xdr:col>7</xdr:col>
      <xdr:colOff>582608</xdr:colOff>
      <xdr:row>6</xdr:row>
      <xdr:rowOff>22748</xdr:rowOff>
    </xdr:from>
    <xdr:to>
      <xdr:col>8</xdr:col>
      <xdr:colOff>382583</xdr:colOff>
      <xdr:row>8</xdr:row>
      <xdr:rowOff>41798</xdr:rowOff>
    </xdr:to>
    <xdr:grpSp>
      <xdr:nvGrpSpPr>
        <xdr:cNvPr id="876" name="Group 875">
          <a:extLst>
            <a:ext uri="{FF2B5EF4-FFF2-40B4-BE49-F238E27FC236}">
              <a16:creationId xmlns:a16="http://schemas.microsoft.com/office/drawing/2014/main" id="{0888D904-F999-427D-BA25-020FB3B25F3A}"/>
            </a:ext>
          </a:extLst>
        </xdr:cNvPr>
        <xdr:cNvGrpSpPr/>
      </xdr:nvGrpSpPr>
      <xdr:grpSpPr>
        <a:xfrm>
          <a:off x="4879441" y="1165748"/>
          <a:ext cx="413809" cy="400050"/>
          <a:chOff x="5519738" y="1528762"/>
          <a:chExt cx="409575" cy="400050"/>
        </a:xfrm>
      </xdr:grpSpPr>
      <xdr:sp macro="" textlink="'Geographically pt'!I8">
        <xdr:nvSpPr>
          <xdr:cNvPr id="877" name="TextBox 876">
            <a:extLst>
              <a:ext uri="{FF2B5EF4-FFF2-40B4-BE49-F238E27FC236}">
                <a16:creationId xmlns:a16="http://schemas.microsoft.com/office/drawing/2014/main" id="{45EFD4D7-31A1-8613-2A95-FC6C17E810B6}"/>
              </a:ext>
            </a:extLst>
          </xdr:cNvPr>
          <xdr:cNvSpPr txBox="1"/>
        </xdr:nvSpPr>
        <xdr:spPr>
          <a:xfrm>
            <a:off x="5519738" y="1528762"/>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FA64FE-16B1-4B1D-9EB8-969907DBA006}" type="TxLink">
              <a:rPr lang="en-US" sz="32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400">
              <a:latin typeface="Times New Roman" panose="02020603050405020304" pitchFamily="18" charset="0"/>
              <a:cs typeface="Times New Roman" panose="02020603050405020304" pitchFamily="18" charset="0"/>
            </a:endParaRPr>
          </a:p>
        </xdr:txBody>
      </xdr:sp>
      <xdr:sp macro="" textlink="'Geographically pt'!G8">
        <xdr:nvSpPr>
          <xdr:cNvPr id="878" name="TextBox 877">
            <a:extLst>
              <a:ext uri="{FF2B5EF4-FFF2-40B4-BE49-F238E27FC236}">
                <a16:creationId xmlns:a16="http://schemas.microsoft.com/office/drawing/2014/main" id="{94550CBB-7331-DBFA-C203-00A2641AFA7F}"/>
              </a:ext>
            </a:extLst>
          </xdr:cNvPr>
          <xdr:cNvSpPr txBox="1"/>
        </xdr:nvSpPr>
        <xdr:spPr>
          <a:xfrm>
            <a:off x="5519738" y="1528762"/>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87F5C7-122A-4C47-A3D8-90E0B7A3B1A9}" type="TxLink">
              <a:rPr lang="en-US" sz="32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400">
              <a:latin typeface="Times New Roman" panose="02020603050405020304" pitchFamily="18" charset="0"/>
              <a:cs typeface="Times New Roman" panose="02020603050405020304" pitchFamily="18" charset="0"/>
            </a:endParaRPr>
          </a:p>
        </xdr:txBody>
      </xdr:sp>
    </xdr:grpSp>
    <xdr:clientData/>
  </xdr:twoCellAnchor>
  <xdr:twoCellAnchor editAs="absolute">
    <xdr:from>
      <xdr:col>7</xdr:col>
      <xdr:colOff>44975</xdr:colOff>
      <xdr:row>7</xdr:row>
      <xdr:rowOff>13223</xdr:rowOff>
    </xdr:from>
    <xdr:to>
      <xdr:col>7</xdr:col>
      <xdr:colOff>458783</xdr:colOff>
      <xdr:row>9</xdr:row>
      <xdr:rowOff>32273</xdr:rowOff>
    </xdr:to>
    <xdr:grpSp>
      <xdr:nvGrpSpPr>
        <xdr:cNvPr id="882" name="Group 881">
          <a:extLst>
            <a:ext uri="{FF2B5EF4-FFF2-40B4-BE49-F238E27FC236}">
              <a16:creationId xmlns:a16="http://schemas.microsoft.com/office/drawing/2014/main" id="{42282823-7BE8-4C60-B046-E7D297124CCF}"/>
            </a:ext>
          </a:extLst>
        </xdr:cNvPr>
        <xdr:cNvGrpSpPr/>
      </xdr:nvGrpSpPr>
      <xdr:grpSpPr>
        <a:xfrm>
          <a:off x="4341808" y="1346723"/>
          <a:ext cx="413808" cy="400050"/>
          <a:chOff x="5519738" y="1528762"/>
          <a:chExt cx="409575" cy="400050"/>
        </a:xfrm>
      </xdr:grpSpPr>
      <xdr:sp macro="" textlink="'Geographically pt'!I8">
        <xdr:nvSpPr>
          <xdr:cNvPr id="883" name="TextBox 882">
            <a:extLst>
              <a:ext uri="{FF2B5EF4-FFF2-40B4-BE49-F238E27FC236}">
                <a16:creationId xmlns:a16="http://schemas.microsoft.com/office/drawing/2014/main" id="{F19F6CFF-5CB7-442D-2A1A-656D03290CF4}"/>
              </a:ext>
            </a:extLst>
          </xdr:cNvPr>
          <xdr:cNvSpPr txBox="1"/>
        </xdr:nvSpPr>
        <xdr:spPr>
          <a:xfrm>
            <a:off x="5519738" y="1528762"/>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FA64FE-16B1-4B1D-9EB8-969907DBA006}" type="TxLink">
              <a:rPr lang="en-US" sz="32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400">
              <a:latin typeface="Times New Roman" panose="02020603050405020304" pitchFamily="18" charset="0"/>
              <a:cs typeface="Times New Roman" panose="02020603050405020304" pitchFamily="18" charset="0"/>
            </a:endParaRPr>
          </a:p>
        </xdr:txBody>
      </xdr:sp>
      <xdr:sp macro="" textlink="'Geographically pt'!G8">
        <xdr:nvSpPr>
          <xdr:cNvPr id="884" name="TextBox 883">
            <a:extLst>
              <a:ext uri="{FF2B5EF4-FFF2-40B4-BE49-F238E27FC236}">
                <a16:creationId xmlns:a16="http://schemas.microsoft.com/office/drawing/2014/main" id="{394E1371-CAAA-1E58-A119-C6631D4F0272}"/>
              </a:ext>
            </a:extLst>
          </xdr:cNvPr>
          <xdr:cNvSpPr txBox="1"/>
        </xdr:nvSpPr>
        <xdr:spPr>
          <a:xfrm>
            <a:off x="5519738" y="1528762"/>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87F5C7-122A-4C47-A3D8-90E0B7A3B1A9}" type="TxLink">
              <a:rPr lang="en-US" sz="32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400">
              <a:latin typeface="Times New Roman" panose="02020603050405020304" pitchFamily="18" charset="0"/>
              <a:cs typeface="Times New Roman" panose="02020603050405020304" pitchFamily="18" charset="0"/>
            </a:endParaRPr>
          </a:p>
        </xdr:txBody>
      </xdr:sp>
    </xdr:grpSp>
    <xdr:clientData/>
  </xdr:twoCellAnchor>
  <xdr:twoCellAnchor editAs="absolute">
    <xdr:from>
      <xdr:col>7</xdr:col>
      <xdr:colOff>197375</xdr:colOff>
      <xdr:row>6</xdr:row>
      <xdr:rowOff>17986</xdr:rowOff>
    </xdr:from>
    <xdr:to>
      <xdr:col>7</xdr:col>
      <xdr:colOff>611183</xdr:colOff>
      <xdr:row>8</xdr:row>
      <xdr:rowOff>37036</xdr:rowOff>
    </xdr:to>
    <xdr:grpSp>
      <xdr:nvGrpSpPr>
        <xdr:cNvPr id="897" name="Group 896">
          <a:extLst>
            <a:ext uri="{FF2B5EF4-FFF2-40B4-BE49-F238E27FC236}">
              <a16:creationId xmlns:a16="http://schemas.microsoft.com/office/drawing/2014/main" id="{06F48FF5-5E19-483E-B626-F23FA94D755D}"/>
            </a:ext>
          </a:extLst>
        </xdr:cNvPr>
        <xdr:cNvGrpSpPr/>
      </xdr:nvGrpSpPr>
      <xdr:grpSpPr>
        <a:xfrm>
          <a:off x="4494208" y="1160986"/>
          <a:ext cx="413808" cy="400050"/>
          <a:chOff x="4262438" y="1638300"/>
          <a:chExt cx="409575" cy="400050"/>
        </a:xfrm>
      </xdr:grpSpPr>
      <xdr:sp macro="" textlink="'Geographically pt'!F8">
        <xdr:nvSpPr>
          <xdr:cNvPr id="898" name="TextBox 897">
            <a:extLst>
              <a:ext uri="{FF2B5EF4-FFF2-40B4-BE49-F238E27FC236}">
                <a16:creationId xmlns:a16="http://schemas.microsoft.com/office/drawing/2014/main" id="{072FA19E-E6E9-4E9D-9727-D7591B111C8E}"/>
              </a:ext>
            </a:extLst>
          </xdr:cNvPr>
          <xdr:cNvSpPr txBox="1"/>
        </xdr:nvSpPr>
        <xdr:spPr>
          <a:xfrm>
            <a:off x="4262438" y="1638300"/>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6D4AA01-D431-459E-8FC1-8E1E97AB503E}" type="TxLink">
              <a:rPr lang="en-US" sz="32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400">
              <a:latin typeface="Times New Roman" panose="02020603050405020304" pitchFamily="18" charset="0"/>
              <a:cs typeface="Times New Roman" panose="02020603050405020304" pitchFamily="18" charset="0"/>
            </a:endParaRPr>
          </a:p>
        </xdr:txBody>
      </xdr:sp>
      <xdr:sp macro="" textlink="'Geographically pt'!H8">
        <xdr:nvSpPr>
          <xdr:cNvPr id="899" name="TextBox 898">
            <a:extLst>
              <a:ext uri="{FF2B5EF4-FFF2-40B4-BE49-F238E27FC236}">
                <a16:creationId xmlns:a16="http://schemas.microsoft.com/office/drawing/2014/main" id="{B080C2A5-08B1-461C-A72C-9838AAEFFBF0}"/>
              </a:ext>
            </a:extLst>
          </xdr:cNvPr>
          <xdr:cNvSpPr txBox="1"/>
        </xdr:nvSpPr>
        <xdr:spPr>
          <a:xfrm>
            <a:off x="4262438" y="1638300"/>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C80D48-26AB-4933-9421-DBE234A61612}" type="TxLink">
              <a:rPr lang="en-US" sz="32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400">
              <a:latin typeface="Times New Roman" panose="02020603050405020304" pitchFamily="18" charset="0"/>
              <a:cs typeface="Times New Roman" panose="02020603050405020304" pitchFamily="18" charset="0"/>
            </a:endParaRPr>
          </a:p>
        </xdr:txBody>
      </xdr:sp>
    </xdr:grpSp>
    <xdr:clientData/>
  </xdr:twoCellAnchor>
  <xdr:twoCellAnchor editAs="absolute">
    <xdr:from>
      <xdr:col>7</xdr:col>
      <xdr:colOff>83075</xdr:colOff>
      <xdr:row>7</xdr:row>
      <xdr:rowOff>189436</xdr:rowOff>
    </xdr:from>
    <xdr:to>
      <xdr:col>7</xdr:col>
      <xdr:colOff>496883</xdr:colOff>
      <xdr:row>10</xdr:row>
      <xdr:rowOff>17986</xdr:rowOff>
    </xdr:to>
    <xdr:grpSp>
      <xdr:nvGrpSpPr>
        <xdr:cNvPr id="900" name="Group 899">
          <a:extLst>
            <a:ext uri="{FF2B5EF4-FFF2-40B4-BE49-F238E27FC236}">
              <a16:creationId xmlns:a16="http://schemas.microsoft.com/office/drawing/2014/main" id="{F4B332E6-3CC5-4C02-AF8B-419D02A0687E}"/>
            </a:ext>
          </a:extLst>
        </xdr:cNvPr>
        <xdr:cNvGrpSpPr/>
      </xdr:nvGrpSpPr>
      <xdr:grpSpPr>
        <a:xfrm>
          <a:off x="4379908" y="1522936"/>
          <a:ext cx="413808" cy="400050"/>
          <a:chOff x="4262438" y="1638300"/>
          <a:chExt cx="409575" cy="400050"/>
        </a:xfrm>
      </xdr:grpSpPr>
      <xdr:sp macro="" textlink="'Geographically pt'!F8">
        <xdr:nvSpPr>
          <xdr:cNvPr id="901" name="TextBox 900">
            <a:extLst>
              <a:ext uri="{FF2B5EF4-FFF2-40B4-BE49-F238E27FC236}">
                <a16:creationId xmlns:a16="http://schemas.microsoft.com/office/drawing/2014/main" id="{D5787961-CFFD-42CD-BB40-4071A88514C5}"/>
              </a:ext>
            </a:extLst>
          </xdr:cNvPr>
          <xdr:cNvSpPr txBox="1"/>
        </xdr:nvSpPr>
        <xdr:spPr>
          <a:xfrm>
            <a:off x="4262438" y="1638300"/>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6D4AA01-D431-459E-8FC1-8E1E97AB503E}" type="TxLink">
              <a:rPr lang="en-US" sz="32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400">
              <a:latin typeface="Times New Roman" panose="02020603050405020304" pitchFamily="18" charset="0"/>
              <a:cs typeface="Times New Roman" panose="02020603050405020304" pitchFamily="18" charset="0"/>
            </a:endParaRPr>
          </a:p>
        </xdr:txBody>
      </xdr:sp>
      <xdr:sp macro="" textlink="'Geographically pt'!H8">
        <xdr:nvSpPr>
          <xdr:cNvPr id="902" name="TextBox 901">
            <a:extLst>
              <a:ext uri="{FF2B5EF4-FFF2-40B4-BE49-F238E27FC236}">
                <a16:creationId xmlns:a16="http://schemas.microsoft.com/office/drawing/2014/main" id="{43B61380-6572-535E-4B4E-886AA5F59C80}"/>
              </a:ext>
            </a:extLst>
          </xdr:cNvPr>
          <xdr:cNvSpPr txBox="1"/>
        </xdr:nvSpPr>
        <xdr:spPr>
          <a:xfrm>
            <a:off x="4262438" y="1638300"/>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C80D48-26AB-4933-9421-DBE234A61612}" type="TxLink">
              <a:rPr lang="en-US" sz="32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400">
              <a:latin typeface="Times New Roman" panose="02020603050405020304" pitchFamily="18" charset="0"/>
              <a:cs typeface="Times New Roman" panose="02020603050405020304" pitchFamily="18" charset="0"/>
            </a:endParaRPr>
          </a:p>
        </xdr:txBody>
      </xdr:sp>
    </xdr:grpSp>
    <xdr:clientData/>
  </xdr:twoCellAnchor>
  <xdr:twoCellAnchor editAs="absolute">
    <xdr:from>
      <xdr:col>7</xdr:col>
      <xdr:colOff>292625</xdr:colOff>
      <xdr:row>7</xdr:row>
      <xdr:rowOff>56086</xdr:rowOff>
    </xdr:from>
    <xdr:to>
      <xdr:col>8</xdr:col>
      <xdr:colOff>92599</xdr:colOff>
      <xdr:row>9</xdr:row>
      <xdr:rowOff>75136</xdr:rowOff>
    </xdr:to>
    <xdr:grpSp>
      <xdr:nvGrpSpPr>
        <xdr:cNvPr id="903" name="Group 902">
          <a:extLst>
            <a:ext uri="{FF2B5EF4-FFF2-40B4-BE49-F238E27FC236}">
              <a16:creationId xmlns:a16="http://schemas.microsoft.com/office/drawing/2014/main" id="{C44C606D-2950-4A02-9041-D4ECAAD027D1}"/>
            </a:ext>
          </a:extLst>
        </xdr:cNvPr>
        <xdr:cNvGrpSpPr/>
      </xdr:nvGrpSpPr>
      <xdr:grpSpPr>
        <a:xfrm>
          <a:off x="4589458" y="1389586"/>
          <a:ext cx="413808" cy="400050"/>
          <a:chOff x="4262438" y="1638300"/>
          <a:chExt cx="409575" cy="400050"/>
        </a:xfrm>
      </xdr:grpSpPr>
      <xdr:sp macro="" textlink="'Geographically pt'!F8">
        <xdr:nvSpPr>
          <xdr:cNvPr id="904" name="TextBox 903">
            <a:extLst>
              <a:ext uri="{FF2B5EF4-FFF2-40B4-BE49-F238E27FC236}">
                <a16:creationId xmlns:a16="http://schemas.microsoft.com/office/drawing/2014/main" id="{A415E173-3EFF-2E6F-2575-B615CBC9087A}"/>
              </a:ext>
            </a:extLst>
          </xdr:cNvPr>
          <xdr:cNvSpPr txBox="1"/>
        </xdr:nvSpPr>
        <xdr:spPr>
          <a:xfrm>
            <a:off x="4262438" y="1638300"/>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6D4AA01-D431-459E-8FC1-8E1E97AB503E}" type="TxLink">
              <a:rPr lang="en-US" sz="32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400">
              <a:latin typeface="Times New Roman" panose="02020603050405020304" pitchFamily="18" charset="0"/>
              <a:cs typeface="Times New Roman" panose="02020603050405020304" pitchFamily="18" charset="0"/>
            </a:endParaRPr>
          </a:p>
        </xdr:txBody>
      </xdr:sp>
      <xdr:sp macro="" textlink="'Geographically pt'!H8">
        <xdr:nvSpPr>
          <xdr:cNvPr id="905" name="TextBox 904">
            <a:extLst>
              <a:ext uri="{FF2B5EF4-FFF2-40B4-BE49-F238E27FC236}">
                <a16:creationId xmlns:a16="http://schemas.microsoft.com/office/drawing/2014/main" id="{D396FB6C-1051-39B0-B9B1-1BE19D4C7C2B}"/>
              </a:ext>
            </a:extLst>
          </xdr:cNvPr>
          <xdr:cNvSpPr txBox="1"/>
        </xdr:nvSpPr>
        <xdr:spPr>
          <a:xfrm>
            <a:off x="4262438" y="1638300"/>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C80D48-26AB-4933-9421-DBE234A61612}" type="TxLink">
              <a:rPr lang="en-US" sz="32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400">
              <a:latin typeface="Times New Roman" panose="02020603050405020304" pitchFamily="18" charset="0"/>
              <a:cs typeface="Times New Roman" panose="02020603050405020304" pitchFamily="18" charset="0"/>
            </a:endParaRPr>
          </a:p>
        </xdr:txBody>
      </xdr:sp>
    </xdr:grpSp>
    <xdr:clientData/>
  </xdr:twoCellAnchor>
  <xdr:twoCellAnchor editAs="absolute">
    <xdr:from>
      <xdr:col>7</xdr:col>
      <xdr:colOff>439733</xdr:colOff>
      <xdr:row>7</xdr:row>
      <xdr:rowOff>27511</xdr:rowOff>
    </xdr:from>
    <xdr:to>
      <xdr:col>8</xdr:col>
      <xdr:colOff>235474</xdr:colOff>
      <xdr:row>9</xdr:row>
      <xdr:rowOff>46561</xdr:rowOff>
    </xdr:to>
    <xdr:grpSp>
      <xdr:nvGrpSpPr>
        <xdr:cNvPr id="906" name="Group 905">
          <a:extLst>
            <a:ext uri="{FF2B5EF4-FFF2-40B4-BE49-F238E27FC236}">
              <a16:creationId xmlns:a16="http://schemas.microsoft.com/office/drawing/2014/main" id="{42531462-CEA4-4831-AFD0-13804817BAEB}"/>
            </a:ext>
          </a:extLst>
        </xdr:cNvPr>
        <xdr:cNvGrpSpPr/>
      </xdr:nvGrpSpPr>
      <xdr:grpSpPr>
        <a:xfrm>
          <a:off x="4736566" y="1361011"/>
          <a:ext cx="409575" cy="400050"/>
          <a:chOff x="4262438" y="1638300"/>
          <a:chExt cx="409575" cy="400050"/>
        </a:xfrm>
      </xdr:grpSpPr>
      <xdr:sp macro="" textlink="'Geographically pt'!F8">
        <xdr:nvSpPr>
          <xdr:cNvPr id="907" name="TextBox 906">
            <a:extLst>
              <a:ext uri="{FF2B5EF4-FFF2-40B4-BE49-F238E27FC236}">
                <a16:creationId xmlns:a16="http://schemas.microsoft.com/office/drawing/2014/main" id="{03C138F5-2BDD-9149-9563-3F05A4E16413}"/>
              </a:ext>
            </a:extLst>
          </xdr:cNvPr>
          <xdr:cNvSpPr txBox="1"/>
        </xdr:nvSpPr>
        <xdr:spPr>
          <a:xfrm>
            <a:off x="4262438" y="1638300"/>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6D4AA01-D431-459E-8FC1-8E1E97AB503E}" type="TxLink">
              <a:rPr lang="en-US" sz="32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400">
              <a:latin typeface="Times New Roman" panose="02020603050405020304" pitchFamily="18" charset="0"/>
              <a:cs typeface="Times New Roman" panose="02020603050405020304" pitchFamily="18" charset="0"/>
            </a:endParaRPr>
          </a:p>
        </xdr:txBody>
      </xdr:sp>
      <xdr:sp macro="" textlink="'Geographically pt'!H8">
        <xdr:nvSpPr>
          <xdr:cNvPr id="908" name="TextBox 907">
            <a:extLst>
              <a:ext uri="{FF2B5EF4-FFF2-40B4-BE49-F238E27FC236}">
                <a16:creationId xmlns:a16="http://schemas.microsoft.com/office/drawing/2014/main" id="{86971618-B12D-0A1B-FA0D-2F2468EB55F1}"/>
              </a:ext>
            </a:extLst>
          </xdr:cNvPr>
          <xdr:cNvSpPr txBox="1"/>
        </xdr:nvSpPr>
        <xdr:spPr>
          <a:xfrm>
            <a:off x="4262438" y="1638300"/>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C80D48-26AB-4933-9421-DBE234A61612}" type="TxLink">
              <a:rPr lang="en-US" sz="32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400">
              <a:latin typeface="Times New Roman" panose="02020603050405020304" pitchFamily="18" charset="0"/>
              <a:cs typeface="Times New Roman" panose="02020603050405020304" pitchFamily="18" charset="0"/>
            </a:endParaRPr>
          </a:p>
        </xdr:txBody>
      </xdr:sp>
    </xdr:grpSp>
    <xdr:clientData/>
  </xdr:twoCellAnchor>
  <xdr:twoCellAnchor editAs="absolute">
    <xdr:from>
      <xdr:col>7</xdr:col>
      <xdr:colOff>601658</xdr:colOff>
      <xdr:row>6</xdr:row>
      <xdr:rowOff>189436</xdr:rowOff>
    </xdr:from>
    <xdr:to>
      <xdr:col>8</xdr:col>
      <xdr:colOff>401633</xdr:colOff>
      <xdr:row>9</xdr:row>
      <xdr:rowOff>17986</xdr:rowOff>
    </xdr:to>
    <xdr:grpSp>
      <xdr:nvGrpSpPr>
        <xdr:cNvPr id="909" name="Group 908">
          <a:extLst>
            <a:ext uri="{FF2B5EF4-FFF2-40B4-BE49-F238E27FC236}">
              <a16:creationId xmlns:a16="http://schemas.microsoft.com/office/drawing/2014/main" id="{833BDB50-F4A8-43FB-BA99-B13FC38DA9B3}"/>
            </a:ext>
          </a:extLst>
        </xdr:cNvPr>
        <xdr:cNvGrpSpPr/>
      </xdr:nvGrpSpPr>
      <xdr:grpSpPr>
        <a:xfrm>
          <a:off x="4898491" y="1332436"/>
          <a:ext cx="413809" cy="400050"/>
          <a:chOff x="4262438" y="1638300"/>
          <a:chExt cx="409575" cy="400050"/>
        </a:xfrm>
      </xdr:grpSpPr>
      <xdr:sp macro="" textlink="'Geographically pt'!F8">
        <xdr:nvSpPr>
          <xdr:cNvPr id="910" name="TextBox 909">
            <a:extLst>
              <a:ext uri="{FF2B5EF4-FFF2-40B4-BE49-F238E27FC236}">
                <a16:creationId xmlns:a16="http://schemas.microsoft.com/office/drawing/2014/main" id="{E8DB5F52-1903-9485-E976-0E9D219CEF41}"/>
              </a:ext>
            </a:extLst>
          </xdr:cNvPr>
          <xdr:cNvSpPr txBox="1"/>
        </xdr:nvSpPr>
        <xdr:spPr>
          <a:xfrm>
            <a:off x="4262438" y="1638300"/>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6D4AA01-D431-459E-8FC1-8E1E97AB503E}" type="TxLink">
              <a:rPr lang="en-US" sz="32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400">
              <a:latin typeface="Times New Roman" panose="02020603050405020304" pitchFamily="18" charset="0"/>
              <a:cs typeface="Times New Roman" panose="02020603050405020304" pitchFamily="18" charset="0"/>
            </a:endParaRPr>
          </a:p>
        </xdr:txBody>
      </xdr:sp>
      <xdr:sp macro="" textlink="'Geographically pt'!H8">
        <xdr:nvSpPr>
          <xdr:cNvPr id="911" name="TextBox 910">
            <a:extLst>
              <a:ext uri="{FF2B5EF4-FFF2-40B4-BE49-F238E27FC236}">
                <a16:creationId xmlns:a16="http://schemas.microsoft.com/office/drawing/2014/main" id="{0EDDB4DA-BF34-4836-A00C-533AF1CD2088}"/>
              </a:ext>
            </a:extLst>
          </xdr:cNvPr>
          <xdr:cNvSpPr txBox="1"/>
        </xdr:nvSpPr>
        <xdr:spPr>
          <a:xfrm>
            <a:off x="4262438" y="1638300"/>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C80D48-26AB-4933-9421-DBE234A61612}" type="TxLink">
              <a:rPr lang="en-US" sz="32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400">
              <a:latin typeface="Times New Roman" panose="02020603050405020304" pitchFamily="18" charset="0"/>
              <a:cs typeface="Times New Roman" panose="02020603050405020304" pitchFamily="18" charset="0"/>
            </a:endParaRPr>
          </a:p>
        </xdr:txBody>
      </xdr:sp>
    </xdr:grpSp>
    <xdr:clientData/>
  </xdr:twoCellAnchor>
  <xdr:twoCellAnchor editAs="absolute">
    <xdr:from>
      <xdr:col>8</xdr:col>
      <xdr:colOff>197374</xdr:colOff>
      <xdr:row>6</xdr:row>
      <xdr:rowOff>56086</xdr:rowOff>
    </xdr:from>
    <xdr:to>
      <xdr:col>8</xdr:col>
      <xdr:colOff>611183</xdr:colOff>
      <xdr:row>8</xdr:row>
      <xdr:rowOff>75136</xdr:rowOff>
    </xdr:to>
    <xdr:grpSp>
      <xdr:nvGrpSpPr>
        <xdr:cNvPr id="915" name="Group 914">
          <a:extLst>
            <a:ext uri="{FF2B5EF4-FFF2-40B4-BE49-F238E27FC236}">
              <a16:creationId xmlns:a16="http://schemas.microsoft.com/office/drawing/2014/main" id="{EE1D1DF8-4D55-4759-A94A-ECD12BB36221}"/>
            </a:ext>
          </a:extLst>
        </xdr:cNvPr>
        <xdr:cNvGrpSpPr/>
      </xdr:nvGrpSpPr>
      <xdr:grpSpPr>
        <a:xfrm>
          <a:off x="5108041" y="1199086"/>
          <a:ext cx="413809" cy="400050"/>
          <a:chOff x="4262438" y="1638300"/>
          <a:chExt cx="409575" cy="400050"/>
        </a:xfrm>
      </xdr:grpSpPr>
      <xdr:sp macro="" textlink="'Geographically pt'!F8">
        <xdr:nvSpPr>
          <xdr:cNvPr id="916" name="TextBox 915">
            <a:extLst>
              <a:ext uri="{FF2B5EF4-FFF2-40B4-BE49-F238E27FC236}">
                <a16:creationId xmlns:a16="http://schemas.microsoft.com/office/drawing/2014/main" id="{B36BEA7A-9527-D227-B91D-1A8602F15FCA}"/>
              </a:ext>
            </a:extLst>
          </xdr:cNvPr>
          <xdr:cNvSpPr txBox="1"/>
        </xdr:nvSpPr>
        <xdr:spPr>
          <a:xfrm>
            <a:off x="4262438" y="1638300"/>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6D4AA01-D431-459E-8FC1-8E1E97AB503E}" type="TxLink">
              <a:rPr lang="en-US" sz="32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400">
              <a:latin typeface="Times New Roman" panose="02020603050405020304" pitchFamily="18" charset="0"/>
              <a:cs typeface="Times New Roman" panose="02020603050405020304" pitchFamily="18" charset="0"/>
            </a:endParaRPr>
          </a:p>
        </xdr:txBody>
      </xdr:sp>
      <xdr:sp macro="" textlink="'Geographically pt'!H8">
        <xdr:nvSpPr>
          <xdr:cNvPr id="917" name="TextBox 916">
            <a:extLst>
              <a:ext uri="{FF2B5EF4-FFF2-40B4-BE49-F238E27FC236}">
                <a16:creationId xmlns:a16="http://schemas.microsoft.com/office/drawing/2014/main" id="{D6A2B91E-C30F-E1D1-082E-53E1314E1A16}"/>
              </a:ext>
            </a:extLst>
          </xdr:cNvPr>
          <xdr:cNvSpPr txBox="1"/>
        </xdr:nvSpPr>
        <xdr:spPr>
          <a:xfrm>
            <a:off x="4262438" y="1638300"/>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C80D48-26AB-4933-9421-DBE234A61612}" type="TxLink">
              <a:rPr lang="en-US" sz="32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400">
              <a:latin typeface="Times New Roman" panose="02020603050405020304" pitchFamily="18" charset="0"/>
              <a:cs typeface="Times New Roman" panose="02020603050405020304" pitchFamily="18" charset="0"/>
            </a:endParaRPr>
          </a:p>
        </xdr:txBody>
      </xdr:sp>
    </xdr:grpSp>
    <xdr:clientData/>
  </xdr:twoCellAnchor>
  <xdr:twoCellAnchor editAs="absolute">
    <xdr:from>
      <xdr:col>7</xdr:col>
      <xdr:colOff>573083</xdr:colOff>
      <xdr:row>8</xdr:row>
      <xdr:rowOff>46561</xdr:rowOff>
    </xdr:from>
    <xdr:to>
      <xdr:col>8</xdr:col>
      <xdr:colOff>373058</xdr:colOff>
      <xdr:row>10</xdr:row>
      <xdr:rowOff>65611</xdr:rowOff>
    </xdr:to>
    <xdr:grpSp>
      <xdr:nvGrpSpPr>
        <xdr:cNvPr id="924" name="Group 923">
          <a:extLst>
            <a:ext uri="{FF2B5EF4-FFF2-40B4-BE49-F238E27FC236}">
              <a16:creationId xmlns:a16="http://schemas.microsoft.com/office/drawing/2014/main" id="{C16A0BB3-0BBE-41AA-A280-85DD21538CBE}"/>
            </a:ext>
          </a:extLst>
        </xdr:cNvPr>
        <xdr:cNvGrpSpPr/>
      </xdr:nvGrpSpPr>
      <xdr:grpSpPr>
        <a:xfrm>
          <a:off x="4869916" y="1570561"/>
          <a:ext cx="413809" cy="400050"/>
          <a:chOff x="4262438" y="1638300"/>
          <a:chExt cx="409575" cy="400050"/>
        </a:xfrm>
      </xdr:grpSpPr>
      <xdr:sp macro="" textlink="'Geographically pt'!F8">
        <xdr:nvSpPr>
          <xdr:cNvPr id="925" name="TextBox 924">
            <a:extLst>
              <a:ext uri="{FF2B5EF4-FFF2-40B4-BE49-F238E27FC236}">
                <a16:creationId xmlns:a16="http://schemas.microsoft.com/office/drawing/2014/main" id="{35C4D723-1265-AADE-9C2A-E8124D32C9DB}"/>
              </a:ext>
            </a:extLst>
          </xdr:cNvPr>
          <xdr:cNvSpPr txBox="1"/>
        </xdr:nvSpPr>
        <xdr:spPr>
          <a:xfrm>
            <a:off x="4262438" y="1638300"/>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6D4AA01-D431-459E-8FC1-8E1E97AB503E}" type="TxLink">
              <a:rPr lang="en-US" sz="32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400">
              <a:latin typeface="Times New Roman" panose="02020603050405020304" pitchFamily="18" charset="0"/>
              <a:cs typeface="Times New Roman" panose="02020603050405020304" pitchFamily="18" charset="0"/>
            </a:endParaRPr>
          </a:p>
        </xdr:txBody>
      </xdr:sp>
      <xdr:sp macro="" textlink="'Geographically pt'!H8">
        <xdr:nvSpPr>
          <xdr:cNvPr id="926" name="TextBox 925">
            <a:extLst>
              <a:ext uri="{FF2B5EF4-FFF2-40B4-BE49-F238E27FC236}">
                <a16:creationId xmlns:a16="http://schemas.microsoft.com/office/drawing/2014/main" id="{EFC0D07B-6FD3-0BAB-7113-C3B646646167}"/>
              </a:ext>
            </a:extLst>
          </xdr:cNvPr>
          <xdr:cNvSpPr txBox="1"/>
        </xdr:nvSpPr>
        <xdr:spPr>
          <a:xfrm>
            <a:off x="4262438" y="1638300"/>
            <a:ext cx="4095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C80D48-26AB-4933-9421-DBE234A61612}" type="TxLink">
              <a:rPr lang="en-US" sz="32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400">
              <a:latin typeface="Times New Roman" panose="02020603050405020304" pitchFamily="18" charset="0"/>
              <a:cs typeface="Times New Roman" panose="02020603050405020304" pitchFamily="18" charset="0"/>
            </a:endParaRPr>
          </a:p>
        </xdr:txBody>
      </xdr:sp>
    </xdr:grpSp>
    <xdr:clientData/>
  </xdr:twoCellAnchor>
  <xdr:twoCellAnchor editAs="absolute">
    <xdr:from>
      <xdr:col>7</xdr:col>
      <xdr:colOff>225949</xdr:colOff>
      <xdr:row>11</xdr:row>
      <xdr:rowOff>175148</xdr:rowOff>
    </xdr:from>
    <xdr:to>
      <xdr:col>8</xdr:col>
      <xdr:colOff>35448</xdr:colOff>
      <xdr:row>13</xdr:row>
      <xdr:rowOff>98948</xdr:rowOff>
    </xdr:to>
    <xdr:grpSp>
      <xdr:nvGrpSpPr>
        <xdr:cNvPr id="937" name="Group 936">
          <a:extLst>
            <a:ext uri="{FF2B5EF4-FFF2-40B4-BE49-F238E27FC236}">
              <a16:creationId xmlns:a16="http://schemas.microsoft.com/office/drawing/2014/main" id="{1E381E8C-0011-3B4B-F709-81EB30CAC83C}"/>
            </a:ext>
          </a:extLst>
        </xdr:cNvPr>
        <xdr:cNvGrpSpPr/>
      </xdr:nvGrpSpPr>
      <xdr:grpSpPr>
        <a:xfrm>
          <a:off x="4522782" y="2270648"/>
          <a:ext cx="423333" cy="304800"/>
          <a:chOff x="3424237" y="2967037"/>
          <a:chExt cx="419100" cy="304800"/>
        </a:xfrm>
      </xdr:grpSpPr>
      <xdr:sp macro="" textlink="'Geographically pt'!F4">
        <xdr:nvSpPr>
          <xdr:cNvPr id="927" name="TextBox 926">
            <a:extLst>
              <a:ext uri="{FF2B5EF4-FFF2-40B4-BE49-F238E27FC236}">
                <a16:creationId xmlns:a16="http://schemas.microsoft.com/office/drawing/2014/main" id="{72C0F10B-2A8E-FF0E-4E58-1271F5BB908D}"/>
              </a:ext>
            </a:extLst>
          </xdr:cNvPr>
          <xdr:cNvSpPr txBox="1"/>
        </xdr:nvSpPr>
        <xdr:spPr>
          <a:xfrm>
            <a:off x="3424237" y="2967037"/>
            <a:ext cx="419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D25BAA-82B3-4C08-B519-1324374F30D9}"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sp macro="" textlink="'Geographically pt'!H4">
        <xdr:nvSpPr>
          <xdr:cNvPr id="935" name="TextBox 934">
            <a:extLst>
              <a:ext uri="{FF2B5EF4-FFF2-40B4-BE49-F238E27FC236}">
                <a16:creationId xmlns:a16="http://schemas.microsoft.com/office/drawing/2014/main" id="{1FA8D749-CF79-4D91-A11A-5456363B5AD3}"/>
              </a:ext>
            </a:extLst>
          </xdr:cNvPr>
          <xdr:cNvSpPr txBox="1"/>
        </xdr:nvSpPr>
        <xdr:spPr>
          <a:xfrm>
            <a:off x="3448050" y="2971800"/>
            <a:ext cx="3714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8DBA4E5-9920-4F69-B122-F58D9F42EFB2}"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6</xdr:col>
      <xdr:colOff>601657</xdr:colOff>
      <xdr:row>13</xdr:row>
      <xdr:rowOff>51323</xdr:rowOff>
    </xdr:from>
    <xdr:to>
      <xdr:col>7</xdr:col>
      <xdr:colOff>411157</xdr:colOff>
      <xdr:row>14</xdr:row>
      <xdr:rowOff>165623</xdr:rowOff>
    </xdr:to>
    <xdr:grpSp>
      <xdr:nvGrpSpPr>
        <xdr:cNvPr id="938" name="Group 937">
          <a:extLst>
            <a:ext uri="{FF2B5EF4-FFF2-40B4-BE49-F238E27FC236}">
              <a16:creationId xmlns:a16="http://schemas.microsoft.com/office/drawing/2014/main" id="{3C2BADC1-6598-90A7-E891-80C83B190F09}"/>
            </a:ext>
          </a:extLst>
        </xdr:cNvPr>
        <xdr:cNvGrpSpPr/>
      </xdr:nvGrpSpPr>
      <xdr:grpSpPr>
        <a:xfrm>
          <a:off x="4284657" y="2527823"/>
          <a:ext cx="423333" cy="304800"/>
          <a:chOff x="3424237" y="3738562"/>
          <a:chExt cx="419100" cy="304800"/>
        </a:xfrm>
      </xdr:grpSpPr>
      <xdr:sp macro="" textlink="'Geographically pt'!I4">
        <xdr:nvSpPr>
          <xdr:cNvPr id="934" name="TextBox 933">
            <a:extLst>
              <a:ext uri="{FF2B5EF4-FFF2-40B4-BE49-F238E27FC236}">
                <a16:creationId xmlns:a16="http://schemas.microsoft.com/office/drawing/2014/main" id="{9A5554A9-B000-4CDF-BEF1-1014409712FF}"/>
              </a:ext>
            </a:extLst>
          </xdr:cNvPr>
          <xdr:cNvSpPr txBox="1"/>
        </xdr:nvSpPr>
        <xdr:spPr>
          <a:xfrm>
            <a:off x="3424237" y="3738562"/>
            <a:ext cx="419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F69285-F740-4286-AC07-ED9FBD7D3060}"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G4">
        <xdr:nvSpPr>
          <xdr:cNvPr id="936" name="TextBox 935">
            <a:extLst>
              <a:ext uri="{FF2B5EF4-FFF2-40B4-BE49-F238E27FC236}">
                <a16:creationId xmlns:a16="http://schemas.microsoft.com/office/drawing/2014/main" id="{4B7BBB9E-456E-4A0B-817C-E8F2983B62A7}"/>
              </a:ext>
            </a:extLst>
          </xdr:cNvPr>
          <xdr:cNvSpPr txBox="1"/>
        </xdr:nvSpPr>
        <xdr:spPr>
          <a:xfrm>
            <a:off x="3424237" y="3738562"/>
            <a:ext cx="419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672641A-42A0-4EF1-B582-A7313E0A7E8A}"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7</xdr:col>
      <xdr:colOff>140224</xdr:colOff>
      <xdr:row>14</xdr:row>
      <xdr:rowOff>13223</xdr:rowOff>
    </xdr:from>
    <xdr:to>
      <xdr:col>7</xdr:col>
      <xdr:colOff>563557</xdr:colOff>
      <xdr:row>15</xdr:row>
      <xdr:rowOff>127523</xdr:rowOff>
    </xdr:to>
    <xdr:grpSp>
      <xdr:nvGrpSpPr>
        <xdr:cNvPr id="942" name="Group 941">
          <a:extLst>
            <a:ext uri="{FF2B5EF4-FFF2-40B4-BE49-F238E27FC236}">
              <a16:creationId xmlns:a16="http://schemas.microsoft.com/office/drawing/2014/main" id="{A33D6936-AB92-4383-B91D-4481516A9A64}"/>
            </a:ext>
          </a:extLst>
        </xdr:cNvPr>
        <xdr:cNvGrpSpPr/>
      </xdr:nvGrpSpPr>
      <xdr:grpSpPr>
        <a:xfrm>
          <a:off x="4437057" y="2680223"/>
          <a:ext cx="423333" cy="304800"/>
          <a:chOff x="3424237" y="3738562"/>
          <a:chExt cx="419100" cy="304800"/>
        </a:xfrm>
      </xdr:grpSpPr>
      <xdr:sp macro="" textlink="'Geographically pt'!I4">
        <xdr:nvSpPr>
          <xdr:cNvPr id="943" name="TextBox 942">
            <a:extLst>
              <a:ext uri="{FF2B5EF4-FFF2-40B4-BE49-F238E27FC236}">
                <a16:creationId xmlns:a16="http://schemas.microsoft.com/office/drawing/2014/main" id="{BE4834EB-444F-B046-B289-05953410A5BD}"/>
              </a:ext>
            </a:extLst>
          </xdr:cNvPr>
          <xdr:cNvSpPr txBox="1"/>
        </xdr:nvSpPr>
        <xdr:spPr>
          <a:xfrm>
            <a:off x="3424237" y="3738562"/>
            <a:ext cx="419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F69285-F740-4286-AC07-ED9FBD7D3060}"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G4">
        <xdr:nvSpPr>
          <xdr:cNvPr id="944" name="TextBox 943">
            <a:extLst>
              <a:ext uri="{FF2B5EF4-FFF2-40B4-BE49-F238E27FC236}">
                <a16:creationId xmlns:a16="http://schemas.microsoft.com/office/drawing/2014/main" id="{A019D95A-02BE-E49D-61AF-0DC129330EBF}"/>
              </a:ext>
            </a:extLst>
          </xdr:cNvPr>
          <xdr:cNvSpPr txBox="1"/>
        </xdr:nvSpPr>
        <xdr:spPr>
          <a:xfrm>
            <a:off x="3424237" y="3738562"/>
            <a:ext cx="419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672641A-42A0-4EF1-B582-A7313E0A7E8A}"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7</xdr:col>
      <xdr:colOff>302149</xdr:colOff>
      <xdr:row>12</xdr:row>
      <xdr:rowOff>3698</xdr:rowOff>
    </xdr:from>
    <xdr:to>
      <xdr:col>8</xdr:col>
      <xdr:colOff>111648</xdr:colOff>
      <xdr:row>13</xdr:row>
      <xdr:rowOff>117998</xdr:rowOff>
    </xdr:to>
    <xdr:grpSp>
      <xdr:nvGrpSpPr>
        <xdr:cNvPr id="945" name="Group 944">
          <a:extLst>
            <a:ext uri="{FF2B5EF4-FFF2-40B4-BE49-F238E27FC236}">
              <a16:creationId xmlns:a16="http://schemas.microsoft.com/office/drawing/2014/main" id="{C5C2F019-A9F3-48EA-A832-A535C0F3C822}"/>
            </a:ext>
          </a:extLst>
        </xdr:cNvPr>
        <xdr:cNvGrpSpPr/>
      </xdr:nvGrpSpPr>
      <xdr:grpSpPr>
        <a:xfrm>
          <a:off x="4598982" y="2289698"/>
          <a:ext cx="423333" cy="304800"/>
          <a:chOff x="3424237" y="3738562"/>
          <a:chExt cx="419100" cy="304800"/>
        </a:xfrm>
      </xdr:grpSpPr>
      <xdr:sp macro="" textlink="'Geographically pt'!I4">
        <xdr:nvSpPr>
          <xdr:cNvPr id="946" name="TextBox 945">
            <a:extLst>
              <a:ext uri="{FF2B5EF4-FFF2-40B4-BE49-F238E27FC236}">
                <a16:creationId xmlns:a16="http://schemas.microsoft.com/office/drawing/2014/main" id="{601AFB61-6905-1026-2D5B-462408A55B62}"/>
              </a:ext>
            </a:extLst>
          </xdr:cNvPr>
          <xdr:cNvSpPr txBox="1"/>
        </xdr:nvSpPr>
        <xdr:spPr>
          <a:xfrm>
            <a:off x="3424237" y="3738562"/>
            <a:ext cx="419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F69285-F740-4286-AC07-ED9FBD7D3060}"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G4">
        <xdr:nvSpPr>
          <xdr:cNvPr id="947" name="TextBox 946">
            <a:extLst>
              <a:ext uri="{FF2B5EF4-FFF2-40B4-BE49-F238E27FC236}">
                <a16:creationId xmlns:a16="http://schemas.microsoft.com/office/drawing/2014/main" id="{BCB87398-247E-E5A1-0CB8-BB3D55A8AFC2}"/>
              </a:ext>
            </a:extLst>
          </xdr:cNvPr>
          <xdr:cNvSpPr txBox="1"/>
        </xdr:nvSpPr>
        <xdr:spPr>
          <a:xfrm>
            <a:off x="3424237" y="3738562"/>
            <a:ext cx="419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672641A-42A0-4EF1-B582-A7313E0A7E8A}"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7</xdr:col>
      <xdr:colOff>563557</xdr:colOff>
      <xdr:row>13</xdr:row>
      <xdr:rowOff>51323</xdr:rowOff>
    </xdr:from>
    <xdr:to>
      <xdr:col>8</xdr:col>
      <xdr:colOff>373057</xdr:colOff>
      <xdr:row>14</xdr:row>
      <xdr:rowOff>165623</xdr:rowOff>
    </xdr:to>
    <xdr:grpSp>
      <xdr:nvGrpSpPr>
        <xdr:cNvPr id="948" name="Group 947">
          <a:extLst>
            <a:ext uri="{FF2B5EF4-FFF2-40B4-BE49-F238E27FC236}">
              <a16:creationId xmlns:a16="http://schemas.microsoft.com/office/drawing/2014/main" id="{4D3365D5-E98E-4FE0-8A08-B11D384B0784}"/>
            </a:ext>
          </a:extLst>
        </xdr:cNvPr>
        <xdr:cNvGrpSpPr/>
      </xdr:nvGrpSpPr>
      <xdr:grpSpPr>
        <a:xfrm>
          <a:off x="4860390" y="2527823"/>
          <a:ext cx="423334" cy="304800"/>
          <a:chOff x="3424237" y="3738562"/>
          <a:chExt cx="419100" cy="304800"/>
        </a:xfrm>
      </xdr:grpSpPr>
      <xdr:sp macro="" textlink="'Geographically pt'!I4">
        <xdr:nvSpPr>
          <xdr:cNvPr id="949" name="TextBox 948">
            <a:extLst>
              <a:ext uri="{FF2B5EF4-FFF2-40B4-BE49-F238E27FC236}">
                <a16:creationId xmlns:a16="http://schemas.microsoft.com/office/drawing/2014/main" id="{87977236-4490-0330-6E81-029CAAE0ECFC}"/>
              </a:ext>
            </a:extLst>
          </xdr:cNvPr>
          <xdr:cNvSpPr txBox="1"/>
        </xdr:nvSpPr>
        <xdr:spPr>
          <a:xfrm>
            <a:off x="3424237" y="3738562"/>
            <a:ext cx="419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F69285-F740-4286-AC07-ED9FBD7D3060}"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G4">
        <xdr:nvSpPr>
          <xdr:cNvPr id="950" name="TextBox 949">
            <a:extLst>
              <a:ext uri="{FF2B5EF4-FFF2-40B4-BE49-F238E27FC236}">
                <a16:creationId xmlns:a16="http://schemas.microsoft.com/office/drawing/2014/main" id="{D8C5196B-6BAF-D099-0F8D-ED53BFFA9278}"/>
              </a:ext>
            </a:extLst>
          </xdr:cNvPr>
          <xdr:cNvSpPr txBox="1"/>
        </xdr:nvSpPr>
        <xdr:spPr>
          <a:xfrm>
            <a:off x="3424237" y="3738562"/>
            <a:ext cx="419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672641A-42A0-4EF1-B582-A7313E0A7E8A}"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7</xdr:col>
      <xdr:colOff>273574</xdr:colOff>
      <xdr:row>12</xdr:row>
      <xdr:rowOff>146573</xdr:rowOff>
    </xdr:from>
    <xdr:to>
      <xdr:col>8</xdr:col>
      <xdr:colOff>83073</xdr:colOff>
      <xdr:row>14</xdr:row>
      <xdr:rowOff>70373</xdr:rowOff>
    </xdr:to>
    <xdr:grpSp>
      <xdr:nvGrpSpPr>
        <xdr:cNvPr id="951" name="Group 950">
          <a:extLst>
            <a:ext uri="{FF2B5EF4-FFF2-40B4-BE49-F238E27FC236}">
              <a16:creationId xmlns:a16="http://schemas.microsoft.com/office/drawing/2014/main" id="{ADDBA907-6459-4333-9FC2-87A495567139}"/>
            </a:ext>
          </a:extLst>
        </xdr:cNvPr>
        <xdr:cNvGrpSpPr/>
      </xdr:nvGrpSpPr>
      <xdr:grpSpPr>
        <a:xfrm>
          <a:off x="4570407" y="2432573"/>
          <a:ext cx="423333" cy="304800"/>
          <a:chOff x="3424237" y="3738562"/>
          <a:chExt cx="419100" cy="304800"/>
        </a:xfrm>
      </xdr:grpSpPr>
      <xdr:sp macro="" textlink="'Geographically pt'!I4">
        <xdr:nvSpPr>
          <xdr:cNvPr id="952" name="TextBox 951">
            <a:extLst>
              <a:ext uri="{FF2B5EF4-FFF2-40B4-BE49-F238E27FC236}">
                <a16:creationId xmlns:a16="http://schemas.microsoft.com/office/drawing/2014/main" id="{45B13996-1AA8-1C9B-D337-69FD92D13B90}"/>
              </a:ext>
            </a:extLst>
          </xdr:cNvPr>
          <xdr:cNvSpPr txBox="1"/>
        </xdr:nvSpPr>
        <xdr:spPr>
          <a:xfrm>
            <a:off x="3424237" y="3738562"/>
            <a:ext cx="419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F69285-F740-4286-AC07-ED9FBD7D3060}"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G4">
        <xdr:nvSpPr>
          <xdr:cNvPr id="953" name="TextBox 952">
            <a:extLst>
              <a:ext uri="{FF2B5EF4-FFF2-40B4-BE49-F238E27FC236}">
                <a16:creationId xmlns:a16="http://schemas.microsoft.com/office/drawing/2014/main" id="{6A438D5C-87ED-C828-8F2B-5CD4E9F9F46D}"/>
              </a:ext>
            </a:extLst>
          </xdr:cNvPr>
          <xdr:cNvSpPr txBox="1"/>
        </xdr:nvSpPr>
        <xdr:spPr>
          <a:xfrm>
            <a:off x="3424237" y="3738562"/>
            <a:ext cx="419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672641A-42A0-4EF1-B582-A7313E0A7E8A}"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7</xdr:col>
      <xdr:colOff>525457</xdr:colOff>
      <xdr:row>12</xdr:row>
      <xdr:rowOff>22748</xdr:rowOff>
    </xdr:from>
    <xdr:to>
      <xdr:col>8</xdr:col>
      <xdr:colOff>330723</xdr:colOff>
      <xdr:row>13</xdr:row>
      <xdr:rowOff>137048</xdr:rowOff>
    </xdr:to>
    <xdr:grpSp>
      <xdr:nvGrpSpPr>
        <xdr:cNvPr id="954" name="Group 953">
          <a:extLst>
            <a:ext uri="{FF2B5EF4-FFF2-40B4-BE49-F238E27FC236}">
              <a16:creationId xmlns:a16="http://schemas.microsoft.com/office/drawing/2014/main" id="{98722E66-8F87-4F05-818D-461D8AB7FFC3}"/>
            </a:ext>
          </a:extLst>
        </xdr:cNvPr>
        <xdr:cNvGrpSpPr/>
      </xdr:nvGrpSpPr>
      <xdr:grpSpPr>
        <a:xfrm>
          <a:off x="4822290" y="2308748"/>
          <a:ext cx="419100" cy="304800"/>
          <a:chOff x="3424237" y="3738562"/>
          <a:chExt cx="419100" cy="304800"/>
        </a:xfrm>
      </xdr:grpSpPr>
      <xdr:sp macro="" textlink="'Geographically pt'!I4">
        <xdr:nvSpPr>
          <xdr:cNvPr id="955" name="TextBox 954">
            <a:extLst>
              <a:ext uri="{FF2B5EF4-FFF2-40B4-BE49-F238E27FC236}">
                <a16:creationId xmlns:a16="http://schemas.microsoft.com/office/drawing/2014/main" id="{06B88243-AAFC-BBA8-E597-C9DF4959AB90}"/>
              </a:ext>
            </a:extLst>
          </xdr:cNvPr>
          <xdr:cNvSpPr txBox="1"/>
        </xdr:nvSpPr>
        <xdr:spPr>
          <a:xfrm>
            <a:off x="3424237" y="3738562"/>
            <a:ext cx="419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F69285-F740-4286-AC07-ED9FBD7D3060}"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G4">
        <xdr:nvSpPr>
          <xdr:cNvPr id="956" name="TextBox 955">
            <a:extLst>
              <a:ext uri="{FF2B5EF4-FFF2-40B4-BE49-F238E27FC236}">
                <a16:creationId xmlns:a16="http://schemas.microsoft.com/office/drawing/2014/main" id="{25D70426-06FA-73F8-AC7E-59C140718D46}"/>
              </a:ext>
            </a:extLst>
          </xdr:cNvPr>
          <xdr:cNvSpPr txBox="1"/>
        </xdr:nvSpPr>
        <xdr:spPr>
          <a:xfrm>
            <a:off x="3424237" y="3738562"/>
            <a:ext cx="419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672641A-42A0-4EF1-B582-A7313E0A7E8A}"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6</xdr:col>
      <xdr:colOff>506407</xdr:colOff>
      <xdr:row>13</xdr:row>
      <xdr:rowOff>146573</xdr:rowOff>
    </xdr:from>
    <xdr:to>
      <xdr:col>7</xdr:col>
      <xdr:colOff>311674</xdr:colOff>
      <xdr:row>15</xdr:row>
      <xdr:rowOff>70373</xdr:rowOff>
    </xdr:to>
    <xdr:grpSp>
      <xdr:nvGrpSpPr>
        <xdr:cNvPr id="957" name="Group 956">
          <a:extLst>
            <a:ext uri="{FF2B5EF4-FFF2-40B4-BE49-F238E27FC236}">
              <a16:creationId xmlns:a16="http://schemas.microsoft.com/office/drawing/2014/main" id="{AC892FD4-20B9-4913-A04E-825016DC83AB}"/>
            </a:ext>
          </a:extLst>
        </xdr:cNvPr>
        <xdr:cNvGrpSpPr/>
      </xdr:nvGrpSpPr>
      <xdr:grpSpPr>
        <a:xfrm>
          <a:off x="4189407" y="2623073"/>
          <a:ext cx="419100" cy="304800"/>
          <a:chOff x="3424237" y="3738562"/>
          <a:chExt cx="419100" cy="304800"/>
        </a:xfrm>
      </xdr:grpSpPr>
      <xdr:sp macro="" textlink="'Geographically pt'!I4">
        <xdr:nvSpPr>
          <xdr:cNvPr id="958" name="TextBox 957">
            <a:extLst>
              <a:ext uri="{FF2B5EF4-FFF2-40B4-BE49-F238E27FC236}">
                <a16:creationId xmlns:a16="http://schemas.microsoft.com/office/drawing/2014/main" id="{7882228C-7656-4F4A-E7C3-06254C1D3064}"/>
              </a:ext>
            </a:extLst>
          </xdr:cNvPr>
          <xdr:cNvSpPr txBox="1"/>
        </xdr:nvSpPr>
        <xdr:spPr>
          <a:xfrm>
            <a:off x="3424237" y="3738562"/>
            <a:ext cx="419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F69285-F740-4286-AC07-ED9FBD7D3060}"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G4">
        <xdr:nvSpPr>
          <xdr:cNvPr id="959" name="TextBox 958">
            <a:extLst>
              <a:ext uri="{FF2B5EF4-FFF2-40B4-BE49-F238E27FC236}">
                <a16:creationId xmlns:a16="http://schemas.microsoft.com/office/drawing/2014/main" id="{029B9763-EC24-B670-D809-1976A46D8E32}"/>
              </a:ext>
            </a:extLst>
          </xdr:cNvPr>
          <xdr:cNvSpPr txBox="1"/>
        </xdr:nvSpPr>
        <xdr:spPr>
          <a:xfrm>
            <a:off x="3424237" y="3738562"/>
            <a:ext cx="419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672641A-42A0-4EF1-B582-A7313E0A7E8A}"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8</xdr:col>
      <xdr:colOff>73548</xdr:colOff>
      <xdr:row>12</xdr:row>
      <xdr:rowOff>70373</xdr:rowOff>
    </xdr:from>
    <xdr:to>
      <xdr:col>8</xdr:col>
      <xdr:colOff>496882</xdr:colOff>
      <xdr:row>13</xdr:row>
      <xdr:rowOff>184673</xdr:rowOff>
    </xdr:to>
    <xdr:grpSp>
      <xdr:nvGrpSpPr>
        <xdr:cNvPr id="969" name="Group 968">
          <a:extLst>
            <a:ext uri="{FF2B5EF4-FFF2-40B4-BE49-F238E27FC236}">
              <a16:creationId xmlns:a16="http://schemas.microsoft.com/office/drawing/2014/main" id="{75649B2E-0C64-46A2-B642-F8339BF89A13}"/>
            </a:ext>
          </a:extLst>
        </xdr:cNvPr>
        <xdr:cNvGrpSpPr/>
      </xdr:nvGrpSpPr>
      <xdr:grpSpPr>
        <a:xfrm>
          <a:off x="4984215" y="2356373"/>
          <a:ext cx="423334" cy="304800"/>
          <a:chOff x="3424237" y="3738562"/>
          <a:chExt cx="419100" cy="304800"/>
        </a:xfrm>
      </xdr:grpSpPr>
      <xdr:sp macro="" textlink="'Geographically pt'!I4">
        <xdr:nvSpPr>
          <xdr:cNvPr id="970" name="TextBox 969">
            <a:extLst>
              <a:ext uri="{FF2B5EF4-FFF2-40B4-BE49-F238E27FC236}">
                <a16:creationId xmlns:a16="http://schemas.microsoft.com/office/drawing/2014/main" id="{6711934E-9DD0-F14A-4B0F-492C64DDA513}"/>
              </a:ext>
            </a:extLst>
          </xdr:cNvPr>
          <xdr:cNvSpPr txBox="1"/>
        </xdr:nvSpPr>
        <xdr:spPr>
          <a:xfrm>
            <a:off x="3424237" y="3738562"/>
            <a:ext cx="419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F69285-F740-4286-AC07-ED9FBD7D3060}"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G4">
        <xdr:nvSpPr>
          <xdr:cNvPr id="971" name="TextBox 970">
            <a:extLst>
              <a:ext uri="{FF2B5EF4-FFF2-40B4-BE49-F238E27FC236}">
                <a16:creationId xmlns:a16="http://schemas.microsoft.com/office/drawing/2014/main" id="{336C431C-B64D-28BB-303C-90C6D388BA88}"/>
              </a:ext>
            </a:extLst>
          </xdr:cNvPr>
          <xdr:cNvSpPr txBox="1"/>
        </xdr:nvSpPr>
        <xdr:spPr>
          <a:xfrm>
            <a:off x="3424237" y="3738562"/>
            <a:ext cx="419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672641A-42A0-4EF1-B582-A7313E0A7E8A}"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7</xdr:col>
      <xdr:colOff>6874</xdr:colOff>
      <xdr:row>14</xdr:row>
      <xdr:rowOff>41798</xdr:rowOff>
    </xdr:from>
    <xdr:to>
      <xdr:col>7</xdr:col>
      <xdr:colOff>430207</xdr:colOff>
      <xdr:row>15</xdr:row>
      <xdr:rowOff>156098</xdr:rowOff>
    </xdr:to>
    <xdr:grpSp>
      <xdr:nvGrpSpPr>
        <xdr:cNvPr id="981" name="Group 980">
          <a:extLst>
            <a:ext uri="{FF2B5EF4-FFF2-40B4-BE49-F238E27FC236}">
              <a16:creationId xmlns:a16="http://schemas.microsoft.com/office/drawing/2014/main" id="{F9DF67B8-8CA2-41FD-B7A2-2C61D93F2E4E}"/>
            </a:ext>
          </a:extLst>
        </xdr:cNvPr>
        <xdr:cNvGrpSpPr/>
      </xdr:nvGrpSpPr>
      <xdr:grpSpPr>
        <a:xfrm>
          <a:off x="4303707" y="2708798"/>
          <a:ext cx="423333" cy="304800"/>
          <a:chOff x="3424237" y="2967037"/>
          <a:chExt cx="419100" cy="304800"/>
        </a:xfrm>
      </xdr:grpSpPr>
      <xdr:sp macro="" textlink="'Geographically pt'!F4">
        <xdr:nvSpPr>
          <xdr:cNvPr id="982" name="TextBox 981">
            <a:extLst>
              <a:ext uri="{FF2B5EF4-FFF2-40B4-BE49-F238E27FC236}">
                <a16:creationId xmlns:a16="http://schemas.microsoft.com/office/drawing/2014/main" id="{58B836CF-48C2-1E72-27CF-8F882FB2BF04}"/>
              </a:ext>
            </a:extLst>
          </xdr:cNvPr>
          <xdr:cNvSpPr txBox="1"/>
        </xdr:nvSpPr>
        <xdr:spPr>
          <a:xfrm>
            <a:off x="3424237" y="2967037"/>
            <a:ext cx="419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D25BAA-82B3-4C08-B519-1324374F30D9}"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sp macro="" textlink="'Geographically pt'!H4">
        <xdr:nvSpPr>
          <xdr:cNvPr id="983" name="TextBox 982">
            <a:extLst>
              <a:ext uri="{FF2B5EF4-FFF2-40B4-BE49-F238E27FC236}">
                <a16:creationId xmlns:a16="http://schemas.microsoft.com/office/drawing/2014/main" id="{6DF98B70-4DE1-3455-8B10-93B98B639410}"/>
              </a:ext>
            </a:extLst>
          </xdr:cNvPr>
          <xdr:cNvSpPr txBox="1"/>
        </xdr:nvSpPr>
        <xdr:spPr>
          <a:xfrm>
            <a:off x="3448050" y="2971800"/>
            <a:ext cx="3714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8DBA4E5-9920-4F69-B122-F58D9F42EFB2}"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7</xdr:col>
      <xdr:colOff>444495</xdr:colOff>
      <xdr:row>13</xdr:row>
      <xdr:rowOff>103711</xdr:rowOff>
    </xdr:from>
    <xdr:to>
      <xdr:col>8</xdr:col>
      <xdr:colOff>592132</xdr:colOff>
      <xdr:row>15</xdr:row>
      <xdr:rowOff>60848</xdr:rowOff>
    </xdr:to>
    <xdr:grpSp>
      <xdr:nvGrpSpPr>
        <xdr:cNvPr id="987" name="Group 986">
          <a:extLst>
            <a:ext uri="{FF2B5EF4-FFF2-40B4-BE49-F238E27FC236}">
              <a16:creationId xmlns:a16="http://schemas.microsoft.com/office/drawing/2014/main" id="{1B1EDF2F-71CB-4CBD-B7A0-B25153A3A28B}"/>
            </a:ext>
          </a:extLst>
        </xdr:cNvPr>
        <xdr:cNvGrpSpPr/>
      </xdr:nvGrpSpPr>
      <xdr:grpSpPr>
        <a:xfrm>
          <a:off x="4741328" y="2580211"/>
          <a:ext cx="761471" cy="338137"/>
          <a:chOff x="3086100" y="2933700"/>
          <a:chExt cx="757237" cy="338137"/>
        </a:xfrm>
      </xdr:grpSpPr>
      <xdr:sp macro="" textlink="'Geographically pt'!F4">
        <xdr:nvSpPr>
          <xdr:cNvPr id="988" name="TextBox 987">
            <a:extLst>
              <a:ext uri="{FF2B5EF4-FFF2-40B4-BE49-F238E27FC236}">
                <a16:creationId xmlns:a16="http://schemas.microsoft.com/office/drawing/2014/main" id="{E050249E-EC95-9EC6-FCEB-3143BF13E9AF}"/>
              </a:ext>
            </a:extLst>
          </xdr:cNvPr>
          <xdr:cNvSpPr txBox="1"/>
        </xdr:nvSpPr>
        <xdr:spPr>
          <a:xfrm>
            <a:off x="3424237" y="2967037"/>
            <a:ext cx="419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D25BAA-82B3-4C08-B519-1324374F30D9}"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sp macro="" textlink="'Geographically pt'!H4">
        <xdr:nvSpPr>
          <xdr:cNvPr id="989" name="TextBox 988">
            <a:extLst>
              <a:ext uri="{FF2B5EF4-FFF2-40B4-BE49-F238E27FC236}">
                <a16:creationId xmlns:a16="http://schemas.microsoft.com/office/drawing/2014/main" id="{17DFDCAC-D575-B733-1855-24F6AEEC7A76}"/>
              </a:ext>
            </a:extLst>
          </xdr:cNvPr>
          <xdr:cNvSpPr txBox="1"/>
        </xdr:nvSpPr>
        <xdr:spPr>
          <a:xfrm>
            <a:off x="3086100" y="2933700"/>
            <a:ext cx="3714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8DBA4E5-9920-4F69-B122-F58D9F42EFB2}"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7</xdr:col>
      <xdr:colOff>420682</xdr:colOff>
      <xdr:row>11</xdr:row>
      <xdr:rowOff>117998</xdr:rowOff>
    </xdr:from>
    <xdr:to>
      <xdr:col>8</xdr:col>
      <xdr:colOff>225948</xdr:colOff>
      <xdr:row>13</xdr:row>
      <xdr:rowOff>41798</xdr:rowOff>
    </xdr:to>
    <xdr:grpSp>
      <xdr:nvGrpSpPr>
        <xdr:cNvPr id="996" name="Group 995">
          <a:extLst>
            <a:ext uri="{FF2B5EF4-FFF2-40B4-BE49-F238E27FC236}">
              <a16:creationId xmlns:a16="http://schemas.microsoft.com/office/drawing/2014/main" id="{C49FCC12-C495-4F5D-89C1-183A4272AA4D}"/>
            </a:ext>
          </a:extLst>
        </xdr:cNvPr>
        <xdr:cNvGrpSpPr/>
      </xdr:nvGrpSpPr>
      <xdr:grpSpPr>
        <a:xfrm>
          <a:off x="4717515" y="2213498"/>
          <a:ext cx="419100" cy="304800"/>
          <a:chOff x="3424237" y="2967037"/>
          <a:chExt cx="419100" cy="304800"/>
        </a:xfrm>
      </xdr:grpSpPr>
      <xdr:sp macro="" textlink="'Geographically pt'!F4">
        <xdr:nvSpPr>
          <xdr:cNvPr id="997" name="TextBox 996">
            <a:extLst>
              <a:ext uri="{FF2B5EF4-FFF2-40B4-BE49-F238E27FC236}">
                <a16:creationId xmlns:a16="http://schemas.microsoft.com/office/drawing/2014/main" id="{B4B5623E-CADE-96C8-BA9E-1551D6C9BC41}"/>
              </a:ext>
            </a:extLst>
          </xdr:cNvPr>
          <xdr:cNvSpPr txBox="1"/>
        </xdr:nvSpPr>
        <xdr:spPr>
          <a:xfrm>
            <a:off x="3424237" y="2967037"/>
            <a:ext cx="419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D25BAA-82B3-4C08-B519-1324374F30D9}"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sp macro="" textlink="'Geographically pt'!H4">
        <xdr:nvSpPr>
          <xdr:cNvPr id="998" name="TextBox 997">
            <a:extLst>
              <a:ext uri="{FF2B5EF4-FFF2-40B4-BE49-F238E27FC236}">
                <a16:creationId xmlns:a16="http://schemas.microsoft.com/office/drawing/2014/main" id="{D58EFA90-5093-FCCE-8321-81B8982349D6}"/>
              </a:ext>
            </a:extLst>
          </xdr:cNvPr>
          <xdr:cNvSpPr txBox="1"/>
        </xdr:nvSpPr>
        <xdr:spPr>
          <a:xfrm>
            <a:off x="3448050" y="2971800"/>
            <a:ext cx="3714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8DBA4E5-9920-4F69-B122-F58D9F42EFB2}"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8</xdr:col>
      <xdr:colOff>553033</xdr:colOff>
      <xdr:row>19</xdr:row>
      <xdr:rowOff>182109</xdr:rowOff>
    </xdr:from>
    <xdr:to>
      <xdr:col>9</xdr:col>
      <xdr:colOff>320200</xdr:colOff>
      <xdr:row>21</xdr:row>
      <xdr:rowOff>67809</xdr:rowOff>
    </xdr:to>
    <xdr:grpSp>
      <xdr:nvGrpSpPr>
        <xdr:cNvPr id="1015" name="Group 1014">
          <a:extLst>
            <a:ext uri="{FF2B5EF4-FFF2-40B4-BE49-F238E27FC236}">
              <a16:creationId xmlns:a16="http://schemas.microsoft.com/office/drawing/2014/main" id="{67EE2D78-CF37-44AB-986E-4D3D598EC34F}"/>
            </a:ext>
          </a:extLst>
        </xdr:cNvPr>
        <xdr:cNvGrpSpPr/>
      </xdr:nvGrpSpPr>
      <xdr:grpSpPr>
        <a:xfrm>
          <a:off x="5463700" y="3801609"/>
          <a:ext cx="381000" cy="266700"/>
          <a:chOff x="3371850" y="2786062"/>
          <a:chExt cx="381000" cy="266700"/>
        </a:xfrm>
        <a:noFill/>
      </xdr:grpSpPr>
      <xdr:sp macro="" textlink="'Geographically pt'!H7">
        <xdr:nvSpPr>
          <xdr:cNvPr id="1016" name="TextBox 1015">
            <a:extLst>
              <a:ext uri="{FF2B5EF4-FFF2-40B4-BE49-F238E27FC236}">
                <a16:creationId xmlns:a16="http://schemas.microsoft.com/office/drawing/2014/main" id="{BF487E20-5C86-900E-EDD9-304D7E2010DE}"/>
              </a:ext>
            </a:extLst>
          </xdr:cNvPr>
          <xdr:cNvSpPr txBox="1"/>
        </xdr:nvSpPr>
        <xdr:spPr>
          <a:xfrm>
            <a:off x="3371850" y="2786062"/>
            <a:ext cx="381000" cy="2667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9299CDA-4D2D-4433-B934-DB3415DB0799}"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F7">
        <xdr:nvSpPr>
          <xdr:cNvPr id="1017" name="TextBox 1016">
            <a:extLst>
              <a:ext uri="{FF2B5EF4-FFF2-40B4-BE49-F238E27FC236}">
                <a16:creationId xmlns:a16="http://schemas.microsoft.com/office/drawing/2014/main" id="{522A004B-BDC3-E117-3C79-DBBD91C1D2E1}"/>
              </a:ext>
            </a:extLst>
          </xdr:cNvPr>
          <xdr:cNvSpPr txBox="1"/>
        </xdr:nvSpPr>
        <xdr:spPr>
          <a:xfrm>
            <a:off x="3371850" y="2786062"/>
            <a:ext cx="381000" cy="2667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852CAA-D424-43AC-B7AC-FB94EF3490CC}"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9</xdr:col>
      <xdr:colOff>91600</xdr:colOff>
      <xdr:row>20</xdr:row>
      <xdr:rowOff>144009</xdr:rowOff>
    </xdr:from>
    <xdr:to>
      <xdr:col>9</xdr:col>
      <xdr:colOff>476833</xdr:colOff>
      <xdr:row>22</xdr:row>
      <xdr:rowOff>29709</xdr:rowOff>
    </xdr:to>
    <xdr:grpSp>
      <xdr:nvGrpSpPr>
        <xdr:cNvPr id="1018" name="Group 1017">
          <a:extLst>
            <a:ext uri="{FF2B5EF4-FFF2-40B4-BE49-F238E27FC236}">
              <a16:creationId xmlns:a16="http://schemas.microsoft.com/office/drawing/2014/main" id="{987529A4-C71B-414E-8C7F-6864323556FE}"/>
            </a:ext>
          </a:extLst>
        </xdr:cNvPr>
        <xdr:cNvGrpSpPr/>
      </xdr:nvGrpSpPr>
      <xdr:grpSpPr>
        <a:xfrm>
          <a:off x="5616100" y="3954009"/>
          <a:ext cx="385233" cy="266700"/>
          <a:chOff x="3371850" y="2786062"/>
          <a:chExt cx="381000" cy="266700"/>
        </a:xfrm>
        <a:noFill/>
      </xdr:grpSpPr>
      <xdr:sp macro="" textlink="'Geographically pt'!H7">
        <xdr:nvSpPr>
          <xdr:cNvPr id="1019" name="TextBox 1018">
            <a:extLst>
              <a:ext uri="{FF2B5EF4-FFF2-40B4-BE49-F238E27FC236}">
                <a16:creationId xmlns:a16="http://schemas.microsoft.com/office/drawing/2014/main" id="{1D02DB1F-DC2A-0C3A-C365-42D8129C28DB}"/>
              </a:ext>
            </a:extLst>
          </xdr:cNvPr>
          <xdr:cNvSpPr txBox="1"/>
        </xdr:nvSpPr>
        <xdr:spPr>
          <a:xfrm>
            <a:off x="3371850" y="2786062"/>
            <a:ext cx="381000" cy="2667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9299CDA-4D2D-4433-B934-DB3415DB0799}"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F7">
        <xdr:nvSpPr>
          <xdr:cNvPr id="1020" name="TextBox 1019">
            <a:extLst>
              <a:ext uri="{FF2B5EF4-FFF2-40B4-BE49-F238E27FC236}">
                <a16:creationId xmlns:a16="http://schemas.microsoft.com/office/drawing/2014/main" id="{C80AD763-05AD-16EE-6567-84AFAA0DD74A}"/>
              </a:ext>
            </a:extLst>
          </xdr:cNvPr>
          <xdr:cNvSpPr txBox="1"/>
        </xdr:nvSpPr>
        <xdr:spPr>
          <a:xfrm>
            <a:off x="3371850" y="2786062"/>
            <a:ext cx="381000" cy="2667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852CAA-D424-43AC-B7AC-FB94EF3490CC}"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9</xdr:col>
      <xdr:colOff>244000</xdr:colOff>
      <xdr:row>21</xdr:row>
      <xdr:rowOff>105909</xdr:rowOff>
    </xdr:from>
    <xdr:to>
      <xdr:col>10</xdr:col>
      <xdr:colOff>15400</xdr:colOff>
      <xdr:row>22</xdr:row>
      <xdr:rowOff>182109</xdr:rowOff>
    </xdr:to>
    <xdr:grpSp>
      <xdr:nvGrpSpPr>
        <xdr:cNvPr id="1021" name="Group 1020">
          <a:extLst>
            <a:ext uri="{FF2B5EF4-FFF2-40B4-BE49-F238E27FC236}">
              <a16:creationId xmlns:a16="http://schemas.microsoft.com/office/drawing/2014/main" id="{242D520E-D410-48F5-A9A7-1FE162FDB5E0}"/>
            </a:ext>
          </a:extLst>
        </xdr:cNvPr>
        <xdr:cNvGrpSpPr/>
      </xdr:nvGrpSpPr>
      <xdr:grpSpPr>
        <a:xfrm>
          <a:off x="5768500" y="4106409"/>
          <a:ext cx="385233" cy="266700"/>
          <a:chOff x="3371850" y="2786062"/>
          <a:chExt cx="381000" cy="266700"/>
        </a:xfrm>
        <a:noFill/>
      </xdr:grpSpPr>
      <xdr:sp macro="" textlink="'Geographically pt'!H7">
        <xdr:nvSpPr>
          <xdr:cNvPr id="1022" name="TextBox 1021">
            <a:extLst>
              <a:ext uri="{FF2B5EF4-FFF2-40B4-BE49-F238E27FC236}">
                <a16:creationId xmlns:a16="http://schemas.microsoft.com/office/drawing/2014/main" id="{388C1C1F-230B-4998-24D1-B2297C22996E}"/>
              </a:ext>
            </a:extLst>
          </xdr:cNvPr>
          <xdr:cNvSpPr txBox="1"/>
        </xdr:nvSpPr>
        <xdr:spPr>
          <a:xfrm>
            <a:off x="3371850" y="2786062"/>
            <a:ext cx="381000" cy="2667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9299CDA-4D2D-4433-B934-DB3415DB0799}"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F7">
        <xdr:nvSpPr>
          <xdr:cNvPr id="1023" name="TextBox 1022">
            <a:extLst>
              <a:ext uri="{FF2B5EF4-FFF2-40B4-BE49-F238E27FC236}">
                <a16:creationId xmlns:a16="http://schemas.microsoft.com/office/drawing/2014/main" id="{125237BF-66DF-61B1-93A8-14096B3B7D05}"/>
              </a:ext>
            </a:extLst>
          </xdr:cNvPr>
          <xdr:cNvSpPr txBox="1"/>
        </xdr:nvSpPr>
        <xdr:spPr>
          <a:xfrm>
            <a:off x="3371850" y="2786062"/>
            <a:ext cx="381000" cy="2667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852CAA-D424-43AC-B7AC-FB94EF3490CC}"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9</xdr:col>
      <xdr:colOff>400633</xdr:colOff>
      <xdr:row>22</xdr:row>
      <xdr:rowOff>67809</xdr:rowOff>
    </xdr:from>
    <xdr:to>
      <xdr:col>10</xdr:col>
      <xdr:colOff>167800</xdr:colOff>
      <xdr:row>23</xdr:row>
      <xdr:rowOff>144009</xdr:rowOff>
    </xdr:to>
    <xdr:grpSp>
      <xdr:nvGrpSpPr>
        <xdr:cNvPr id="1024" name="Group 1023">
          <a:extLst>
            <a:ext uri="{FF2B5EF4-FFF2-40B4-BE49-F238E27FC236}">
              <a16:creationId xmlns:a16="http://schemas.microsoft.com/office/drawing/2014/main" id="{5B379821-EC3A-4D57-882D-89A5027CC825}"/>
            </a:ext>
          </a:extLst>
        </xdr:cNvPr>
        <xdr:cNvGrpSpPr/>
      </xdr:nvGrpSpPr>
      <xdr:grpSpPr>
        <a:xfrm>
          <a:off x="5925133" y="4258809"/>
          <a:ext cx="381000" cy="266700"/>
          <a:chOff x="3371850" y="2786062"/>
          <a:chExt cx="381000" cy="266700"/>
        </a:xfrm>
        <a:noFill/>
      </xdr:grpSpPr>
      <xdr:sp macro="" textlink="'Geographically pt'!H7">
        <xdr:nvSpPr>
          <xdr:cNvPr id="1025" name="TextBox 1024">
            <a:extLst>
              <a:ext uri="{FF2B5EF4-FFF2-40B4-BE49-F238E27FC236}">
                <a16:creationId xmlns:a16="http://schemas.microsoft.com/office/drawing/2014/main" id="{17CDDC53-1607-8CB6-9F3B-450772057D26}"/>
              </a:ext>
            </a:extLst>
          </xdr:cNvPr>
          <xdr:cNvSpPr txBox="1"/>
        </xdr:nvSpPr>
        <xdr:spPr>
          <a:xfrm>
            <a:off x="3371850" y="2786062"/>
            <a:ext cx="381000" cy="2667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9299CDA-4D2D-4433-B934-DB3415DB0799}"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F7">
        <xdr:nvSpPr>
          <xdr:cNvPr id="1026" name="TextBox 1025">
            <a:extLst>
              <a:ext uri="{FF2B5EF4-FFF2-40B4-BE49-F238E27FC236}">
                <a16:creationId xmlns:a16="http://schemas.microsoft.com/office/drawing/2014/main" id="{2E4B7008-C7C1-B3ED-3DD6-B8646AFCE3A1}"/>
              </a:ext>
            </a:extLst>
          </xdr:cNvPr>
          <xdr:cNvSpPr txBox="1"/>
        </xdr:nvSpPr>
        <xdr:spPr>
          <a:xfrm>
            <a:off x="3371850" y="2786062"/>
            <a:ext cx="381000" cy="2667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852CAA-D424-43AC-B7AC-FB94EF3490CC}"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9</xdr:col>
      <xdr:colOff>543508</xdr:colOff>
      <xdr:row>21</xdr:row>
      <xdr:rowOff>58284</xdr:rowOff>
    </xdr:from>
    <xdr:to>
      <xdr:col>10</xdr:col>
      <xdr:colOff>310675</xdr:colOff>
      <xdr:row>22</xdr:row>
      <xdr:rowOff>134484</xdr:rowOff>
    </xdr:to>
    <xdr:grpSp>
      <xdr:nvGrpSpPr>
        <xdr:cNvPr id="1027" name="Group 1026">
          <a:extLst>
            <a:ext uri="{FF2B5EF4-FFF2-40B4-BE49-F238E27FC236}">
              <a16:creationId xmlns:a16="http://schemas.microsoft.com/office/drawing/2014/main" id="{F18DB42F-8A59-44C9-AFDA-74654B5305FF}"/>
            </a:ext>
          </a:extLst>
        </xdr:cNvPr>
        <xdr:cNvGrpSpPr/>
      </xdr:nvGrpSpPr>
      <xdr:grpSpPr>
        <a:xfrm>
          <a:off x="6068008" y="4058784"/>
          <a:ext cx="381000" cy="266700"/>
          <a:chOff x="3371850" y="2786062"/>
          <a:chExt cx="381000" cy="266700"/>
        </a:xfrm>
        <a:noFill/>
      </xdr:grpSpPr>
      <xdr:sp macro="" textlink="'Geographically pt'!H7">
        <xdr:nvSpPr>
          <xdr:cNvPr id="1028" name="TextBox 1027">
            <a:extLst>
              <a:ext uri="{FF2B5EF4-FFF2-40B4-BE49-F238E27FC236}">
                <a16:creationId xmlns:a16="http://schemas.microsoft.com/office/drawing/2014/main" id="{28EE4181-5FC6-30D8-1A39-7DE23A5C707F}"/>
              </a:ext>
            </a:extLst>
          </xdr:cNvPr>
          <xdr:cNvSpPr txBox="1"/>
        </xdr:nvSpPr>
        <xdr:spPr>
          <a:xfrm>
            <a:off x="3371850" y="2786062"/>
            <a:ext cx="381000" cy="2667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9299CDA-4D2D-4433-B934-DB3415DB0799}"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F7">
        <xdr:nvSpPr>
          <xdr:cNvPr id="1029" name="TextBox 1028">
            <a:extLst>
              <a:ext uri="{FF2B5EF4-FFF2-40B4-BE49-F238E27FC236}">
                <a16:creationId xmlns:a16="http://schemas.microsoft.com/office/drawing/2014/main" id="{20971265-7E29-CFF2-3B7F-F73EF8EAAF98}"/>
              </a:ext>
            </a:extLst>
          </xdr:cNvPr>
          <xdr:cNvSpPr txBox="1"/>
        </xdr:nvSpPr>
        <xdr:spPr>
          <a:xfrm>
            <a:off x="3371850" y="2786062"/>
            <a:ext cx="381000" cy="2667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852CAA-D424-43AC-B7AC-FB94EF3490CC}"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9</xdr:col>
      <xdr:colOff>234475</xdr:colOff>
      <xdr:row>20</xdr:row>
      <xdr:rowOff>58284</xdr:rowOff>
    </xdr:from>
    <xdr:to>
      <xdr:col>10</xdr:col>
      <xdr:colOff>5875</xdr:colOff>
      <xdr:row>21</xdr:row>
      <xdr:rowOff>134484</xdr:rowOff>
    </xdr:to>
    <xdr:grpSp>
      <xdr:nvGrpSpPr>
        <xdr:cNvPr id="1030" name="Group 1029">
          <a:extLst>
            <a:ext uri="{FF2B5EF4-FFF2-40B4-BE49-F238E27FC236}">
              <a16:creationId xmlns:a16="http://schemas.microsoft.com/office/drawing/2014/main" id="{ED76A21F-4F73-4D41-B57A-C687D0333904}"/>
            </a:ext>
          </a:extLst>
        </xdr:cNvPr>
        <xdr:cNvGrpSpPr/>
      </xdr:nvGrpSpPr>
      <xdr:grpSpPr>
        <a:xfrm>
          <a:off x="5758975" y="3868284"/>
          <a:ext cx="385233" cy="266700"/>
          <a:chOff x="3371850" y="2786062"/>
          <a:chExt cx="381000" cy="266700"/>
        </a:xfrm>
        <a:noFill/>
      </xdr:grpSpPr>
      <xdr:sp macro="" textlink="'Geographically pt'!H7">
        <xdr:nvSpPr>
          <xdr:cNvPr id="1031" name="TextBox 1030">
            <a:extLst>
              <a:ext uri="{FF2B5EF4-FFF2-40B4-BE49-F238E27FC236}">
                <a16:creationId xmlns:a16="http://schemas.microsoft.com/office/drawing/2014/main" id="{1024B2A0-7222-4A9C-E9D0-33BACFB7506E}"/>
              </a:ext>
            </a:extLst>
          </xdr:cNvPr>
          <xdr:cNvSpPr txBox="1"/>
        </xdr:nvSpPr>
        <xdr:spPr>
          <a:xfrm>
            <a:off x="3371850" y="2786062"/>
            <a:ext cx="381000" cy="2667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9299CDA-4D2D-4433-B934-DB3415DB0799}"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F7">
        <xdr:nvSpPr>
          <xdr:cNvPr id="1032" name="TextBox 1031">
            <a:extLst>
              <a:ext uri="{FF2B5EF4-FFF2-40B4-BE49-F238E27FC236}">
                <a16:creationId xmlns:a16="http://schemas.microsoft.com/office/drawing/2014/main" id="{A994A825-912F-27FC-760A-0ED8F66AC1B0}"/>
              </a:ext>
            </a:extLst>
          </xdr:cNvPr>
          <xdr:cNvSpPr txBox="1"/>
        </xdr:nvSpPr>
        <xdr:spPr>
          <a:xfrm>
            <a:off x="3371850" y="2786062"/>
            <a:ext cx="381000" cy="2667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852CAA-D424-43AC-B7AC-FB94EF3490CC}"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9</xdr:col>
      <xdr:colOff>467308</xdr:colOff>
      <xdr:row>19</xdr:row>
      <xdr:rowOff>172584</xdr:rowOff>
    </xdr:from>
    <xdr:to>
      <xdr:col>10</xdr:col>
      <xdr:colOff>234475</xdr:colOff>
      <xdr:row>21</xdr:row>
      <xdr:rowOff>58284</xdr:rowOff>
    </xdr:to>
    <xdr:grpSp>
      <xdr:nvGrpSpPr>
        <xdr:cNvPr id="1033" name="Group 1032">
          <a:extLst>
            <a:ext uri="{FF2B5EF4-FFF2-40B4-BE49-F238E27FC236}">
              <a16:creationId xmlns:a16="http://schemas.microsoft.com/office/drawing/2014/main" id="{B37AF6A9-2E16-4769-99EA-783C751DBDCB}"/>
            </a:ext>
          </a:extLst>
        </xdr:cNvPr>
        <xdr:cNvGrpSpPr/>
      </xdr:nvGrpSpPr>
      <xdr:grpSpPr>
        <a:xfrm>
          <a:off x="5991808" y="3792084"/>
          <a:ext cx="381000" cy="266700"/>
          <a:chOff x="3371850" y="2786062"/>
          <a:chExt cx="381000" cy="266700"/>
        </a:xfrm>
        <a:noFill/>
      </xdr:grpSpPr>
      <xdr:sp macro="" textlink="'Geographically pt'!H7">
        <xdr:nvSpPr>
          <xdr:cNvPr id="1034" name="TextBox 1033">
            <a:extLst>
              <a:ext uri="{FF2B5EF4-FFF2-40B4-BE49-F238E27FC236}">
                <a16:creationId xmlns:a16="http://schemas.microsoft.com/office/drawing/2014/main" id="{0E4BCEDB-D4A1-C7E5-2949-A8D743423959}"/>
              </a:ext>
            </a:extLst>
          </xdr:cNvPr>
          <xdr:cNvSpPr txBox="1"/>
        </xdr:nvSpPr>
        <xdr:spPr>
          <a:xfrm>
            <a:off x="3371850" y="2786062"/>
            <a:ext cx="381000" cy="2667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9299CDA-4D2D-4433-B934-DB3415DB0799}"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F7">
        <xdr:nvSpPr>
          <xdr:cNvPr id="1035" name="TextBox 1034">
            <a:extLst>
              <a:ext uri="{FF2B5EF4-FFF2-40B4-BE49-F238E27FC236}">
                <a16:creationId xmlns:a16="http://schemas.microsoft.com/office/drawing/2014/main" id="{D5AA8A0A-E78B-9096-8306-AEADE6150B9F}"/>
              </a:ext>
            </a:extLst>
          </xdr:cNvPr>
          <xdr:cNvSpPr txBox="1"/>
        </xdr:nvSpPr>
        <xdr:spPr>
          <a:xfrm>
            <a:off x="3371850" y="2786062"/>
            <a:ext cx="381000" cy="2667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852CAA-D424-43AC-B7AC-FB94EF3490CC}"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9</xdr:col>
      <xdr:colOff>158275</xdr:colOff>
      <xdr:row>19</xdr:row>
      <xdr:rowOff>29709</xdr:rowOff>
    </xdr:from>
    <xdr:to>
      <xdr:col>9</xdr:col>
      <xdr:colOff>543508</xdr:colOff>
      <xdr:row>20</xdr:row>
      <xdr:rowOff>105909</xdr:rowOff>
    </xdr:to>
    <xdr:grpSp>
      <xdr:nvGrpSpPr>
        <xdr:cNvPr id="1036" name="Group 1035">
          <a:extLst>
            <a:ext uri="{FF2B5EF4-FFF2-40B4-BE49-F238E27FC236}">
              <a16:creationId xmlns:a16="http://schemas.microsoft.com/office/drawing/2014/main" id="{535A305F-81A7-4B33-8C5F-A5E219A0E579}"/>
            </a:ext>
          </a:extLst>
        </xdr:cNvPr>
        <xdr:cNvGrpSpPr/>
      </xdr:nvGrpSpPr>
      <xdr:grpSpPr>
        <a:xfrm>
          <a:off x="5682775" y="3649209"/>
          <a:ext cx="385233" cy="266700"/>
          <a:chOff x="3371850" y="2786062"/>
          <a:chExt cx="381000" cy="266700"/>
        </a:xfrm>
        <a:noFill/>
      </xdr:grpSpPr>
      <xdr:sp macro="" textlink="'Geographically pt'!H7">
        <xdr:nvSpPr>
          <xdr:cNvPr id="1037" name="TextBox 1036">
            <a:extLst>
              <a:ext uri="{FF2B5EF4-FFF2-40B4-BE49-F238E27FC236}">
                <a16:creationId xmlns:a16="http://schemas.microsoft.com/office/drawing/2014/main" id="{82BC5684-9967-1AF6-9694-A22293CBDCC0}"/>
              </a:ext>
            </a:extLst>
          </xdr:cNvPr>
          <xdr:cNvSpPr txBox="1"/>
        </xdr:nvSpPr>
        <xdr:spPr>
          <a:xfrm>
            <a:off x="3371850" y="2786062"/>
            <a:ext cx="381000" cy="2667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9299CDA-4D2D-4433-B934-DB3415DB0799}"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F7">
        <xdr:nvSpPr>
          <xdr:cNvPr id="1038" name="TextBox 1037">
            <a:extLst>
              <a:ext uri="{FF2B5EF4-FFF2-40B4-BE49-F238E27FC236}">
                <a16:creationId xmlns:a16="http://schemas.microsoft.com/office/drawing/2014/main" id="{343811F4-6E97-9EDE-30BD-30E2F050B527}"/>
              </a:ext>
            </a:extLst>
          </xdr:cNvPr>
          <xdr:cNvSpPr txBox="1"/>
        </xdr:nvSpPr>
        <xdr:spPr>
          <a:xfrm>
            <a:off x="3371850" y="2786062"/>
            <a:ext cx="381000" cy="2667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852CAA-D424-43AC-B7AC-FB94EF3490CC}"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8</xdr:col>
      <xdr:colOff>533983</xdr:colOff>
      <xdr:row>21</xdr:row>
      <xdr:rowOff>163059</xdr:rowOff>
    </xdr:from>
    <xdr:to>
      <xdr:col>9</xdr:col>
      <xdr:colOff>301150</xdr:colOff>
      <xdr:row>23</xdr:row>
      <xdr:rowOff>48759</xdr:rowOff>
    </xdr:to>
    <xdr:grpSp>
      <xdr:nvGrpSpPr>
        <xdr:cNvPr id="1039" name="Group 1038">
          <a:extLst>
            <a:ext uri="{FF2B5EF4-FFF2-40B4-BE49-F238E27FC236}">
              <a16:creationId xmlns:a16="http://schemas.microsoft.com/office/drawing/2014/main" id="{B00F3649-8E32-4E96-AE79-3B04C7DB53B5}"/>
            </a:ext>
          </a:extLst>
        </xdr:cNvPr>
        <xdr:cNvGrpSpPr/>
      </xdr:nvGrpSpPr>
      <xdr:grpSpPr>
        <a:xfrm>
          <a:off x="5444650" y="4163559"/>
          <a:ext cx="381000" cy="266700"/>
          <a:chOff x="3371850" y="2786062"/>
          <a:chExt cx="381000" cy="266700"/>
        </a:xfrm>
        <a:noFill/>
      </xdr:grpSpPr>
      <xdr:sp macro="" textlink="'Geographically pt'!H7">
        <xdr:nvSpPr>
          <xdr:cNvPr id="1040" name="TextBox 1039">
            <a:extLst>
              <a:ext uri="{FF2B5EF4-FFF2-40B4-BE49-F238E27FC236}">
                <a16:creationId xmlns:a16="http://schemas.microsoft.com/office/drawing/2014/main" id="{D90CECEF-E880-6D3D-572D-C4BFB7776236}"/>
              </a:ext>
            </a:extLst>
          </xdr:cNvPr>
          <xdr:cNvSpPr txBox="1"/>
        </xdr:nvSpPr>
        <xdr:spPr>
          <a:xfrm>
            <a:off x="3371850" y="2786062"/>
            <a:ext cx="381000" cy="2667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9299CDA-4D2D-4433-B934-DB3415DB0799}"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F7">
        <xdr:nvSpPr>
          <xdr:cNvPr id="1041" name="TextBox 1040">
            <a:extLst>
              <a:ext uri="{FF2B5EF4-FFF2-40B4-BE49-F238E27FC236}">
                <a16:creationId xmlns:a16="http://schemas.microsoft.com/office/drawing/2014/main" id="{AEF388B1-84FD-308A-D8F2-7D6467ED04AF}"/>
              </a:ext>
            </a:extLst>
          </xdr:cNvPr>
          <xdr:cNvSpPr txBox="1"/>
        </xdr:nvSpPr>
        <xdr:spPr>
          <a:xfrm>
            <a:off x="3371850" y="2786062"/>
            <a:ext cx="381000" cy="2667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852CAA-D424-43AC-B7AC-FB94EF3490CC}"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9</xdr:col>
      <xdr:colOff>362533</xdr:colOff>
      <xdr:row>21</xdr:row>
      <xdr:rowOff>105909</xdr:rowOff>
    </xdr:from>
    <xdr:to>
      <xdr:col>10</xdr:col>
      <xdr:colOff>129700</xdr:colOff>
      <xdr:row>22</xdr:row>
      <xdr:rowOff>182109</xdr:rowOff>
    </xdr:to>
    <xdr:grpSp>
      <xdr:nvGrpSpPr>
        <xdr:cNvPr id="1054" name="Group 1053">
          <a:extLst>
            <a:ext uri="{FF2B5EF4-FFF2-40B4-BE49-F238E27FC236}">
              <a16:creationId xmlns:a16="http://schemas.microsoft.com/office/drawing/2014/main" id="{6D797F31-9CE9-49B7-8085-DCB94CE4C5FD}"/>
            </a:ext>
          </a:extLst>
        </xdr:cNvPr>
        <xdr:cNvGrpSpPr/>
      </xdr:nvGrpSpPr>
      <xdr:grpSpPr>
        <a:xfrm>
          <a:off x="5887033" y="4106409"/>
          <a:ext cx="381000" cy="266700"/>
          <a:chOff x="3386137" y="3619500"/>
          <a:chExt cx="381000" cy="266700"/>
        </a:xfrm>
      </xdr:grpSpPr>
      <xdr:sp macro="" textlink="'Geographically pt'!I7">
        <xdr:nvSpPr>
          <xdr:cNvPr id="1055" name="TextBox 1054">
            <a:extLst>
              <a:ext uri="{FF2B5EF4-FFF2-40B4-BE49-F238E27FC236}">
                <a16:creationId xmlns:a16="http://schemas.microsoft.com/office/drawing/2014/main" id="{2E2E1816-3285-06AC-1C2C-813070C0F3D4}"/>
              </a:ext>
            </a:extLst>
          </xdr:cNvPr>
          <xdr:cNvSpPr txBox="1"/>
        </xdr:nvSpPr>
        <xdr:spPr>
          <a:xfrm>
            <a:off x="3386137" y="3619500"/>
            <a:ext cx="3810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3F70401-4B23-4F9C-986C-A28D5C21EC70}"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G7">
        <xdr:nvSpPr>
          <xdr:cNvPr id="1056" name="TextBox 1055">
            <a:extLst>
              <a:ext uri="{FF2B5EF4-FFF2-40B4-BE49-F238E27FC236}">
                <a16:creationId xmlns:a16="http://schemas.microsoft.com/office/drawing/2014/main" id="{AB44C7A8-206B-93C4-7318-B9610C4245F1}"/>
              </a:ext>
            </a:extLst>
          </xdr:cNvPr>
          <xdr:cNvSpPr txBox="1"/>
        </xdr:nvSpPr>
        <xdr:spPr>
          <a:xfrm>
            <a:off x="3386137" y="3619500"/>
            <a:ext cx="3810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64C76A-F2B7-455E-BA12-FEA9988FA495}"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10</xdr:col>
      <xdr:colOff>120175</xdr:colOff>
      <xdr:row>21</xdr:row>
      <xdr:rowOff>48759</xdr:rowOff>
    </xdr:from>
    <xdr:to>
      <xdr:col>10</xdr:col>
      <xdr:colOff>505408</xdr:colOff>
      <xdr:row>22</xdr:row>
      <xdr:rowOff>124959</xdr:rowOff>
    </xdr:to>
    <xdr:grpSp>
      <xdr:nvGrpSpPr>
        <xdr:cNvPr id="1057" name="Group 1056">
          <a:extLst>
            <a:ext uri="{FF2B5EF4-FFF2-40B4-BE49-F238E27FC236}">
              <a16:creationId xmlns:a16="http://schemas.microsoft.com/office/drawing/2014/main" id="{5724C129-244F-48DB-AA0E-FE9D59B864E0}"/>
            </a:ext>
          </a:extLst>
        </xdr:cNvPr>
        <xdr:cNvGrpSpPr/>
      </xdr:nvGrpSpPr>
      <xdr:grpSpPr>
        <a:xfrm>
          <a:off x="6258508" y="4049259"/>
          <a:ext cx="385233" cy="266700"/>
          <a:chOff x="3386137" y="3619500"/>
          <a:chExt cx="381000" cy="266700"/>
        </a:xfrm>
      </xdr:grpSpPr>
      <xdr:sp macro="" textlink="'Geographically pt'!I7">
        <xdr:nvSpPr>
          <xdr:cNvPr id="1058" name="TextBox 1057">
            <a:extLst>
              <a:ext uri="{FF2B5EF4-FFF2-40B4-BE49-F238E27FC236}">
                <a16:creationId xmlns:a16="http://schemas.microsoft.com/office/drawing/2014/main" id="{49C8CEA8-27F4-B46C-A425-81557245241A}"/>
              </a:ext>
            </a:extLst>
          </xdr:cNvPr>
          <xdr:cNvSpPr txBox="1"/>
        </xdr:nvSpPr>
        <xdr:spPr>
          <a:xfrm>
            <a:off x="3386137" y="3619500"/>
            <a:ext cx="3810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3F70401-4B23-4F9C-986C-A28D5C21EC70}"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G7">
        <xdr:nvSpPr>
          <xdr:cNvPr id="1059" name="TextBox 1058">
            <a:extLst>
              <a:ext uri="{FF2B5EF4-FFF2-40B4-BE49-F238E27FC236}">
                <a16:creationId xmlns:a16="http://schemas.microsoft.com/office/drawing/2014/main" id="{4DDA7C01-649A-1A5A-78A9-14DEC131FC4A}"/>
              </a:ext>
            </a:extLst>
          </xdr:cNvPr>
          <xdr:cNvSpPr txBox="1"/>
        </xdr:nvSpPr>
        <xdr:spPr>
          <a:xfrm>
            <a:off x="3386137" y="3619500"/>
            <a:ext cx="3810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64C76A-F2B7-455E-BA12-FEA9988FA495}"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8</xdr:col>
      <xdr:colOff>495883</xdr:colOff>
      <xdr:row>20</xdr:row>
      <xdr:rowOff>134484</xdr:rowOff>
    </xdr:from>
    <xdr:to>
      <xdr:col>9</xdr:col>
      <xdr:colOff>263050</xdr:colOff>
      <xdr:row>22</xdr:row>
      <xdr:rowOff>20184</xdr:rowOff>
    </xdr:to>
    <xdr:grpSp>
      <xdr:nvGrpSpPr>
        <xdr:cNvPr id="1060" name="Group 1059">
          <a:extLst>
            <a:ext uri="{FF2B5EF4-FFF2-40B4-BE49-F238E27FC236}">
              <a16:creationId xmlns:a16="http://schemas.microsoft.com/office/drawing/2014/main" id="{54F7921F-9B39-4F29-9066-D4CDD6A551EA}"/>
            </a:ext>
          </a:extLst>
        </xdr:cNvPr>
        <xdr:cNvGrpSpPr/>
      </xdr:nvGrpSpPr>
      <xdr:grpSpPr>
        <a:xfrm>
          <a:off x="5406550" y="3944484"/>
          <a:ext cx="381000" cy="266700"/>
          <a:chOff x="3386137" y="3619500"/>
          <a:chExt cx="381000" cy="266700"/>
        </a:xfrm>
      </xdr:grpSpPr>
      <xdr:sp macro="" textlink="'Geographically pt'!I7">
        <xdr:nvSpPr>
          <xdr:cNvPr id="1061" name="TextBox 1060">
            <a:extLst>
              <a:ext uri="{FF2B5EF4-FFF2-40B4-BE49-F238E27FC236}">
                <a16:creationId xmlns:a16="http://schemas.microsoft.com/office/drawing/2014/main" id="{172ACE59-1739-0FB4-0A86-A5338B10BC63}"/>
              </a:ext>
            </a:extLst>
          </xdr:cNvPr>
          <xdr:cNvSpPr txBox="1"/>
        </xdr:nvSpPr>
        <xdr:spPr>
          <a:xfrm>
            <a:off x="3386137" y="3619500"/>
            <a:ext cx="3810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3F70401-4B23-4F9C-986C-A28D5C21EC70}"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G7">
        <xdr:nvSpPr>
          <xdr:cNvPr id="1062" name="TextBox 1061">
            <a:extLst>
              <a:ext uri="{FF2B5EF4-FFF2-40B4-BE49-F238E27FC236}">
                <a16:creationId xmlns:a16="http://schemas.microsoft.com/office/drawing/2014/main" id="{3B113BEB-6C4E-15DF-1F90-D774391E60D8}"/>
              </a:ext>
            </a:extLst>
          </xdr:cNvPr>
          <xdr:cNvSpPr txBox="1"/>
        </xdr:nvSpPr>
        <xdr:spPr>
          <a:xfrm>
            <a:off x="3386137" y="3619500"/>
            <a:ext cx="3810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64C76A-F2B7-455E-BA12-FEA9988FA495}"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9</xdr:col>
      <xdr:colOff>205900</xdr:colOff>
      <xdr:row>22</xdr:row>
      <xdr:rowOff>58284</xdr:rowOff>
    </xdr:from>
    <xdr:to>
      <xdr:col>9</xdr:col>
      <xdr:colOff>591133</xdr:colOff>
      <xdr:row>23</xdr:row>
      <xdr:rowOff>134484</xdr:rowOff>
    </xdr:to>
    <xdr:grpSp>
      <xdr:nvGrpSpPr>
        <xdr:cNvPr id="1066" name="Group 1065">
          <a:extLst>
            <a:ext uri="{FF2B5EF4-FFF2-40B4-BE49-F238E27FC236}">
              <a16:creationId xmlns:a16="http://schemas.microsoft.com/office/drawing/2014/main" id="{820C4C6C-D9FB-4E6C-BDB3-D982CABD6E2A}"/>
            </a:ext>
          </a:extLst>
        </xdr:cNvPr>
        <xdr:cNvGrpSpPr/>
      </xdr:nvGrpSpPr>
      <xdr:grpSpPr>
        <a:xfrm>
          <a:off x="5730400" y="4249284"/>
          <a:ext cx="385233" cy="266700"/>
          <a:chOff x="3386137" y="3619500"/>
          <a:chExt cx="381000" cy="266700"/>
        </a:xfrm>
      </xdr:grpSpPr>
      <xdr:sp macro="" textlink="'Geographically pt'!M33">
        <xdr:nvSpPr>
          <xdr:cNvPr id="1067" name="TextBox 1066">
            <a:extLst>
              <a:ext uri="{FF2B5EF4-FFF2-40B4-BE49-F238E27FC236}">
                <a16:creationId xmlns:a16="http://schemas.microsoft.com/office/drawing/2014/main" id="{25322C0C-B3D6-22E0-F1D0-36A175EF37E3}"/>
              </a:ext>
            </a:extLst>
          </xdr:cNvPr>
          <xdr:cNvSpPr txBox="1"/>
        </xdr:nvSpPr>
        <xdr:spPr>
          <a:xfrm>
            <a:off x="3386137" y="3619500"/>
            <a:ext cx="3810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3F70401-4B23-4F9C-986C-A28D5C21EC70}"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sp macro="" textlink="'Geographically pt'!K33">
        <xdr:nvSpPr>
          <xdr:cNvPr id="1068" name="TextBox 1067">
            <a:extLst>
              <a:ext uri="{FF2B5EF4-FFF2-40B4-BE49-F238E27FC236}">
                <a16:creationId xmlns:a16="http://schemas.microsoft.com/office/drawing/2014/main" id="{81BC62DA-B9AB-2EBF-FFFE-2C7FE6048794}"/>
              </a:ext>
            </a:extLst>
          </xdr:cNvPr>
          <xdr:cNvSpPr txBox="1"/>
        </xdr:nvSpPr>
        <xdr:spPr>
          <a:xfrm>
            <a:off x="3386137" y="3619500"/>
            <a:ext cx="3810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64C76A-F2B7-455E-BA12-FEA9988FA495}"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9</xdr:col>
      <xdr:colOff>353008</xdr:colOff>
      <xdr:row>20</xdr:row>
      <xdr:rowOff>86859</xdr:rowOff>
    </xdr:from>
    <xdr:to>
      <xdr:col>10</xdr:col>
      <xdr:colOff>120175</xdr:colOff>
      <xdr:row>21</xdr:row>
      <xdr:rowOff>163059</xdr:rowOff>
    </xdr:to>
    <xdr:grpSp>
      <xdr:nvGrpSpPr>
        <xdr:cNvPr id="1072" name="Group 1071">
          <a:extLst>
            <a:ext uri="{FF2B5EF4-FFF2-40B4-BE49-F238E27FC236}">
              <a16:creationId xmlns:a16="http://schemas.microsoft.com/office/drawing/2014/main" id="{9C439379-AA75-4E2E-8B88-9FD733E5067E}"/>
            </a:ext>
          </a:extLst>
        </xdr:cNvPr>
        <xdr:cNvGrpSpPr/>
      </xdr:nvGrpSpPr>
      <xdr:grpSpPr>
        <a:xfrm>
          <a:off x="5877508" y="3896859"/>
          <a:ext cx="381000" cy="266700"/>
          <a:chOff x="3386137" y="3619500"/>
          <a:chExt cx="381000" cy="266700"/>
        </a:xfrm>
      </xdr:grpSpPr>
      <xdr:sp macro="" textlink="'Geographically pt'!I7">
        <xdr:nvSpPr>
          <xdr:cNvPr id="1073" name="TextBox 1072">
            <a:extLst>
              <a:ext uri="{FF2B5EF4-FFF2-40B4-BE49-F238E27FC236}">
                <a16:creationId xmlns:a16="http://schemas.microsoft.com/office/drawing/2014/main" id="{7E9571A8-6EE5-E272-BBCF-84995DA3CD67}"/>
              </a:ext>
            </a:extLst>
          </xdr:cNvPr>
          <xdr:cNvSpPr txBox="1"/>
        </xdr:nvSpPr>
        <xdr:spPr>
          <a:xfrm>
            <a:off x="3386137" y="3619500"/>
            <a:ext cx="3810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3F70401-4B23-4F9C-986C-A28D5C21EC70}"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G7">
        <xdr:nvSpPr>
          <xdr:cNvPr id="1074" name="TextBox 1073">
            <a:extLst>
              <a:ext uri="{FF2B5EF4-FFF2-40B4-BE49-F238E27FC236}">
                <a16:creationId xmlns:a16="http://schemas.microsoft.com/office/drawing/2014/main" id="{3796931C-9FF2-F7BF-6258-9BB4BC0BD139}"/>
              </a:ext>
            </a:extLst>
          </xdr:cNvPr>
          <xdr:cNvSpPr txBox="1"/>
        </xdr:nvSpPr>
        <xdr:spPr>
          <a:xfrm>
            <a:off x="3386137" y="3619500"/>
            <a:ext cx="3810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64C76A-F2B7-455E-BA12-FEA9988FA495}"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8</xdr:col>
      <xdr:colOff>476833</xdr:colOff>
      <xdr:row>19</xdr:row>
      <xdr:rowOff>20184</xdr:rowOff>
    </xdr:from>
    <xdr:to>
      <xdr:col>9</xdr:col>
      <xdr:colOff>244000</xdr:colOff>
      <xdr:row>20</xdr:row>
      <xdr:rowOff>96384</xdr:rowOff>
    </xdr:to>
    <xdr:grpSp>
      <xdr:nvGrpSpPr>
        <xdr:cNvPr id="1075" name="Group 1074">
          <a:extLst>
            <a:ext uri="{FF2B5EF4-FFF2-40B4-BE49-F238E27FC236}">
              <a16:creationId xmlns:a16="http://schemas.microsoft.com/office/drawing/2014/main" id="{E8B47760-F999-4096-9D05-3FB35B923C32}"/>
            </a:ext>
          </a:extLst>
        </xdr:cNvPr>
        <xdr:cNvGrpSpPr/>
      </xdr:nvGrpSpPr>
      <xdr:grpSpPr>
        <a:xfrm>
          <a:off x="5387500" y="3639684"/>
          <a:ext cx="381000" cy="266700"/>
          <a:chOff x="3386137" y="3619500"/>
          <a:chExt cx="381000" cy="266700"/>
        </a:xfrm>
      </xdr:grpSpPr>
      <xdr:sp macro="" textlink="'Geographically pt'!I7">
        <xdr:nvSpPr>
          <xdr:cNvPr id="1076" name="TextBox 1075">
            <a:extLst>
              <a:ext uri="{FF2B5EF4-FFF2-40B4-BE49-F238E27FC236}">
                <a16:creationId xmlns:a16="http://schemas.microsoft.com/office/drawing/2014/main" id="{88B8E2D4-D506-407E-CB09-B8228ADF3E75}"/>
              </a:ext>
            </a:extLst>
          </xdr:cNvPr>
          <xdr:cNvSpPr txBox="1"/>
        </xdr:nvSpPr>
        <xdr:spPr>
          <a:xfrm>
            <a:off x="3386137" y="3619500"/>
            <a:ext cx="3810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3F70401-4B23-4F9C-986C-A28D5C21EC70}"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G7">
        <xdr:nvSpPr>
          <xdr:cNvPr id="1077" name="TextBox 1076">
            <a:extLst>
              <a:ext uri="{FF2B5EF4-FFF2-40B4-BE49-F238E27FC236}">
                <a16:creationId xmlns:a16="http://schemas.microsoft.com/office/drawing/2014/main" id="{8B2B80E4-547B-A45F-9DDC-ED4689C9A1B3}"/>
              </a:ext>
            </a:extLst>
          </xdr:cNvPr>
          <xdr:cNvSpPr txBox="1"/>
        </xdr:nvSpPr>
        <xdr:spPr>
          <a:xfrm>
            <a:off x="3386137" y="3619500"/>
            <a:ext cx="3810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64C76A-F2B7-455E-BA12-FEA9988FA495}"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9</xdr:col>
      <xdr:colOff>72550</xdr:colOff>
      <xdr:row>21</xdr:row>
      <xdr:rowOff>115434</xdr:rowOff>
    </xdr:from>
    <xdr:to>
      <xdr:col>9</xdr:col>
      <xdr:colOff>457783</xdr:colOff>
      <xdr:row>23</xdr:row>
      <xdr:rowOff>1134</xdr:rowOff>
    </xdr:to>
    <xdr:grpSp>
      <xdr:nvGrpSpPr>
        <xdr:cNvPr id="1078" name="Group 1077">
          <a:extLst>
            <a:ext uri="{FF2B5EF4-FFF2-40B4-BE49-F238E27FC236}">
              <a16:creationId xmlns:a16="http://schemas.microsoft.com/office/drawing/2014/main" id="{6DC8BA6E-A331-4B2E-BFF1-733B5656E120}"/>
            </a:ext>
          </a:extLst>
        </xdr:cNvPr>
        <xdr:cNvGrpSpPr/>
      </xdr:nvGrpSpPr>
      <xdr:grpSpPr>
        <a:xfrm>
          <a:off x="5597050" y="4115934"/>
          <a:ext cx="385233" cy="266700"/>
          <a:chOff x="3386137" y="3619500"/>
          <a:chExt cx="381000" cy="266700"/>
        </a:xfrm>
      </xdr:grpSpPr>
      <xdr:sp macro="" textlink="'Geographically pt'!I7">
        <xdr:nvSpPr>
          <xdr:cNvPr id="1079" name="TextBox 1078">
            <a:extLst>
              <a:ext uri="{FF2B5EF4-FFF2-40B4-BE49-F238E27FC236}">
                <a16:creationId xmlns:a16="http://schemas.microsoft.com/office/drawing/2014/main" id="{A4BE5273-C5FF-53CD-1F0A-EE924D2A10F1}"/>
              </a:ext>
            </a:extLst>
          </xdr:cNvPr>
          <xdr:cNvSpPr txBox="1"/>
        </xdr:nvSpPr>
        <xdr:spPr>
          <a:xfrm>
            <a:off x="3386137" y="3619500"/>
            <a:ext cx="3810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3F70401-4B23-4F9C-986C-A28D5C21EC70}"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G7">
        <xdr:nvSpPr>
          <xdr:cNvPr id="1080" name="TextBox 1079">
            <a:extLst>
              <a:ext uri="{FF2B5EF4-FFF2-40B4-BE49-F238E27FC236}">
                <a16:creationId xmlns:a16="http://schemas.microsoft.com/office/drawing/2014/main" id="{039CC14F-9E0D-3D6E-3EAE-232B6BCC0930}"/>
              </a:ext>
            </a:extLst>
          </xdr:cNvPr>
          <xdr:cNvSpPr txBox="1"/>
        </xdr:nvSpPr>
        <xdr:spPr>
          <a:xfrm>
            <a:off x="3386137" y="3619500"/>
            <a:ext cx="3810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64C76A-F2B7-455E-BA12-FEA9988FA495}"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7</xdr:col>
      <xdr:colOff>449257</xdr:colOff>
      <xdr:row>12</xdr:row>
      <xdr:rowOff>165623</xdr:rowOff>
    </xdr:from>
    <xdr:to>
      <xdr:col>8</xdr:col>
      <xdr:colOff>254523</xdr:colOff>
      <xdr:row>14</xdr:row>
      <xdr:rowOff>89423</xdr:rowOff>
    </xdr:to>
    <xdr:grpSp>
      <xdr:nvGrpSpPr>
        <xdr:cNvPr id="1090" name="Group 1089">
          <a:extLst>
            <a:ext uri="{FF2B5EF4-FFF2-40B4-BE49-F238E27FC236}">
              <a16:creationId xmlns:a16="http://schemas.microsoft.com/office/drawing/2014/main" id="{05A10169-E517-4ED5-9B31-9DDD59F98638}"/>
            </a:ext>
          </a:extLst>
        </xdr:cNvPr>
        <xdr:cNvGrpSpPr/>
      </xdr:nvGrpSpPr>
      <xdr:grpSpPr>
        <a:xfrm>
          <a:off x="4746090" y="2451623"/>
          <a:ext cx="419100" cy="304800"/>
          <a:chOff x="3424237" y="2967037"/>
          <a:chExt cx="419100" cy="304800"/>
        </a:xfrm>
      </xdr:grpSpPr>
      <xdr:sp macro="" textlink="'Geographically pt'!F4">
        <xdr:nvSpPr>
          <xdr:cNvPr id="1091" name="TextBox 1090">
            <a:extLst>
              <a:ext uri="{FF2B5EF4-FFF2-40B4-BE49-F238E27FC236}">
                <a16:creationId xmlns:a16="http://schemas.microsoft.com/office/drawing/2014/main" id="{B69C908E-D78E-3AE0-EC83-49C93B7A6C96}"/>
              </a:ext>
            </a:extLst>
          </xdr:cNvPr>
          <xdr:cNvSpPr txBox="1"/>
        </xdr:nvSpPr>
        <xdr:spPr>
          <a:xfrm>
            <a:off x="3424237" y="2967037"/>
            <a:ext cx="419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D25BAA-82B3-4C08-B519-1324374F30D9}"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sp macro="" textlink="'Geographically pt'!H4">
        <xdr:nvSpPr>
          <xdr:cNvPr id="1092" name="TextBox 1091">
            <a:extLst>
              <a:ext uri="{FF2B5EF4-FFF2-40B4-BE49-F238E27FC236}">
                <a16:creationId xmlns:a16="http://schemas.microsoft.com/office/drawing/2014/main" id="{BF56D10A-F066-EB1B-C47F-DEB0271E0D8D}"/>
              </a:ext>
            </a:extLst>
          </xdr:cNvPr>
          <xdr:cNvSpPr txBox="1"/>
        </xdr:nvSpPr>
        <xdr:spPr>
          <a:xfrm>
            <a:off x="3448050" y="2971800"/>
            <a:ext cx="3714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8DBA4E5-9920-4F69-B122-F58D9F42EFB2}"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7</xdr:col>
      <xdr:colOff>254524</xdr:colOff>
      <xdr:row>13</xdr:row>
      <xdr:rowOff>41798</xdr:rowOff>
    </xdr:from>
    <xdr:to>
      <xdr:col>8</xdr:col>
      <xdr:colOff>64023</xdr:colOff>
      <xdr:row>14</xdr:row>
      <xdr:rowOff>156098</xdr:rowOff>
    </xdr:to>
    <xdr:grpSp>
      <xdr:nvGrpSpPr>
        <xdr:cNvPr id="1093" name="Group 1092">
          <a:extLst>
            <a:ext uri="{FF2B5EF4-FFF2-40B4-BE49-F238E27FC236}">
              <a16:creationId xmlns:a16="http://schemas.microsoft.com/office/drawing/2014/main" id="{7E7B8384-8BF9-4990-A446-508E081A545D}"/>
            </a:ext>
          </a:extLst>
        </xdr:cNvPr>
        <xdr:cNvGrpSpPr/>
      </xdr:nvGrpSpPr>
      <xdr:grpSpPr>
        <a:xfrm>
          <a:off x="4551357" y="2518298"/>
          <a:ext cx="423333" cy="304800"/>
          <a:chOff x="3424237" y="2967037"/>
          <a:chExt cx="419100" cy="304800"/>
        </a:xfrm>
      </xdr:grpSpPr>
      <xdr:sp macro="" textlink="'Geographically pt'!F4">
        <xdr:nvSpPr>
          <xdr:cNvPr id="1094" name="TextBox 1093">
            <a:extLst>
              <a:ext uri="{FF2B5EF4-FFF2-40B4-BE49-F238E27FC236}">
                <a16:creationId xmlns:a16="http://schemas.microsoft.com/office/drawing/2014/main" id="{4345286D-DB5D-645B-A737-41E59BD8B90F}"/>
              </a:ext>
            </a:extLst>
          </xdr:cNvPr>
          <xdr:cNvSpPr txBox="1"/>
        </xdr:nvSpPr>
        <xdr:spPr>
          <a:xfrm>
            <a:off x="3424237" y="2967037"/>
            <a:ext cx="419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D25BAA-82B3-4C08-B519-1324374F30D9}"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sp macro="" textlink="'Geographically pt'!H4">
        <xdr:nvSpPr>
          <xdr:cNvPr id="1095" name="TextBox 1094">
            <a:extLst>
              <a:ext uri="{FF2B5EF4-FFF2-40B4-BE49-F238E27FC236}">
                <a16:creationId xmlns:a16="http://schemas.microsoft.com/office/drawing/2014/main" id="{FA03B4EC-84C3-B1DD-5A46-45D0FA219CC8}"/>
              </a:ext>
            </a:extLst>
          </xdr:cNvPr>
          <xdr:cNvSpPr txBox="1"/>
        </xdr:nvSpPr>
        <xdr:spPr>
          <a:xfrm>
            <a:off x="3448050" y="2971800"/>
            <a:ext cx="3714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8DBA4E5-9920-4F69-B122-F58D9F42EFB2}"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12</xdr:col>
      <xdr:colOff>325962</xdr:colOff>
      <xdr:row>7</xdr:row>
      <xdr:rowOff>132286</xdr:rowOff>
    </xdr:from>
    <xdr:to>
      <xdr:col>13</xdr:col>
      <xdr:colOff>78312</xdr:colOff>
      <xdr:row>9</xdr:row>
      <xdr:rowOff>75136</xdr:rowOff>
    </xdr:to>
    <xdr:grpSp>
      <xdr:nvGrpSpPr>
        <xdr:cNvPr id="1103" name="Group 1102">
          <a:extLst>
            <a:ext uri="{FF2B5EF4-FFF2-40B4-BE49-F238E27FC236}">
              <a16:creationId xmlns:a16="http://schemas.microsoft.com/office/drawing/2014/main" id="{0A6A2516-BDE4-4BC3-9D9D-63FFD331AF35}"/>
            </a:ext>
          </a:extLst>
        </xdr:cNvPr>
        <xdr:cNvGrpSpPr/>
      </xdr:nvGrpSpPr>
      <xdr:grpSpPr>
        <a:xfrm>
          <a:off x="7691962" y="1465786"/>
          <a:ext cx="366183" cy="323850"/>
          <a:chOff x="3400425" y="2933700"/>
          <a:chExt cx="361950" cy="323850"/>
        </a:xfrm>
        <a:noFill/>
      </xdr:grpSpPr>
      <xdr:sp macro="" textlink="'Geographically pt'!H6">
        <xdr:nvSpPr>
          <xdr:cNvPr id="1104" name="TextBox 1103">
            <a:extLst>
              <a:ext uri="{FF2B5EF4-FFF2-40B4-BE49-F238E27FC236}">
                <a16:creationId xmlns:a16="http://schemas.microsoft.com/office/drawing/2014/main" id="{13988280-06E8-FDDC-C7C3-DD318BC4F2CD}"/>
              </a:ext>
            </a:extLst>
          </xdr:cNvPr>
          <xdr:cNvSpPr txBox="1"/>
        </xdr:nvSpPr>
        <xdr:spPr>
          <a:xfrm>
            <a:off x="3400425" y="29337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051BE6-A637-47E2-9958-EB62727C87B4}"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F6">
        <xdr:nvSpPr>
          <xdr:cNvPr id="1105" name="TextBox 1104">
            <a:extLst>
              <a:ext uri="{FF2B5EF4-FFF2-40B4-BE49-F238E27FC236}">
                <a16:creationId xmlns:a16="http://schemas.microsoft.com/office/drawing/2014/main" id="{14F22618-FA4F-FC09-B54E-86E1CF7D4C1C}"/>
              </a:ext>
            </a:extLst>
          </xdr:cNvPr>
          <xdr:cNvSpPr txBox="1"/>
        </xdr:nvSpPr>
        <xdr:spPr>
          <a:xfrm>
            <a:off x="3400425" y="29337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A283B7-AEAD-444D-8725-CDE178C5FE1B}"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12</xdr:col>
      <xdr:colOff>482595</xdr:colOff>
      <xdr:row>8</xdr:row>
      <xdr:rowOff>94186</xdr:rowOff>
    </xdr:from>
    <xdr:to>
      <xdr:col>13</xdr:col>
      <xdr:colOff>230712</xdr:colOff>
      <xdr:row>10</xdr:row>
      <xdr:rowOff>37036</xdr:rowOff>
    </xdr:to>
    <xdr:grpSp>
      <xdr:nvGrpSpPr>
        <xdr:cNvPr id="1106" name="Group 1105">
          <a:extLst>
            <a:ext uri="{FF2B5EF4-FFF2-40B4-BE49-F238E27FC236}">
              <a16:creationId xmlns:a16="http://schemas.microsoft.com/office/drawing/2014/main" id="{62EDDA9D-54A2-4D82-A01D-31286871C3F3}"/>
            </a:ext>
          </a:extLst>
        </xdr:cNvPr>
        <xdr:cNvGrpSpPr/>
      </xdr:nvGrpSpPr>
      <xdr:grpSpPr>
        <a:xfrm>
          <a:off x="7848595" y="1618186"/>
          <a:ext cx="361950" cy="323850"/>
          <a:chOff x="3400425" y="2933700"/>
          <a:chExt cx="361950" cy="323850"/>
        </a:xfrm>
        <a:noFill/>
      </xdr:grpSpPr>
      <xdr:sp macro="" textlink="'Geographically pt'!H6">
        <xdr:nvSpPr>
          <xdr:cNvPr id="1107" name="TextBox 1106">
            <a:extLst>
              <a:ext uri="{FF2B5EF4-FFF2-40B4-BE49-F238E27FC236}">
                <a16:creationId xmlns:a16="http://schemas.microsoft.com/office/drawing/2014/main" id="{ECF98BA6-1B86-05F7-FB14-1EC08FAC0BF8}"/>
              </a:ext>
            </a:extLst>
          </xdr:cNvPr>
          <xdr:cNvSpPr txBox="1"/>
        </xdr:nvSpPr>
        <xdr:spPr>
          <a:xfrm>
            <a:off x="3400425" y="29337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051BE6-A637-47E2-9958-EB62727C87B4}"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F6">
        <xdr:nvSpPr>
          <xdr:cNvPr id="1108" name="TextBox 1107">
            <a:extLst>
              <a:ext uri="{FF2B5EF4-FFF2-40B4-BE49-F238E27FC236}">
                <a16:creationId xmlns:a16="http://schemas.microsoft.com/office/drawing/2014/main" id="{C37F462A-8BFC-6B67-BE22-577AB317886F}"/>
              </a:ext>
            </a:extLst>
          </xdr:cNvPr>
          <xdr:cNvSpPr txBox="1"/>
        </xdr:nvSpPr>
        <xdr:spPr>
          <a:xfrm>
            <a:off x="3400425" y="29337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A283B7-AEAD-444D-8725-CDE178C5FE1B}"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13</xdr:col>
      <xdr:colOff>135462</xdr:colOff>
      <xdr:row>8</xdr:row>
      <xdr:rowOff>160861</xdr:rowOff>
    </xdr:from>
    <xdr:to>
      <xdr:col>13</xdr:col>
      <xdr:colOff>501645</xdr:colOff>
      <xdr:row>10</xdr:row>
      <xdr:rowOff>103711</xdr:rowOff>
    </xdr:to>
    <xdr:grpSp>
      <xdr:nvGrpSpPr>
        <xdr:cNvPr id="1109" name="Group 1108">
          <a:extLst>
            <a:ext uri="{FF2B5EF4-FFF2-40B4-BE49-F238E27FC236}">
              <a16:creationId xmlns:a16="http://schemas.microsoft.com/office/drawing/2014/main" id="{5FB939C0-A4A3-470A-8E48-0B4140FCF2E7}"/>
            </a:ext>
          </a:extLst>
        </xdr:cNvPr>
        <xdr:cNvGrpSpPr/>
      </xdr:nvGrpSpPr>
      <xdr:grpSpPr>
        <a:xfrm>
          <a:off x="8115295" y="1684861"/>
          <a:ext cx="366183" cy="323850"/>
          <a:chOff x="3400425" y="2933700"/>
          <a:chExt cx="361950" cy="323850"/>
        </a:xfrm>
        <a:noFill/>
      </xdr:grpSpPr>
      <xdr:sp macro="" textlink="'Geographically pt'!H6">
        <xdr:nvSpPr>
          <xdr:cNvPr id="1110" name="TextBox 1109">
            <a:extLst>
              <a:ext uri="{FF2B5EF4-FFF2-40B4-BE49-F238E27FC236}">
                <a16:creationId xmlns:a16="http://schemas.microsoft.com/office/drawing/2014/main" id="{F623B912-48A2-357C-D3D7-1A14FEAE9D50}"/>
              </a:ext>
            </a:extLst>
          </xdr:cNvPr>
          <xdr:cNvSpPr txBox="1"/>
        </xdr:nvSpPr>
        <xdr:spPr>
          <a:xfrm>
            <a:off x="3400425" y="29337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051BE6-A637-47E2-9958-EB62727C87B4}"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F6">
        <xdr:nvSpPr>
          <xdr:cNvPr id="1111" name="TextBox 1110">
            <a:extLst>
              <a:ext uri="{FF2B5EF4-FFF2-40B4-BE49-F238E27FC236}">
                <a16:creationId xmlns:a16="http://schemas.microsoft.com/office/drawing/2014/main" id="{4786E10A-70D4-3A3E-FA08-BC5BFC03B38A}"/>
              </a:ext>
            </a:extLst>
          </xdr:cNvPr>
          <xdr:cNvSpPr txBox="1"/>
        </xdr:nvSpPr>
        <xdr:spPr>
          <a:xfrm>
            <a:off x="3400425" y="29337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A283B7-AEAD-444D-8725-CDE178C5FE1B}"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13</xdr:col>
      <xdr:colOff>30687</xdr:colOff>
      <xdr:row>7</xdr:row>
      <xdr:rowOff>94186</xdr:rowOff>
    </xdr:from>
    <xdr:to>
      <xdr:col>13</xdr:col>
      <xdr:colOff>396870</xdr:colOff>
      <xdr:row>9</xdr:row>
      <xdr:rowOff>37036</xdr:rowOff>
    </xdr:to>
    <xdr:grpSp>
      <xdr:nvGrpSpPr>
        <xdr:cNvPr id="1112" name="Group 1111">
          <a:extLst>
            <a:ext uri="{FF2B5EF4-FFF2-40B4-BE49-F238E27FC236}">
              <a16:creationId xmlns:a16="http://schemas.microsoft.com/office/drawing/2014/main" id="{FC17167A-CEF0-43E7-A38E-758AB6E35970}"/>
            </a:ext>
          </a:extLst>
        </xdr:cNvPr>
        <xdr:cNvGrpSpPr/>
      </xdr:nvGrpSpPr>
      <xdr:grpSpPr>
        <a:xfrm>
          <a:off x="8010520" y="1427686"/>
          <a:ext cx="366183" cy="323850"/>
          <a:chOff x="3400425" y="2933700"/>
          <a:chExt cx="361950" cy="323850"/>
        </a:xfrm>
        <a:noFill/>
      </xdr:grpSpPr>
      <xdr:sp macro="" textlink="'Geographically pt'!H6">
        <xdr:nvSpPr>
          <xdr:cNvPr id="1113" name="TextBox 1112">
            <a:extLst>
              <a:ext uri="{FF2B5EF4-FFF2-40B4-BE49-F238E27FC236}">
                <a16:creationId xmlns:a16="http://schemas.microsoft.com/office/drawing/2014/main" id="{B4BDC035-0B21-0601-9983-78366675A643}"/>
              </a:ext>
            </a:extLst>
          </xdr:cNvPr>
          <xdr:cNvSpPr txBox="1"/>
        </xdr:nvSpPr>
        <xdr:spPr>
          <a:xfrm>
            <a:off x="3400425" y="29337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051BE6-A637-47E2-9958-EB62727C87B4}"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F6">
        <xdr:nvSpPr>
          <xdr:cNvPr id="1114" name="TextBox 1113">
            <a:extLst>
              <a:ext uri="{FF2B5EF4-FFF2-40B4-BE49-F238E27FC236}">
                <a16:creationId xmlns:a16="http://schemas.microsoft.com/office/drawing/2014/main" id="{8CDC8976-57AB-512A-5D9E-BB28F741445A}"/>
              </a:ext>
            </a:extLst>
          </xdr:cNvPr>
          <xdr:cNvSpPr txBox="1"/>
        </xdr:nvSpPr>
        <xdr:spPr>
          <a:xfrm>
            <a:off x="3400425" y="29337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A283B7-AEAD-444D-8725-CDE178C5FE1B}"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13</xdr:col>
      <xdr:colOff>368295</xdr:colOff>
      <xdr:row>7</xdr:row>
      <xdr:rowOff>160861</xdr:rowOff>
    </xdr:from>
    <xdr:to>
      <xdr:col>14</xdr:col>
      <xdr:colOff>116411</xdr:colOff>
      <xdr:row>9</xdr:row>
      <xdr:rowOff>103711</xdr:rowOff>
    </xdr:to>
    <xdr:grpSp>
      <xdr:nvGrpSpPr>
        <xdr:cNvPr id="1115" name="Group 1114">
          <a:extLst>
            <a:ext uri="{FF2B5EF4-FFF2-40B4-BE49-F238E27FC236}">
              <a16:creationId xmlns:a16="http://schemas.microsoft.com/office/drawing/2014/main" id="{0C35F8CA-0342-4749-8B37-979996628330}"/>
            </a:ext>
          </a:extLst>
        </xdr:cNvPr>
        <xdr:cNvGrpSpPr/>
      </xdr:nvGrpSpPr>
      <xdr:grpSpPr>
        <a:xfrm>
          <a:off x="8348128" y="1494361"/>
          <a:ext cx="361950" cy="323850"/>
          <a:chOff x="3400425" y="2933700"/>
          <a:chExt cx="361950" cy="323850"/>
        </a:xfrm>
        <a:noFill/>
      </xdr:grpSpPr>
      <xdr:sp macro="" textlink="'Geographically pt'!H6">
        <xdr:nvSpPr>
          <xdr:cNvPr id="1116" name="TextBox 1115">
            <a:extLst>
              <a:ext uri="{FF2B5EF4-FFF2-40B4-BE49-F238E27FC236}">
                <a16:creationId xmlns:a16="http://schemas.microsoft.com/office/drawing/2014/main" id="{09D4B21A-387F-C5AF-E60B-5C0C41358D1B}"/>
              </a:ext>
            </a:extLst>
          </xdr:cNvPr>
          <xdr:cNvSpPr txBox="1"/>
        </xdr:nvSpPr>
        <xdr:spPr>
          <a:xfrm>
            <a:off x="3400425" y="29337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051BE6-A637-47E2-9958-EB62727C87B4}"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F6">
        <xdr:nvSpPr>
          <xdr:cNvPr id="1117" name="TextBox 1116">
            <a:extLst>
              <a:ext uri="{FF2B5EF4-FFF2-40B4-BE49-F238E27FC236}">
                <a16:creationId xmlns:a16="http://schemas.microsoft.com/office/drawing/2014/main" id="{7F8BFF41-338E-D804-5CAC-5D9DF13B4F50}"/>
              </a:ext>
            </a:extLst>
          </xdr:cNvPr>
          <xdr:cNvSpPr txBox="1"/>
        </xdr:nvSpPr>
        <xdr:spPr>
          <a:xfrm>
            <a:off x="3400425" y="29337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A283B7-AEAD-444D-8725-CDE178C5FE1B}"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13</xdr:col>
      <xdr:colOff>406395</xdr:colOff>
      <xdr:row>9</xdr:row>
      <xdr:rowOff>56086</xdr:rowOff>
    </xdr:from>
    <xdr:to>
      <xdr:col>14</xdr:col>
      <xdr:colOff>154511</xdr:colOff>
      <xdr:row>10</xdr:row>
      <xdr:rowOff>189436</xdr:rowOff>
    </xdr:to>
    <xdr:grpSp>
      <xdr:nvGrpSpPr>
        <xdr:cNvPr id="1118" name="Group 1117">
          <a:extLst>
            <a:ext uri="{FF2B5EF4-FFF2-40B4-BE49-F238E27FC236}">
              <a16:creationId xmlns:a16="http://schemas.microsoft.com/office/drawing/2014/main" id="{FDD7E2F5-4545-4DC0-99AE-B5FD5152BAEE}"/>
            </a:ext>
          </a:extLst>
        </xdr:cNvPr>
        <xdr:cNvGrpSpPr/>
      </xdr:nvGrpSpPr>
      <xdr:grpSpPr>
        <a:xfrm>
          <a:off x="8386228" y="1770586"/>
          <a:ext cx="361950" cy="323850"/>
          <a:chOff x="3400425" y="2933700"/>
          <a:chExt cx="361950" cy="323850"/>
        </a:xfrm>
        <a:noFill/>
      </xdr:grpSpPr>
      <xdr:sp macro="" textlink="'Geographically pt'!H6">
        <xdr:nvSpPr>
          <xdr:cNvPr id="1119" name="TextBox 1118">
            <a:extLst>
              <a:ext uri="{FF2B5EF4-FFF2-40B4-BE49-F238E27FC236}">
                <a16:creationId xmlns:a16="http://schemas.microsoft.com/office/drawing/2014/main" id="{A395C6AA-679E-FCC6-103A-5B9BAA049B60}"/>
              </a:ext>
            </a:extLst>
          </xdr:cNvPr>
          <xdr:cNvSpPr txBox="1"/>
        </xdr:nvSpPr>
        <xdr:spPr>
          <a:xfrm>
            <a:off x="3400425" y="29337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051BE6-A637-47E2-9958-EB62727C87B4}"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F6">
        <xdr:nvSpPr>
          <xdr:cNvPr id="1120" name="TextBox 1119">
            <a:extLst>
              <a:ext uri="{FF2B5EF4-FFF2-40B4-BE49-F238E27FC236}">
                <a16:creationId xmlns:a16="http://schemas.microsoft.com/office/drawing/2014/main" id="{0C968F26-4481-D8CD-563D-9CEB845B41A7}"/>
              </a:ext>
            </a:extLst>
          </xdr:cNvPr>
          <xdr:cNvSpPr txBox="1"/>
        </xdr:nvSpPr>
        <xdr:spPr>
          <a:xfrm>
            <a:off x="3400425" y="29337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A283B7-AEAD-444D-8725-CDE178C5FE1B}"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12</xdr:col>
      <xdr:colOff>568320</xdr:colOff>
      <xdr:row>9</xdr:row>
      <xdr:rowOff>103711</xdr:rowOff>
    </xdr:from>
    <xdr:to>
      <xdr:col>13</xdr:col>
      <xdr:colOff>316437</xdr:colOff>
      <xdr:row>11</xdr:row>
      <xdr:rowOff>46561</xdr:rowOff>
    </xdr:to>
    <xdr:grpSp>
      <xdr:nvGrpSpPr>
        <xdr:cNvPr id="1121" name="Group 1120">
          <a:extLst>
            <a:ext uri="{FF2B5EF4-FFF2-40B4-BE49-F238E27FC236}">
              <a16:creationId xmlns:a16="http://schemas.microsoft.com/office/drawing/2014/main" id="{DE5D0688-4195-4FAE-97FF-C36E4A5CDCAE}"/>
            </a:ext>
          </a:extLst>
        </xdr:cNvPr>
        <xdr:cNvGrpSpPr/>
      </xdr:nvGrpSpPr>
      <xdr:grpSpPr>
        <a:xfrm>
          <a:off x="7934320" y="1818211"/>
          <a:ext cx="361950" cy="323850"/>
          <a:chOff x="3400425" y="2933700"/>
          <a:chExt cx="361950" cy="323850"/>
        </a:xfrm>
        <a:noFill/>
      </xdr:grpSpPr>
      <xdr:sp macro="" textlink="'Geographically pt'!H6">
        <xdr:nvSpPr>
          <xdr:cNvPr id="1122" name="TextBox 1121">
            <a:extLst>
              <a:ext uri="{FF2B5EF4-FFF2-40B4-BE49-F238E27FC236}">
                <a16:creationId xmlns:a16="http://schemas.microsoft.com/office/drawing/2014/main" id="{49391E82-5295-F5D7-3292-F6C7E2C65540}"/>
              </a:ext>
            </a:extLst>
          </xdr:cNvPr>
          <xdr:cNvSpPr txBox="1"/>
        </xdr:nvSpPr>
        <xdr:spPr>
          <a:xfrm>
            <a:off x="3400425" y="29337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051BE6-A637-47E2-9958-EB62727C87B4}"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F6">
        <xdr:nvSpPr>
          <xdr:cNvPr id="1123" name="TextBox 1122">
            <a:extLst>
              <a:ext uri="{FF2B5EF4-FFF2-40B4-BE49-F238E27FC236}">
                <a16:creationId xmlns:a16="http://schemas.microsoft.com/office/drawing/2014/main" id="{E9CEB790-CF0F-9216-6410-880C011D8460}"/>
              </a:ext>
            </a:extLst>
          </xdr:cNvPr>
          <xdr:cNvSpPr txBox="1"/>
        </xdr:nvSpPr>
        <xdr:spPr>
          <a:xfrm>
            <a:off x="3400425" y="29337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A283B7-AEAD-444D-8725-CDE178C5FE1B}"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12</xdr:col>
      <xdr:colOff>482595</xdr:colOff>
      <xdr:row>7</xdr:row>
      <xdr:rowOff>141811</xdr:rowOff>
    </xdr:from>
    <xdr:to>
      <xdr:col>13</xdr:col>
      <xdr:colOff>230712</xdr:colOff>
      <xdr:row>9</xdr:row>
      <xdr:rowOff>84661</xdr:rowOff>
    </xdr:to>
    <xdr:grpSp>
      <xdr:nvGrpSpPr>
        <xdr:cNvPr id="1124" name="Group 1123">
          <a:extLst>
            <a:ext uri="{FF2B5EF4-FFF2-40B4-BE49-F238E27FC236}">
              <a16:creationId xmlns:a16="http://schemas.microsoft.com/office/drawing/2014/main" id="{0D5CCF61-4977-416A-9E53-6C6E3280978D}"/>
            </a:ext>
          </a:extLst>
        </xdr:cNvPr>
        <xdr:cNvGrpSpPr/>
      </xdr:nvGrpSpPr>
      <xdr:grpSpPr>
        <a:xfrm>
          <a:off x="7848595" y="1475311"/>
          <a:ext cx="361950" cy="323850"/>
          <a:chOff x="3314700" y="3505200"/>
          <a:chExt cx="361950" cy="323850"/>
        </a:xfrm>
        <a:noFill/>
      </xdr:grpSpPr>
      <xdr:sp macro="" textlink="'Geographically pt'!G6">
        <xdr:nvSpPr>
          <xdr:cNvPr id="1125" name="TextBox 1124">
            <a:extLst>
              <a:ext uri="{FF2B5EF4-FFF2-40B4-BE49-F238E27FC236}">
                <a16:creationId xmlns:a16="http://schemas.microsoft.com/office/drawing/2014/main" id="{68A64582-C1F3-407A-662B-18E496139B3C}"/>
              </a:ext>
            </a:extLst>
          </xdr:cNvPr>
          <xdr:cNvSpPr txBox="1"/>
        </xdr:nvSpPr>
        <xdr:spPr>
          <a:xfrm>
            <a:off x="3314700" y="35052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F834FC-10F2-4AA5-8613-2B9D96FBCD99}"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sp macro="" textlink="'Geographically pt'!I6">
        <xdr:nvSpPr>
          <xdr:cNvPr id="1126" name="TextBox 1125">
            <a:extLst>
              <a:ext uri="{FF2B5EF4-FFF2-40B4-BE49-F238E27FC236}">
                <a16:creationId xmlns:a16="http://schemas.microsoft.com/office/drawing/2014/main" id="{16026334-611E-95F2-AE42-F09DD3CD71BD}"/>
              </a:ext>
            </a:extLst>
          </xdr:cNvPr>
          <xdr:cNvSpPr txBox="1"/>
        </xdr:nvSpPr>
        <xdr:spPr>
          <a:xfrm>
            <a:off x="3314700" y="35052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377367-6327-40B3-B8C5-06DFFDAFE5B4}"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13</xdr:col>
      <xdr:colOff>164037</xdr:colOff>
      <xdr:row>7</xdr:row>
      <xdr:rowOff>132286</xdr:rowOff>
    </xdr:from>
    <xdr:to>
      <xdr:col>13</xdr:col>
      <xdr:colOff>530220</xdr:colOff>
      <xdr:row>9</xdr:row>
      <xdr:rowOff>75136</xdr:rowOff>
    </xdr:to>
    <xdr:grpSp>
      <xdr:nvGrpSpPr>
        <xdr:cNvPr id="1127" name="Group 1126">
          <a:extLst>
            <a:ext uri="{FF2B5EF4-FFF2-40B4-BE49-F238E27FC236}">
              <a16:creationId xmlns:a16="http://schemas.microsoft.com/office/drawing/2014/main" id="{BEF85969-E8A9-4750-B47E-2276542FF5ED}"/>
            </a:ext>
          </a:extLst>
        </xdr:cNvPr>
        <xdr:cNvGrpSpPr/>
      </xdr:nvGrpSpPr>
      <xdr:grpSpPr>
        <a:xfrm>
          <a:off x="8143870" y="1465786"/>
          <a:ext cx="366183" cy="323850"/>
          <a:chOff x="3314700" y="3505200"/>
          <a:chExt cx="361950" cy="323850"/>
        </a:xfrm>
        <a:noFill/>
      </xdr:grpSpPr>
      <xdr:sp macro="" textlink="'Geographically pt'!G6">
        <xdr:nvSpPr>
          <xdr:cNvPr id="1128" name="TextBox 1127">
            <a:extLst>
              <a:ext uri="{FF2B5EF4-FFF2-40B4-BE49-F238E27FC236}">
                <a16:creationId xmlns:a16="http://schemas.microsoft.com/office/drawing/2014/main" id="{3E45201A-7399-AA03-6929-E5A0E1878355}"/>
              </a:ext>
            </a:extLst>
          </xdr:cNvPr>
          <xdr:cNvSpPr txBox="1"/>
        </xdr:nvSpPr>
        <xdr:spPr>
          <a:xfrm>
            <a:off x="3314700" y="35052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F834FC-10F2-4AA5-8613-2B9D96FBCD99}"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sp macro="" textlink="'Geographically pt'!I6">
        <xdr:nvSpPr>
          <xdr:cNvPr id="1129" name="TextBox 1128">
            <a:extLst>
              <a:ext uri="{FF2B5EF4-FFF2-40B4-BE49-F238E27FC236}">
                <a16:creationId xmlns:a16="http://schemas.microsoft.com/office/drawing/2014/main" id="{D0EF6197-D47E-9B6E-36A1-13CB0A7052EC}"/>
              </a:ext>
            </a:extLst>
          </xdr:cNvPr>
          <xdr:cNvSpPr txBox="1"/>
        </xdr:nvSpPr>
        <xdr:spPr>
          <a:xfrm>
            <a:off x="3314700" y="35052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377367-6327-40B3-B8C5-06DFFDAFE5B4}"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13</xdr:col>
      <xdr:colOff>11637</xdr:colOff>
      <xdr:row>8</xdr:row>
      <xdr:rowOff>141811</xdr:rowOff>
    </xdr:from>
    <xdr:to>
      <xdr:col>13</xdr:col>
      <xdr:colOff>377820</xdr:colOff>
      <xdr:row>10</xdr:row>
      <xdr:rowOff>84661</xdr:rowOff>
    </xdr:to>
    <xdr:grpSp>
      <xdr:nvGrpSpPr>
        <xdr:cNvPr id="1130" name="Group 1129">
          <a:extLst>
            <a:ext uri="{FF2B5EF4-FFF2-40B4-BE49-F238E27FC236}">
              <a16:creationId xmlns:a16="http://schemas.microsoft.com/office/drawing/2014/main" id="{CE6BE361-DA09-4D8D-B6B2-463D9F5EDF32}"/>
            </a:ext>
          </a:extLst>
        </xdr:cNvPr>
        <xdr:cNvGrpSpPr/>
      </xdr:nvGrpSpPr>
      <xdr:grpSpPr>
        <a:xfrm>
          <a:off x="7991470" y="1665811"/>
          <a:ext cx="366183" cy="323850"/>
          <a:chOff x="3314700" y="3505200"/>
          <a:chExt cx="361950" cy="323850"/>
        </a:xfrm>
        <a:noFill/>
      </xdr:grpSpPr>
      <xdr:sp macro="" textlink="'Geographically pt'!G6">
        <xdr:nvSpPr>
          <xdr:cNvPr id="1131" name="TextBox 1130">
            <a:extLst>
              <a:ext uri="{FF2B5EF4-FFF2-40B4-BE49-F238E27FC236}">
                <a16:creationId xmlns:a16="http://schemas.microsoft.com/office/drawing/2014/main" id="{9FE6ADE6-5763-F839-AF33-7101EF76C702}"/>
              </a:ext>
            </a:extLst>
          </xdr:cNvPr>
          <xdr:cNvSpPr txBox="1"/>
        </xdr:nvSpPr>
        <xdr:spPr>
          <a:xfrm>
            <a:off x="3314700" y="35052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F834FC-10F2-4AA5-8613-2B9D96FBCD99}"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sp macro="" textlink="'Geographically pt'!I6">
        <xdr:nvSpPr>
          <xdr:cNvPr id="1132" name="TextBox 1131">
            <a:extLst>
              <a:ext uri="{FF2B5EF4-FFF2-40B4-BE49-F238E27FC236}">
                <a16:creationId xmlns:a16="http://schemas.microsoft.com/office/drawing/2014/main" id="{BC33928D-8DD4-0E1B-B221-CE19CECA9E93}"/>
              </a:ext>
            </a:extLst>
          </xdr:cNvPr>
          <xdr:cNvSpPr txBox="1"/>
        </xdr:nvSpPr>
        <xdr:spPr>
          <a:xfrm>
            <a:off x="3314700" y="35052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377367-6327-40B3-B8C5-06DFFDAFE5B4}"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13</xdr:col>
      <xdr:colOff>368295</xdr:colOff>
      <xdr:row>8</xdr:row>
      <xdr:rowOff>132286</xdr:rowOff>
    </xdr:from>
    <xdr:to>
      <xdr:col>14</xdr:col>
      <xdr:colOff>116411</xdr:colOff>
      <xdr:row>10</xdr:row>
      <xdr:rowOff>75136</xdr:rowOff>
    </xdr:to>
    <xdr:grpSp>
      <xdr:nvGrpSpPr>
        <xdr:cNvPr id="1133" name="Group 1132">
          <a:extLst>
            <a:ext uri="{FF2B5EF4-FFF2-40B4-BE49-F238E27FC236}">
              <a16:creationId xmlns:a16="http://schemas.microsoft.com/office/drawing/2014/main" id="{78F8B2A3-CF13-48BC-BD79-28FEBE1B6BC1}"/>
            </a:ext>
          </a:extLst>
        </xdr:cNvPr>
        <xdr:cNvGrpSpPr/>
      </xdr:nvGrpSpPr>
      <xdr:grpSpPr>
        <a:xfrm>
          <a:off x="8348128" y="1656286"/>
          <a:ext cx="361950" cy="323850"/>
          <a:chOff x="3314700" y="3505200"/>
          <a:chExt cx="361950" cy="323850"/>
        </a:xfrm>
        <a:noFill/>
      </xdr:grpSpPr>
      <xdr:sp macro="" textlink="'Geographically pt'!G6">
        <xdr:nvSpPr>
          <xdr:cNvPr id="1134" name="TextBox 1133">
            <a:extLst>
              <a:ext uri="{FF2B5EF4-FFF2-40B4-BE49-F238E27FC236}">
                <a16:creationId xmlns:a16="http://schemas.microsoft.com/office/drawing/2014/main" id="{38FC33B0-8F9F-0521-A2D3-F47359B749F8}"/>
              </a:ext>
            </a:extLst>
          </xdr:cNvPr>
          <xdr:cNvSpPr txBox="1"/>
        </xdr:nvSpPr>
        <xdr:spPr>
          <a:xfrm>
            <a:off x="3314700" y="35052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F834FC-10F2-4AA5-8613-2B9D96FBCD99}"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sp macro="" textlink="'Geographically pt'!I6">
        <xdr:nvSpPr>
          <xdr:cNvPr id="1135" name="TextBox 1134">
            <a:extLst>
              <a:ext uri="{FF2B5EF4-FFF2-40B4-BE49-F238E27FC236}">
                <a16:creationId xmlns:a16="http://schemas.microsoft.com/office/drawing/2014/main" id="{A64F7C77-50A4-5D9F-919A-7A254AF63F0B}"/>
              </a:ext>
            </a:extLst>
          </xdr:cNvPr>
          <xdr:cNvSpPr txBox="1"/>
        </xdr:nvSpPr>
        <xdr:spPr>
          <a:xfrm>
            <a:off x="3314700" y="35052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377367-6327-40B3-B8C5-06DFFDAFE5B4}"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12</xdr:col>
      <xdr:colOff>358770</xdr:colOff>
      <xdr:row>8</xdr:row>
      <xdr:rowOff>113236</xdr:rowOff>
    </xdr:from>
    <xdr:to>
      <xdr:col>13</xdr:col>
      <xdr:colOff>106887</xdr:colOff>
      <xdr:row>10</xdr:row>
      <xdr:rowOff>56086</xdr:rowOff>
    </xdr:to>
    <xdr:grpSp>
      <xdr:nvGrpSpPr>
        <xdr:cNvPr id="1136" name="Group 1135">
          <a:extLst>
            <a:ext uri="{FF2B5EF4-FFF2-40B4-BE49-F238E27FC236}">
              <a16:creationId xmlns:a16="http://schemas.microsoft.com/office/drawing/2014/main" id="{45AF8AB9-8185-42EB-8990-A9CCFA61BB44}"/>
            </a:ext>
          </a:extLst>
        </xdr:cNvPr>
        <xdr:cNvGrpSpPr/>
      </xdr:nvGrpSpPr>
      <xdr:grpSpPr>
        <a:xfrm>
          <a:off x="7724770" y="1637236"/>
          <a:ext cx="361950" cy="323850"/>
          <a:chOff x="3314700" y="3505200"/>
          <a:chExt cx="361950" cy="323850"/>
        </a:xfrm>
        <a:noFill/>
      </xdr:grpSpPr>
      <xdr:sp macro="" textlink="'Geographically pt'!G6">
        <xdr:nvSpPr>
          <xdr:cNvPr id="1137" name="TextBox 1136">
            <a:extLst>
              <a:ext uri="{FF2B5EF4-FFF2-40B4-BE49-F238E27FC236}">
                <a16:creationId xmlns:a16="http://schemas.microsoft.com/office/drawing/2014/main" id="{6E2741BB-2EAD-1480-7108-01C3CAAEBD98}"/>
              </a:ext>
            </a:extLst>
          </xdr:cNvPr>
          <xdr:cNvSpPr txBox="1"/>
        </xdr:nvSpPr>
        <xdr:spPr>
          <a:xfrm>
            <a:off x="3314700" y="35052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F834FC-10F2-4AA5-8613-2B9D96FBCD99}"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sp macro="" textlink="'Geographically pt'!I6">
        <xdr:nvSpPr>
          <xdr:cNvPr id="1138" name="TextBox 1137">
            <a:extLst>
              <a:ext uri="{FF2B5EF4-FFF2-40B4-BE49-F238E27FC236}">
                <a16:creationId xmlns:a16="http://schemas.microsoft.com/office/drawing/2014/main" id="{6A5185D9-047C-3927-1A6F-BA461BDE2ED5}"/>
              </a:ext>
            </a:extLst>
          </xdr:cNvPr>
          <xdr:cNvSpPr txBox="1"/>
        </xdr:nvSpPr>
        <xdr:spPr>
          <a:xfrm>
            <a:off x="3314700" y="35052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377367-6327-40B3-B8C5-06DFFDAFE5B4}"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12</xdr:col>
      <xdr:colOff>415920</xdr:colOff>
      <xdr:row>9</xdr:row>
      <xdr:rowOff>56086</xdr:rowOff>
    </xdr:from>
    <xdr:to>
      <xdr:col>13</xdr:col>
      <xdr:colOff>164037</xdr:colOff>
      <xdr:row>10</xdr:row>
      <xdr:rowOff>189436</xdr:rowOff>
    </xdr:to>
    <xdr:grpSp>
      <xdr:nvGrpSpPr>
        <xdr:cNvPr id="1139" name="Group 1138">
          <a:extLst>
            <a:ext uri="{FF2B5EF4-FFF2-40B4-BE49-F238E27FC236}">
              <a16:creationId xmlns:a16="http://schemas.microsoft.com/office/drawing/2014/main" id="{955F2A4C-FE15-4D2F-8D14-5FACCFACB92D}"/>
            </a:ext>
          </a:extLst>
        </xdr:cNvPr>
        <xdr:cNvGrpSpPr/>
      </xdr:nvGrpSpPr>
      <xdr:grpSpPr>
        <a:xfrm>
          <a:off x="7781920" y="1770586"/>
          <a:ext cx="361950" cy="323850"/>
          <a:chOff x="3314700" y="3505200"/>
          <a:chExt cx="361950" cy="323850"/>
        </a:xfrm>
        <a:noFill/>
      </xdr:grpSpPr>
      <xdr:sp macro="" textlink="'Geographically pt'!G6">
        <xdr:nvSpPr>
          <xdr:cNvPr id="1140" name="TextBox 1139">
            <a:extLst>
              <a:ext uri="{FF2B5EF4-FFF2-40B4-BE49-F238E27FC236}">
                <a16:creationId xmlns:a16="http://schemas.microsoft.com/office/drawing/2014/main" id="{A86EB45E-EE59-9C99-11BA-A5AB0C52D46A}"/>
              </a:ext>
            </a:extLst>
          </xdr:cNvPr>
          <xdr:cNvSpPr txBox="1"/>
        </xdr:nvSpPr>
        <xdr:spPr>
          <a:xfrm>
            <a:off x="3314700" y="35052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F834FC-10F2-4AA5-8613-2B9D96FBCD99}"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sp macro="" textlink="'Geographically pt'!I6">
        <xdr:nvSpPr>
          <xdr:cNvPr id="1141" name="TextBox 1140">
            <a:extLst>
              <a:ext uri="{FF2B5EF4-FFF2-40B4-BE49-F238E27FC236}">
                <a16:creationId xmlns:a16="http://schemas.microsoft.com/office/drawing/2014/main" id="{9B71A2B3-FFF2-F8E0-28E9-E7F62035E9CB}"/>
              </a:ext>
            </a:extLst>
          </xdr:cNvPr>
          <xdr:cNvSpPr txBox="1"/>
        </xdr:nvSpPr>
        <xdr:spPr>
          <a:xfrm>
            <a:off x="3314700" y="35052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377367-6327-40B3-B8C5-06DFFDAFE5B4}"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13</xdr:col>
      <xdr:colOff>202137</xdr:colOff>
      <xdr:row>9</xdr:row>
      <xdr:rowOff>132286</xdr:rowOff>
    </xdr:from>
    <xdr:to>
      <xdr:col>13</xdr:col>
      <xdr:colOff>568320</xdr:colOff>
      <xdr:row>11</xdr:row>
      <xdr:rowOff>75136</xdr:rowOff>
    </xdr:to>
    <xdr:grpSp>
      <xdr:nvGrpSpPr>
        <xdr:cNvPr id="1142" name="Group 1141">
          <a:extLst>
            <a:ext uri="{FF2B5EF4-FFF2-40B4-BE49-F238E27FC236}">
              <a16:creationId xmlns:a16="http://schemas.microsoft.com/office/drawing/2014/main" id="{FA06FD6B-1041-40DA-9326-4D0A9D9E00ED}"/>
            </a:ext>
          </a:extLst>
        </xdr:cNvPr>
        <xdr:cNvGrpSpPr/>
      </xdr:nvGrpSpPr>
      <xdr:grpSpPr>
        <a:xfrm>
          <a:off x="8181970" y="1846786"/>
          <a:ext cx="366183" cy="323850"/>
          <a:chOff x="3314700" y="3505200"/>
          <a:chExt cx="361950" cy="323850"/>
        </a:xfrm>
        <a:noFill/>
      </xdr:grpSpPr>
      <xdr:sp macro="" textlink="'Geographically pt'!G6">
        <xdr:nvSpPr>
          <xdr:cNvPr id="1143" name="TextBox 1142">
            <a:extLst>
              <a:ext uri="{FF2B5EF4-FFF2-40B4-BE49-F238E27FC236}">
                <a16:creationId xmlns:a16="http://schemas.microsoft.com/office/drawing/2014/main" id="{B07A2A89-96D3-BC76-F788-BCF544D38870}"/>
              </a:ext>
            </a:extLst>
          </xdr:cNvPr>
          <xdr:cNvSpPr txBox="1"/>
        </xdr:nvSpPr>
        <xdr:spPr>
          <a:xfrm>
            <a:off x="3314700" y="35052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F834FC-10F2-4AA5-8613-2B9D96FBCD99}"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sp macro="" textlink="'Geographically pt'!I6">
        <xdr:nvSpPr>
          <xdr:cNvPr id="1144" name="TextBox 1143">
            <a:extLst>
              <a:ext uri="{FF2B5EF4-FFF2-40B4-BE49-F238E27FC236}">
                <a16:creationId xmlns:a16="http://schemas.microsoft.com/office/drawing/2014/main" id="{70E2D822-A156-3ED0-98D3-391BEE845049}"/>
              </a:ext>
            </a:extLst>
          </xdr:cNvPr>
          <xdr:cNvSpPr txBox="1"/>
        </xdr:nvSpPr>
        <xdr:spPr>
          <a:xfrm>
            <a:off x="3314700" y="35052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377367-6327-40B3-B8C5-06DFFDAFE5B4}"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13</xdr:col>
      <xdr:colOff>240237</xdr:colOff>
      <xdr:row>8</xdr:row>
      <xdr:rowOff>46561</xdr:rowOff>
    </xdr:from>
    <xdr:to>
      <xdr:col>13</xdr:col>
      <xdr:colOff>606420</xdr:colOff>
      <xdr:row>9</xdr:row>
      <xdr:rowOff>179911</xdr:rowOff>
    </xdr:to>
    <xdr:grpSp>
      <xdr:nvGrpSpPr>
        <xdr:cNvPr id="1145" name="Group 1144">
          <a:extLst>
            <a:ext uri="{FF2B5EF4-FFF2-40B4-BE49-F238E27FC236}">
              <a16:creationId xmlns:a16="http://schemas.microsoft.com/office/drawing/2014/main" id="{9F9E1D8D-B4F7-4AB7-A334-9287052B9469}"/>
            </a:ext>
          </a:extLst>
        </xdr:cNvPr>
        <xdr:cNvGrpSpPr/>
      </xdr:nvGrpSpPr>
      <xdr:grpSpPr>
        <a:xfrm>
          <a:off x="8220070" y="1570561"/>
          <a:ext cx="366183" cy="323850"/>
          <a:chOff x="3314700" y="3505200"/>
          <a:chExt cx="361950" cy="323850"/>
        </a:xfrm>
        <a:noFill/>
      </xdr:grpSpPr>
      <xdr:sp macro="" textlink="'Geographically pt'!G6">
        <xdr:nvSpPr>
          <xdr:cNvPr id="1146" name="TextBox 1145">
            <a:extLst>
              <a:ext uri="{FF2B5EF4-FFF2-40B4-BE49-F238E27FC236}">
                <a16:creationId xmlns:a16="http://schemas.microsoft.com/office/drawing/2014/main" id="{6C274940-10DA-E66D-A2D3-7E0493E2E4F1}"/>
              </a:ext>
            </a:extLst>
          </xdr:cNvPr>
          <xdr:cNvSpPr txBox="1"/>
        </xdr:nvSpPr>
        <xdr:spPr>
          <a:xfrm>
            <a:off x="3314700" y="35052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F834FC-10F2-4AA5-8613-2B9D96FBCD99}"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sp macro="" textlink="'Geographically pt'!I6">
        <xdr:nvSpPr>
          <xdr:cNvPr id="1147" name="TextBox 1146">
            <a:extLst>
              <a:ext uri="{FF2B5EF4-FFF2-40B4-BE49-F238E27FC236}">
                <a16:creationId xmlns:a16="http://schemas.microsoft.com/office/drawing/2014/main" id="{B845182F-A38E-DD8B-7EB0-BDEEA8F790C6}"/>
              </a:ext>
            </a:extLst>
          </xdr:cNvPr>
          <xdr:cNvSpPr txBox="1"/>
        </xdr:nvSpPr>
        <xdr:spPr>
          <a:xfrm>
            <a:off x="3314700" y="3505200"/>
            <a:ext cx="361950" cy="3238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377367-6327-40B3-B8C5-06DFFDAFE5B4}"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5</xdr:col>
      <xdr:colOff>610183</xdr:colOff>
      <xdr:row>10</xdr:row>
      <xdr:rowOff>163059</xdr:rowOff>
    </xdr:from>
    <xdr:to>
      <xdr:col>7</xdr:col>
      <xdr:colOff>244154</xdr:colOff>
      <xdr:row>12</xdr:row>
      <xdr:rowOff>39234</xdr:rowOff>
    </xdr:to>
    <xdr:sp macro="" textlink="'Geographically pt'!$K$4">
      <xdr:nvSpPr>
        <xdr:cNvPr id="1192" name="TextBox 1191">
          <a:extLst>
            <a:ext uri="{FF2B5EF4-FFF2-40B4-BE49-F238E27FC236}">
              <a16:creationId xmlns:a16="http://schemas.microsoft.com/office/drawing/2014/main" id="{61ABB2EA-E917-4FC3-8BE5-28C41D994539}"/>
            </a:ext>
          </a:extLst>
        </xdr:cNvPr>
        <xdr:cNvSpPr txBox="1"/>
      </xdr:nvSpPr>
      <xdr:spPr>
        <a:xfrm>
          <a:off x="3679350" y="2068059"/>
          <a:ext cx="861637"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B66791-1017-403A-A96F-D5ED97FF7976}"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ctr"/>
            <a:t>USA</a:t>
          </a:fld>
          <a:endParaRPr lang="en-US">
            <a:ln>
              <a:noFill/>
            </a:ln>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absolute">
    <xdr:from>
      <xdr:col>9</xdr:col>
      <xdr:colOff>263050</xdr:colOff>
      <xdr:row>16</xdr:row>
      <xdr:rowOff>66751</xdr:rowOff>
    </xdr:from>
    <xdr:to>
      <xdr:col>10</xdr:col>
      <xdr:colOff>515087</xdr:colOff>
      <xdr:row>17</xdr:row>
      <xdr:rowOff>133426</xdr:rowOff>
    </xdr:to>
    <xdr:sp macro="" textlink="'Geographically pt'!$K$9">
      <xdr:nvSpPr>
        <xdr:cNvPr id="1193" name="TextBox 1192">
          <a:extLst>
            <a:ext uri="{FF2B5EF4-FFF2-40B4-BE49-F238E27FC236}">
              <a16:creationId xmlns:a16="http://schemas.microsoft.com/office/drawing/2014/main" id="{6246E91E-CE30-4DEE-A9F4-4C71E247C41E}"/>
            </a:ext>
          </a:extLst>
        </xdr:cNvPr>
        <xdr:cNvSpPr txBox="1"/>
      </xdr:nvSpPr>
      <xdr:spPr>
        <a:xfrm>
          <a:off x="5787550" y="3114751"/>
          <a:ext cx="86587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AA115F-444D-4EBB-BE88-820475BCCF9A}"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ctr"/>
            <a:t>Brazil</a:t>
          </a:fld>
          <a:endParaRPr lang="en-US">
            <a:ln>
              <a:noFill/>
            </a:ln>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absolute">
    <xdr:from>
      <xdr:col>11</xdr:col>
      <xdr:colOff>110649</xdr:colOff>
      <xdr:row>12</xdr:row>
      <xdr:rowOff>20184</xdr:rowOff>
    </xdr:from>
    <xdr:to>
      <xdr:col>12</xdr:col>
      <xdr:colOff>362687</xdr:colOff>
      <xdr:row>13</xdr:row>
      <xdr:rowOff>86859</xdr:rowOff>
    </xdr:to>
    <xdr:sp macro="" textlink="'Geographically pt'!$K$7">
      <xdr:nvSpPr>
        <xdr:cNvPr id="1194" name="TextBox 1193">
          <a:extLst>
            <a:ext uri="{FF2B5EF4-FFF2-40B4-BE49-F238E27FC236}">
              <a16:creationId xmlns:a16="http://schemas.microsoft.com/office/drawing/2014/main" id="{0219F6D0-2C9A-4787-9995-3C46207D3D60}"/>
            </a:ext>
          </a:extLst>
        </xdr:cNvPr>
        <xdr:cNvSpPr txBox="1"/>
      </xdr:nvSpPr>
      <xdr:spPr>
        <a:xfrm>
          <a:off x="6862816" y="2306184"/>
          <a:ext cx="865871"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8BBCC5E-AE74-4FDF-9D4E-7B8FD8279F0D}"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ctr"/>
            <a:t>Egypt</a:t>
          </a:fld>
          <a:endParaRPr lang="en-US">
            <a:ln>
              <a:noFill/>
            </a:ln>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absolute">
    <xdr:from>
      <xdr:col>13</xdr:col>
      <xdr:colOff>120174</xdr:colOff>
      <xdr:row>5</xdr:row>
      <xdr:rowOff>48759</xdr:rowOff>
    </xdr:from>
    <xdr:to>
      <xdr:col>15</xdr:col>
      <xdr:colOff>59261</xdr:colOff>
      <xdr:row>6</xdr:row>
      <xdr:rowOff>115434</xdr:rowOff>
    </xdr:to>
    <xdr:sp macro="" textlink="'Geographically pt'!$K$5">
      <xdr:nvSpPr>
        <xdr:cNvPr id="1195" name="TextBox 1194">
          <a:extLst>
            <a:ext uri="{FF2B5EF4-FFF2-40B4-BE49-F238E27FC236}">
              <a16:creationId xmlns:a16="http://schemas.microsoft.com/office/drawing/2014/main" id="{6864B18D-6039-4D12-AEE6-3360BDC46AA0}"/>
            </a:ext>
          </a:extLst>
        </xdr:cNvPr>
        <xdr:cNvSpPr txBox="1"/>
      </xdr:nvSpPr>
      <xdr:spPr>
        <a:xfrm>
          <a:off x="8100007" y="1001259"/>
          <a:ext cx="116675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658F78E-ACBD-4017-BA57-378C82B94FA3}"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ctr"/>
            <a:t>United Kingdom</a:t>
          </a:fld>
          <a:endParaRPr lang="en-US">
            <a:ln>
              <a:noFill/>
            </a:ln>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absolute">
    <xdr:from>
      <xdr:col>16</xdr:col>
      <xdr:colOff>457783</xdr:colOff>
      <xdr:row>5</xdr:row>
      <xdr:rowOff>1134</xdr:rowOff>
    </xdr:from>
    <xdr:to>
      <xdr:col>18</xdr:col>
      <xdr:colOff>91754</xdr:colOff>
      <xdr:row>6</xdr:row>
      <xdr:rowOff>67809</xdr:rowOff>
    </xdr:to>
    <xdr:sp macro="" textlink="'Geographically pt'!$K$6">
      <xdr:nvSpPr>
        <xdr:cNvPr id="1196" name="TextBox 1195">
          <a:extLst>
            <a:ext uri="{FF2B5EF4-FFF2-40B4-BE49-F238E27FC236}">
              <a16:creationId xmlns:a16="http://schemas.microsoft.com/office/drawing/2014/main" id="{C22FE9BC-A4B7-453F-8600-6DC12763B5E3}"/>
            </a:ext>
          </a:extLst>
        </xdr:cNvPr>
        <xdr:cNvSpPr txBox="1"/>
      </xdr:nvSpPr>
      <xdr:spPr>
        <a:xfrm>
          <a:off x="10279116" y="953634"/>
          <a:ext cx="861638"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4BDA6B-12B1-4437-AF94-DE6851778924}" type="TxLink">
            <a:rPr lang="en-US" sz="1100" b="0" i="0" u="none" strike="noStrike">
              <a:ln>
                <a:noFill/>
              </a:ln>
              <a:solidFill>
                <a:schemeClr val="bg1"/>
              </a:solidFill>
              <a:latin typeface="Times New Roman" panose="02020603050405020304" pitchFamily="18" charset="0"/>
              <a:cs typeface="Times New Roman" panose="02020603050405020304" pitchFamily="18" charset="0"/>
            </a:rPr>
            <a:pPr algn="ctr"/>
            <a:t>Russia</a:t>
          </a:fld>
          <a:endParaRPr lang="en-US">
            <a:ln>
              <a:noFill/>
            </a:ln>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absolute">
    <xdr:from>
      <xdr:col>13</xdr:col>
      <xdr:colOff>224950</xdr:colOff>
      <xdr:row>6</xdr:row>
      <xdr:rowOff>58284</xdr:rowOff>
    </xdr:from>
    <xdr:to>
      <xdr:col>14</xdr:col>
      <xdr:colOff>476987</xdr:colOff>
      <xdr:row>7</xdr:row>
      <xdr:rowOff>124959</xdr:rowOff>
    </xdr:to>
    <xdr:sp macro="" textlink="'Geographically pt'!$M$5">
      <xdr:nvSpPr>
        <xdr:cNvPr id="1197" name="TextBox 1196">
          <a:extLst>
            <a:ext uri="{FF2B5EF4-FFF2-40B4-BE49-F238E27FC236}">
              <a16:creationId xmlns:a16="http://schemas.microsoft.com/office/drawing/2014/main" id="{FC71A323-5D47-45CB-B585-5EDFE5A433D7}"/>
            </a:ext>
          </a:extLst>
        </xdr:cNvPr>
        <xdr:cNvSpPr txBox="1"/>
      </xdr:nvSpPr>
      <xdr:spPr>
        <a:xfrm>
          <a:off x="8204783" y="1201284"/>
          <a:ext cx="865871"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39ECD5-1808-4BC0-9BD2-A733D5D6FEC4}" type="TxLink">
            <a:rPr lang="en-US" sz="1400" b="0" i="0" u="none" strike="noStrike">
              <a:ln>
                <a:noFill/>
              </a:ln>
              <a:solidFill>
                <a:schemeClr val="bg1"/>
              </a:solidFill>
              <a:latin typeface="Times New Roman" panose="02020603050405020304" pitchFamily="18" charset="0"/>
              <a:cs typeface="Times New Roman" panose="02020603050405020304" pitchFamily="18" charset="0"/>
            </a:rPr>
            <a:pPr algn="ctr"/>
            <a:t> 7,92,892 </a:t>
          </a:fld>
          <a:endParaRPr lang="en-IN" sz="6600" b="1">
            <a:ln>
              <a:noFill/>
            </a:ln>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absolute">
    <xdr:from>
      <xdr:col>16</xdr:col>
      <xdr:colOff>533983</xdr:colOff>
      <xdr:row>6</xdr:row>
      <xdr:rowOff>10659</xdr:rowOff>
    </xdr:from>
    <xdr:to>
      <xdr:col>18</xdr:col>
      <xdr:colOff>167954</xdr:colOff>
      <xdr:row>7</xdr:row>
      <xdr:rowOff>77334</xdr:rowOff>
    </xdr:to>
    <xdr:sp macro="" textlink="'Geographically pt'!$M$6">
      <xdr:nvSpPr>
        <xdr:cNvPr id="1198" name="TextBox 1197">
          <a:extLst>
            <a:ext uri="{FF2B5EF4-FFF2-40B4-BE49-F238E27FC236}">
              <a16:creationId xmlns:a16="http://schemas.microsoft.com/office/drawing/2014/main" id="{B7AA5A13-0882-486D-9C22-A7E30C02128B}"/>
            </a:ext>
          </a:extLst>
        </xdr:cNvPr>
        <xdr:cNvSpPr txBox="1"/>
      </xdr:nvSpPr>
      <xdr:spPr>
        <a:xfrm>
          <a:off x="10355316" y="1153659"/>
          <a:ext cx="861638"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C050CB7-BA11-4D66-AEE5-F6068CC84877}" type="TxLink">
            <a:rPr lang="en-US" sz="1400" b="0" i="0" u="none" strike="noStrike">
              <a:ln>
                <a:noFill/>
              </a:ln>
              <a:solidFill>
                <a:schemeClr val="bg1"/>
              </a:solidFill>
              <a:latin typeface="Times New Roman" panose="02020603050405020304" pitchFamily="18" charset="0"/>
              <a:cs typeface="Times New Roman" panose="02020603050405020304" pitchFamily="18" charset="0"/>
            </a:rPr>
            <a:pPr algn="ctr"/>
            <a:t> 9,39,036 </a:t>
          </a:fld>
          <a:endParaRPr lang="en-IN" sz="6600" b="1">
            <a:ln>
              <a:noFill/>
            </a:ln>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absolute">
    <xdr:from>
      <xdr:col>15</xdr:col>
      <xdr:colOff>173562</xdr:colOff>
      <xdr:row>7</xdr:row>
      <xdr:rowOff>122761</xdr:rowOff>
    </xdr:from>
    <xdr:to>
      <xdr:col>15</xdr:col>
      <xdr:colOff>587370</xdr:colOff>
      <xdr:row>9</xdr:row>
      <xdr:rowOff>103711</xdr:rowOff>
    </xdr:to>
    <xdr:grpSp>
      <xdr:nvGrpSpPr>
        <xdr:cNvPr id="1300" name="Group 1299">
          <a:extLst>
            <a:ext uri="{FF2B5EF4-FFF2-40B4-BE49-F238E27FC236}">
              <a16:creationId xmlns:a16="http://schemas.microsoft.com/office/drawing/2014/main" id="{52E09493-2D68-43F5-9AEF-3518EA66A57A}"/>
            </a:ext>
          </a:extLst>
        </xdr:cNvPr>
        <xdr:cNvGrpSpPr/>
      </xdr:nvGrpSpPr>
      <xdr:grpSpPr>
        <a:xfrm>
          <a:off x="9381062" y="1456261"/>
          <a:ext cx="413808" cy="361950"/>
          <a:chOff x="3238500" y="3190875"/>
          <a:chExt cx="409575" cy="361950"/>
        </a:xfrm>
        <a:noFill/>
      </xdr:grpSpPr>
      <xdr:sp macro="" textlink="'Geographically pt'!F5">
        <xdr:nvSpPr>
          <xdr:cNvPr id="1301" name="TextBox 1300">
            <a:extLst>
              <a:ext uri="{FF2B5EF4-FFF2-40B4-BE49-F238E27FC236}">
                <a16:creationId xmlns:a16="http://schemas.microsoft.com/office/drawing/2014/main" id="{0F08C401-A951-7578-DA22-3FD5DE4C206F}"/>
              </a:ext>
            </a:extLst>
          </xdr:cNvPr>
          <xdr:cNvSpPr txBox="1"/>
        </xdr:nvSpPr>
        <xdr:spPr>
          <a:xfrm>
            <a:off x="3238500" y="3190875"/>
            <a:ext cx="409575" cy="3619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0ABCCC-9C01-4801-922A-694946EA3C76}"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sp macro="" textlink="'Geographically pt'!H5">
        <xdr:nvSpPr>
          <xdr:cNvPr id="1302" name="TextBox 1301">
            <a:extLst>
              <a:ext uri="{FF2B5EF4-FFF2-40B4-BE49-F238E27FC236}">
                <a16:creationId xmlns:a16="http://schemas.microsoft.com/office/drawing/2014/main" id="{0DA5A062-5D76-271F-DE14-1EBFC957C0E4}"/>
              </a:ext>
            </a:extLst>
          </xdr:cNvPr>
          <xdr:cNvSpPr txBox="1"/>
        </xdr:nvSpPr>
        <xdr:spPr>
          <a:xfrm>
            <a:off x="3238500" y="3190875"/>
            <a:ext cx="409575" cy="3619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DAC3C7-D8E4-4B66-A4CB-C947DCDDBE39}"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15</xdr:col>
      <xdr:colOff>325962</xdr:colOff>
      <xdr:row>8</xdr:row>
      <xdr:rowOff>84661</xdr:rowOff>
    </xdr:from>
    <xdr:to>
      <xdr:col>16</xdr:col>
      <xdr:colOff>125937</xdr:colOff>
      <xdr:row>10</xdr:row>
      <xdr:rowOff>65611</xdr:rowOff>
    </xdr:to>
    <xdr:grpSp>
      <xdr:nvGrpSpPr>
        <xdr:cNvPr id="1303" name="Group 1302">
          <a:extLst>
            <a:ext uri="{FF2B5EF4-FFF2-40B4-BE49-F238E27FC236}">
              <a16:creationId xmlns:a16="http://schemas.microsoft.com/office/drawing/2014/main" id="{1E353E93-E907-4831-A379-C594637963C8}"/>
            </a:ext>
          </a:extLst>
        </xdr:cNvPr>
        <xdr:cNvGrpSpPr/>
      </xdr:nvGrpSpPr>
      <xdr:grpSpPr>
        <a:xfrm>
          <a:off x="9533462" y="1608661"/>
          <a:ext cx="413808" cy="361950"/>
          <a:chOff x="3238500" y="3190875"/>
          <a:chExt cx="409575" cy="361950"/>
        </a:xfrm>
        <a:noFill/>
      </xdr:grpSpPr>
      <xdr:sp macro="" textlink="'Geographically pt'!F5">
        <xdr:nvSpPr>
          <xdr:cNvPr id="1304" name="TextBox 1303">
            <a:extLst>
              <a:ext uri="{FF2B5EF4-FFF2-40B4-BE49-F238E27FC236}">
                <a16:creationId xmlns:a16="http://schemas.microsoft.com/office/drawing/2014/main" id="{8E3A281F-9D71-7B95-510A-938B8F284E8D}"/>
              </a:ext>
            </a:extLst>
          </xdr:cNvPr>
          <xdr:cNvSpPr txBox="1"/>
        </xdr:nvSpPr>
        <xdr:spPr>
          <a:xfrm>
            <a:off x="3238500" y="3190875"/>
            <a:ext cx="409575" cy="3619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0ABCCC-9C01-4801-922A-694946EA3C76}"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sp macro="" textlink="'Geographically pt'!H5">
        <xdr:nvSpPr>
          <xdr:cNvPr id="1305" name="TextBox 1304">
            <a:extLst>
              <a:ext uri="{FF2B5EF4-FFF2-40B4-BE49-F238E27FC236}">
                <a16:creationId xmlns:a16="http://schemas.microsoft.com/office/drawing/2014/main" id="{C08F543E-0B49-4848-A30B-B0B31231504B}"/>
              </a:ext>
            </a:extLst>
          </xdr:cNvPr>
          <xdr:cNvSpPr txBox="1"/>
        </xdr:nvSpPr>
        <xdr:spPr>
          <a:xfrm>
            <a:off x="3238500" y="3190875"/>
            <a:ext cx="409575" cy="3619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DAC3C7-D8E4-4B66-A4CB-C947DCDDBE39}"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15</xdr:col>
      <xdr:colOff>577845</xdr:colOff>
      <xdr:row>7</xdr:row>
      <xdr:rowOff>94186</xdr:rowOff>
    </xdr:from>
    <xdr:to>
      <xdr:col>16</xdr:col>
      <xdr:colOff>377820</xdr:colOff>
      <xdr:row>9</xdr:row>
      <xdr:rowOff>75136</xdr:rowOff>
    </xdr:to>
    <xdr:grpSp>
      <xdr:nvGrpSpPr>
        <xdr:cNvPr id="1306" name="Group 1305">
          <a:extLst>
            <a:ext uri="{FF2B5EF4-FFF2-40B4-BE49-F238E27FC236}">
              <a16:creationId xmlns:a16="http://schemas.microsoft.com/office/drawing/2014/main" id="{139FC74E-DA0A-4B8B-87E0-C3DAF0040A14}"/>
            </a:ext>
          </a:extLst>
        </xdr:cNvPr>
        <xdr:cNvGrpSpPr/>
      </xdr:nvGrpSpPr>
      <xdr:grpSpPr>
        <a:xfrm>
          <a:off x="9785345" y="1427686"/>
          <a:ext cx="413808" cy="361950"/>
          <a:chOff x="3238500" y="3190875"/>
          <a:chExt cx="409575" cy="361950"/>
        </a:xfrm>
        <a:noFill/>
      </xdr:grpSpPr>
      <xdr:sp macro="" textlink="'Geographically pt'!F5">
        <xdr:nvSpPr>
          <xdr:cNvPr id="1307" name="TextBox 1306">
            <a:extLst>
              <a:ext uri="{FF2B5EF4-FFF2-40B4-BE49-F238E27FC236}">
                <a16:creationId xmlns:a16="http://schemas.microsoft.com/office/drawing/2014/main" id="{85B5ECCB-A8FA-48CA-DB46-A179E8A87415}"/>
              </a:ext>
            </a:extLst>
          </xdr:cNvPr>
          <xdr:cNvSpPr txBox="1"/>
        </xdr:nvSpPr>
        <xdr:spPr>
          <a:xfrm>
            <a:off x="3238500" y="3190875"/>
            <a:ext cx="409575" cy="3619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0ABCCC-9C01-4801-922A-694946EA3C76}"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sp macro="" textlink="'Geographically pt'!H5">
        <xdr:nvSpPr>
          <xdr:cNvPr id="1308" name="TextBox 1307">
            <a:extLst>
              <a:ext uri="{FF2B5EF4-FFF2-40B4-BE49-F238E27FC236}">
                <a16:creationId xmlns:a16="http://schemas.microsoft.com/office/drawing/2014/main" id="{2BA3D40E-0568-AEC8-C26F-07DF69073C5A}"/>
              </a:ext>
            </a:extLst>
          </xdr:cNvPr>
          <xdr:cNvSpPr txBox="1"/>
        </xdr:nvSpPr>
        <xdr:spPr>
          <a:xfrm>
            <a:off x="3238500" y="3190875"/>
            <a:ext cx="409575" cy="3619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DAC3C7-D8E4-4B66-A4CB-C947DCDDBE39}"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15</xdr:col>
      <xdr:colOff>164037</xdr:colOff>
      <xdr:row>9</xdr:row>
      <xdr:rowOff>17986</xdr:rowOff>
    </xdr:from>
    <xdr:to>
      <xdr:col>15</xdr:col>
      <xdr:colOff>577845</xdr:colOff>
      <xdr:row>10</xdr:row>
      <xdr:rowOff>189436</xdr:rowOff>
    </xdr:to>
    <xdr:grpSp>
      <xdr:nvGrpSpPr>
        <xdr:cNvPr id="1309" name="Group 1308">
          <a:extLst>
            <a:ext uri="{FF2B5EF4-FFF2-40B4-BE49-F238E27FC236}">
              <a16:creationId xmlns:a16="http://schemas.microsoft.com/office/drawing/2014/main" id="{406E5353-BD82-4589-A61D-23C8D1FF572C}"/>
            </a:ext>
          </a:extLst>
        </xdr:cNvPr>
        <xdr:cNvGrpSpPr/>
      </xdr:nvGrpSpPr>
      <xdr:grpSpPr>
        <a:xfrm>
          <a:off x="9371537" y="1732486"/>
          <a:ext cx="413808" cy="361950"/>
          <a:chOff x="3238500" y="3190875"/>
          <a:chExt cx="409575" cy="361950"/>
        </a:xfrm>
        <a:noFill/>
      </xdr:grpSpPr>
      <xdr:sp macro="" textlink="'Geographically pt'!F5">
        <xdr:nvSpPr>
          <xdr:cNvPr id="1310" name="TextBox 1309">
            <a:extLst>
              <a:ext uri="{FF2B5EF4-FFF2-40B4-BE49-F238E27FC236}">
                <a16:creationId xmlns:a16="http://schemas.microsoft.com/office/drawing/2014/main" id="{99FD1513-7B0B-0E18-A43D-C02F14FB38A5}"/>
              </a:ext>
            </a:extLst>
          </xdr:cNvPr>
          <xdr:cNvSpPr txBox="1"/>
        </xdr:nvSpPr>
        <xdr:spPr>
          <a:xfrm>
            <a:off x="3238500" y="3190875"/>
            <a:ext cx="409575" cy="3619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0ABCCC-9C01-4801-922A-694946EA3C76}"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sp macro="" textlink="'Geographically pt'!H5">
        <xdr:nvSpPr>
          <xdr:cNvPr id="1311" name="TextBox 1310">
            <a:extLst>
              <a:ext uri="{FF2B5EF4-FFF2-40B4-BE49-F238E27FC236}">
                <a16:creationId xmlns:a16="http://schemas.microsoft.com/office/drawing/2014/main" id="{76763D41-1A87-A601-13E4-4AA0A0EF826E}"/>
              </a:ext>
            </a:extLst>
          </xdr:cNvPr>
          <xdr:cNvSpPr txBox="1"/>
        </xdr:nvSpPr>
        <xdr:spPr>
          <a:xfrm>
            <a:off x="3238500" y="3190875"/>
            <a:ext cx="409575" cy="3619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DAC3C7-D8E4-4B66-A4CB-C947DCDDBE39}"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15</xdr:col>
      <xdr:colOff>297387</xdr:colOff>
      <xdr:row>5</xdr:row>
      <xdr:rowOff>151336</xdr:rowOff>
    </xdr:from>
    <xdr:to>
      <xdr:col>16</xdr:col>
      <xdr:colOff>97362</xdr:colOff>
      <xdr:row>7</xdr:row>
      <xdr:rowOff>132286</xdr:rowOff>
    </xdr:to>
    <xdr:grpSp>
      <xdr:nvGrpSpPr>
        <xdr:cNvPr id="1312" name="Group 1311">
          <a:extLst>
            <a:ext uri="{FF2B5EF4-FFF2-40B4-BE49-F238E27FC236}">
              <a16:creationId xmlns:a16="http://schemas.microsoft.com/office/drawing/2014/main" id="{54A18B4E-49FC-471D-98D3-DDFC70ECB9D8}"/>
            </a:ext>
          </a:extLst>
        </xdr:cNvPr>
        <xdr:cNvGrpSpPr/>
      </xdr:nvGrpSpPr>
      <xdr:grpSpPr>
        <a:xfrm>
          <a:off x="9504887" y="1103836"/>
          <a:ext cx="413808" cy="361950"/>
          <a:chOff x="3238500" y="3190875"/>
          <a:chExt cx="409575" cy="361950"/>
        </a:xfrm>
        <a:noFill/>
      </xdr:grpSpPr>
      <xdr:sp macro="" textlink="'Geographically pt'!F5">
        <xdr:nvSpPr>
          <xdr:cNvPr id="1313" name="TextBox 1312">
            <a:extLst>
              <a:ext uri="{FF2B5EF4-FFF2-40B4-BE49-F238E27FC236}">
                <a16:creationId xmlns:a16="http://schemas.microsoft.com/office/drawing/2014/main" id="{5FB88690-1112-B1E5-D4AB-6892D2223C61}"/>
              </a:ext>
            </a:extLst>
          </xdr:cNvPr>
          <xdr:cNvSpPr txBox="1"/>
        </xdr:nvSpPr>
        <xdr:spPr>
          <a:xfrm>
            <a:off x="3238500" y="3190875"/>
            <a:ext cx="409575" cy="3619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0ABCCC-9C01-4801-922A-694946EA3C76}"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sp macro="" textlink="'Geographically pt'!H5">
        <xdr:nvSpPr>
          <xdr:cNvPr id="1314" name="TextBox 1313">
            <a:extLst>
              <a:ext uri="{FF2B5EF4-FFF2-40B4-BE49-F238E27FC236}">
                <a16:creationId xmlns:a16="http://schemas.microsoft.com/office/drawing/2014/main" id="{EAE6F090-A975-2B3B-EF58-CE6D1E179336}"/>
              </a:ext>
            </a:extLst>
          </xdr:cNvPr>
          <xdr:cNvSpPr txBox="1"/>
        </xdr:nvSpPr>
        <xdr:spPr>
          <a:xfrm>
            <a:off x="3238500" y="3190875"/>
            <a:ext cx="409575" cy="3619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DAC3C7-D8E4-4B66-A4CB-C947DCDDBE39}"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15</xdr:col>
      <xdr:colOff>362533</xdr:colOff>
      <xdr:row>6</xdr:row>
      <xdr:rowOff>182109</xdr:rowOff>
    </xdr:from>
    <xdr:to>
      <xdr:col>16</xdr:col>
      <xdr:colOff>158275</xdr:colOff>
      <xdr:row>8</xdr:row>
      <xdr:rowOff>163059</xdr:rowOff>
    </xdr:to>
    <xdr:grpSp>
      <xdr:nvGrpSpPr>
        <xdr:cNvPr id="1315" name="Group 1314">
          <a:extLst>
            <a:ext uri="{FF2B5EF4-FFF2-40B4-BE49-F238E27FC236}">
              <a16:creationId xmlns:a16="http://schemas.microsoft.com/office/drawing/2014/main" id="{66FEBF3A-9F92-4B5C-BECA-273A4B9432B1}"/>
            </a:ext>
          </a:extLst>
        </xdr:cNvPr>
        <xdr:cNvGrpSpPr/>
      </xdr:nvGrpSpPr>
      <xdr:grpSpPr>
        <a:xfrm>
          <a:off x="9570033" y="1325109"/>
          <a:ext cx="409575" cy="361950"/>
          <a:chOff x="3238500" y="3190875"/>
          <a:chExt cx="409575" cy="361950"/>
        </a:xfrm>
        <a:noFill/>
      </xdr:grpSpPr>
      <xdr:sp macro="" textlink="'Geographically pt'!F5">
        <xdr:nvSpPr>
          <xdr:cNvPr id="1316" name="TextBox 1315">
            <a:extLst>
              <a:ext uri="{FF2B5EF4-FFF2-40B4-BE49-F238E27FC236}">
                <a16:creationId xmlns:a16="http://schemas.microsoft.com/office/drawing/2014/main" id="{88B3A12B-A19E-E149-B535-7738D70A4668}"/>
              </a:ext>
            </a:extLst>
          </xdr:cNvPr>
          <xdr:cNvSpPr txBox="1"/>
        </xdr:nvSpPr>
        <xdr:spPr>
          <a:xfrm>
            <a:off x="3238500" y="3190875"/>
            <a:ext cx="409575" cy="3619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0ABCCC-9C01-4801-922A-694946EA3C76}"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sp macro="" textlink="'Geographically pt'!H5">
        <xdr:nvSpPr>
          <xdr:cNvPr id="1317" name="TextBox 1316">
            <a:extLst>
              <a:ext uri="{FF2B5EF4-FFF2-40B4-BE49-F238E27FC236}">
                <a16:creationId xmlns:a16="http://schemas.microsoft.com/office/drawing/2014/main" id="{4CD364DE-B32F-2D0F-337D-DE8A872890D3}"/>
              </a:ext>
            </a:extLst>
          </xdr:cNvPr>
          <xdr:cNvSpPr txBox="1"/>
        </xdr:nvSpPr>
        <xdr:spPr>
          <a:xfrm>
            <a:off x="3238500" y="3190875"/>
            <a:ext cx="409575" cy="3619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DAC3C7-D8E4-4B66-A4CB-C947DCDDBE39}"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16</xdr:col>
      <xdr:colOff>272575</xdr:colOff>
      <xdr:row>7</xdr:row>
      <xdr:rowOff>172584</xdr:rowOff>
    </xdr:from>
    <xdr:to>
      <xdr:col>17</xdr:col>
      <xdr:colOff>72549</xdr:colOff>
      <xdr:row>9</xdr:row>
      <xdr:rowOff>153534</xdr:rowOff>
    </xdr:to>
    <xdr:grpSp>
      <xdr:nvGrpSpPr>
        <xdr:cNvPr id="1364" name="Group 1363">
          <a:extLst>
            <a:ext uri="{FF2B5EF4-FFF2-40B4-BE49-F238E27FC236}">
              <a16:creationId xmlns:a16="http://schemas.microsoft.com/office/drawing/2014/main" id="{CDE03CE7-31A3-4F4C-921C-17AA00701B4E}"/>
            </a:ext>
          </a:extLst>
        </xdr:cNvPr>
        <xdr:cNvGrpSpPr/>
      </xdr:nvGrpSpPr>
      <xdr:grpSpPr>
        <a:xfrm>
          <a:off x="10093908" y="1506084"/>
          <a:ext cx="413808" cy="361950"/>
          <a:chOff x="3238500" y="3190875"/>
          <a:chExt cx="409575" cy="361950"/>
        </a:xfrm>
        <a:noFill/>
      </xdr:grpSpPr>
      <xdr:sp macro="" textlink="'Geographically pt'!F5">
        <xdr:nvSpPr>
          <xdr:cNvPr id="1365" name="TextBox 1364">
            <a:extLst>
              <a:ext uri="{FF2B5EF4-FFF2-40B4-BE49-F238E27FC236}">
                <a16:creationId xmlns:a16="http://schemas.microsoft.com/office/drawing/2014/main" id="{C2EC7F19-872B-1F01-D29C-5CF391EFBC8C}"/>
              </a:ext>
            </a:extLst>
          </xdr:cNvPr>
          <xdr:cNvSpPr txBox="1"/>
        </xdr:nvSpPr>
        <xdr:spPr>
          <a:xfrm>
            <a:off x="3238500" y="3190875"/>
            <a:ext cx="409575" cy="3619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0ABCCC-9C01-4801-922A-694946EA3C76}"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sp macro="" textlink="'Geographically pt'!H5">
        <xdr:nvSpPr>
          <xdr:cNvPr id="1366" name="TextBox 1365">
            <a:extLst>
              <a:ext uri="{FF2B5EF4-FFF2-40B4-BE49-F238E27FC236}">
                <a16:creationId xmlns:a16="http://schemas.microsoft.com/office/drawing/2014/main" id="{5D4B97E8-1D2E-FBAF-617A-95E4823B9347}"/>
              </a:ext>
            </a:extLst>
          </xdr:cNvPr>
          <xdr:cNvSpPr txBox="1"/>
        </xdr:nvSpPr>
        <xdr:spPr>
          <a:xfrm>
            <a:off x="3238500" y="3190875"/>
            <a:ext cx="409575" cy="3619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DAC3C7-D8E4-4B66-A4CB-C947DCDDBE39}"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16</xdr:col>
      <xdr:colOff>63025</xdr:colOff>
      <xdr:row>6</xdr:row>
      <xdr:rowOff>115434</xdr:rowOff>
    </xdr:from>
    <xdr:to>
      <xdr:col>16</xdr:col>
      <xdr:colOff>476833</xdr:colOff>
      <xdr:row>8</xdr:row>
      <xdr:rowOff>96384</xdr:rowOff>
    </xdr:to>
    <xdr:grpSp>
      <xdr:nvGrpSpPr>
        <xdr:cNvPr id="1367" name="Group 1366">
          <a:extLst>
            <a:ext uri="{FF2B5EF4-FFF2-40B4-BE49-F238E27FC236}">
              <a16:creationId xmlns:a16="http://schemas.microsoft.com/office/drawing/2014/main" id="{C0BF2EE5-9BB8-4795-AED8-8EBD35D8B69E}"/>
            </a:ext>
          </a:extLst>
        </xdr:cNvPr>
        <xdr:cNvGrpSpPr/>
      </xdr:nvGrpSpPr>
      <xdr:grpSpPr>
        <a:xfrm>
          <a:off x="9884358" y="1258434"/>
          <a:ext cx="413808" cy="361950"/>
          <a:chOff x="3238500" y="3190875"/>
          <a:chExt cx="409575" cy="361950"/>
        </a:xfrm>
        <a:noFill/>
      </xdr:grpSpPr>
      <xdr:sp macro="" textlink="'Geographically pt'!F5">
        <xdr:nvSpPr>
          <xdr:cNvPr id="1368" name="TextBox 1367">
            <a:extLst>
              <a:ext uri="{FF2B5EF4-FFF2-40B4-BE49-F238E27FC236}">
                <a16:creationId xmlns:a16="http://schemas.microsoft.com/office/drawing/2014/main" id="{D3827175-1777-82F1-1A2A-F7CCE5BEED31}"/>
              </a:ext>
            </a:extLst>
          </xdr:cNvPr>
          <xdr:cNvSpPr txBox="1"/>
        </xdr:nvSpPr>
        <xdr:spPr>
          <a:xfrm>
            <a:off x="3238500" y="3190875"/>
            <a:ext cx="409575" cy="3619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0ABCCC-9C01-4801-922A-694946EA3C76}"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sp macro="" textlink="'Geographically pt'!H5">
        <xdr:nvSpPr>
          <xdr:cNvPr id="1369" name="TextBox 1368">
            <a:extLst>
              <a:ext uri="{FF2B5EF4-FFF2-40B4-BE49-F238E27FC236}">
                <a16:creationId xmlns:a16="http://schemas.microsoft.com/office/drawing/2014/main" id="{43BC2B84-5CEE-336E-D80F-6097757CE417}"/>
              </a:ext>
            </a:extLst>
          </xdr:cNvPr>
          <xdr:cNvSpPr txBox="1"/>
        </xdr:nvSpPr>
        <xdr:spPr>
          <a:xfrm>
            <a:off x="3238500" y="3190875"/>
            <a:ext cx="409575" cy="3619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DAC3C7-D8E4-4B66-A4CB-C947DCDDBE39}"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15</xdr:col>
      <xdr:colOff>101125</xdr:colOff>
      <xdr:row>6</xdr:row>
      <xdr:rowOff>105909</xdr:rowOff>
    </xdr:from>
    <xdr:to>
      <xdr:col>15</xdr:col>
      <xdr:colOff>514933</xdr:colOff>
      <xdr:row>8</xdr:row>
      <xdr:rowOff>86859</xdr:rowOff>
    </xdr:to>
    <xdr:grpSp>
      <xdr:nvGrpSpPr>
        <xdr:cNvPr id="1370" name="Group 1369">
          <a:extLst>
            <a:ext uri="{FF2B5EF4-FFF2-40B4-BE49-F238E27FC236}">
              <a16:creationId xmlns:a16="http://schemas.microsoft.com/office/drawing/2014/main" id="{2A86C346-4F03-476C-AB81-44279BE440D0}"/>
            </a:ext>
          </a:extLst>
        </xdr:cNvPr>
        <xdr:cNvGrpSpPr/>
      </xdr:nvGrpSpPr>
      <xdr:grpSpPr>
        <a:xfrm>
          <a:off x="9308625" y="1248909"/>
          <a:ext cx="413808" cy="361950"/>
          <a:chOff x="3238500" y="3190875"/>
          <a:chExt cx="409575" cy="361950"/>
        </a:xfrm>
        <a:noFill/>
      </xdr:grpSpPr>
      <xdr:sp macro="" textlink="'Geographically pt'!F5">
        <xdr:nvSpPr>
          <xdr:cNvPr id="1371" name="TextBox 1370">
            <a:extLst>
              <a:ext uri="{FF2B5EF4-FFF2-40B4-BE49-F238E27FC236}">
                <a16:creationId xmlns:a16="http://schemas.microsoft.com/office/drawing/2014/main" id="{02C77E15-F8E5-AAF0-7D34-C9D31C187C97}"/>
              </a:ext>
            </a:extLst>
          </xdr:cNvPr>
          <xdr:cNvSpPr txBox="1"/>
        </xdr:nvSpPr>
        <xdr:spPr>
          <a:xfrm>
            <a:off x="3238500" y="3190875"/>
            <a:ext cx="409575" cy="3619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0ABCCC-9C01-4801-922A-694946EA3C76}"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sp macro="" textlink="'Geographically pt'!H5">
        <xdr:nvSpPr>
          <xdr:cNvPr id="1372" name="TextBox 1371">
            <a:extLst>
              <a:ext uri="{FF2B5EF4-FFF2-40B4-BE49-F238E27FC236}">
                <a16:creationId xmlns:a16="http://schemas.microsoft.com/office/drawing/2014/main" id="{7555DE9B-625A-232F-117A-4483AC4CCBB6}"/>
              </a:ext>
            </a:extLst>
          </xdr:cNvPr>
          <xdr:cNvSpPr txBox="1"/>
        </xdr:nvSpPr>
        <xdr:spPr>
          <a:xfrm>
            <a:off x="3238500" y="3190875"/>
            <a:ext cx="409575" cy="3619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DAC3C7-D8E4-4B66-A4CB-C947DCDDBE39}"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16</xdr:col>
      <xdr:colOff>272575</xdr:colOff>
      <xdr:row>6</xdr:row>
      <xdr:rowOff>182109</xdr:rowOff>
    </xdr:from>
    <xdr:to>
      <xdr:col>17</xdr:col>
      <xdr:colOff>72549</xdr:colOff>
      <xdr:row>8</xdr:row>
      <xdr:rowOff>163059</xdr:rowOff>
    </xdr:to>
    <xdr:grpSp>
      <xdr:nvGrpSpPr>
        <xdr:cNvPr id="1373" name="Group 1372">
          <a:extLst>
            <a:ext uri="{FF2B5EF4-FFF2-40B4-BE49-F238E27FC236}">
              <a16:creationId xmlns:a16="http://schemas.microsoft.com/office/drawing/2014/main" id="{2B7F504B-4ABE-43FA-A9C3-238F26D2BFE0}"/>
            </a:ext>
          </a:extLst>
        </xdr:cNvPr>
        <xdr:cNvGrpSpPr/>
      </xdr:nvGrpSpPr>
      <xdr:grpSpPr>
        <a:xfrm>
          <a:off x="10093908" y="1325109"/>
          <a:ext cx="413808" cy="361950"/>
          <a:chOff x="3238500" y="3190875"/>
          <a:chExt cx="409575" cy="361950"/>
        </a:xfrm>
        <a:noFill/>
      </xdr:grpSpPr>
      <xdr:sp macro="" textlink="'Geographically pt'!F5">
        <xdr:nvSpPr>
          <xdr:cNvPr id="1374" name="TextBox 1373">
            <a:extLst>
              <a:ext uri="{FF2B5EF4-FFF2-40B4-BE49-F238E27FC236}">
                <a16:creationId xmlns:a16="http://schemas.microsoft.com/office/drawing/2014/main" id="{8A395455-7DE5-D224-8B0B-37F32CCDB478}"/>
              </a:ext>
            </a:extLst>
          </xdr:cNvPr>
          <xdr:cNvSpPr txBox="1"/>
        </xdr:nvSpPr>
        <xdr:spPr>
          <a:xfrm>
            <a:off x="3238500" y="3190875"/>
            <a:ext cx="409575" cy="3619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0ABCCC-9C01-4801-922A-694946EA3C76}"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sp macro="" textlink="'Geographically pt'!H5">
        <xdr:nvSpPr>
          <xdr:cNvPr id="1375" name="TextBox 1374">
            <a:extLst>
              <a:ext uri="{FF2B5EF4-FFF2-40B4-BE49-F238E27FC236}">
                <a16:creationId xmlns:a16="http://schemas.microsoft.com/office/drawing/2014/main" id="{C79F4E72-B04A-395D-705C-BF91B8540DB1}"/>
              </a:ext>
            </a:extLst>
          </xdr:cNvPr>
          <xdr:cNvSpPr txBox="1"/>
        </xdr:nvSpPr>
        <xdr:spPr>
          <a:xfrm>
            <a:off x="3238500" y="3190875"/>
            <a:ext cx="409575" cy="3619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DAC3C7-D8E4-4B66-A4CB-C947DCDDBE39}"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15</xdr:col>
      <xdr:colOff>524458</xdr:colOff>
      <xdr:row>6</xdr:row>
      <xdr:rowOff>182109</xdr:rowOff>
    </xdr:from>
    <xdr:to>
      <xdr:col>16</xdr:col>
      <xdr:colOff>320200</xdr:colOff>
      <xdr:row>8</xdr:row>
      <xdr:rowOff>163059</xdr:rowOff>
    </xdr:to>
    <xdr:grpSp>
      <xdr:nvGrpSpPr>
        <xdr:cNvPr id="1376" name="Group 1375">
          <a:extLst>
            <a:ext uri="{FF2B5EF4-FFF2-40B4-BE49-F238E27FC236}">
              <a16:creationId xmlns:a16="http://schemas.microsoft.com/office/drawing/2014/main" id="{28676891-FFC4-4CE4-8DFD-1276B6151192}"/>
            </a:ext>
          </a:extLst>
        </xdr:cNvPr>
        <xdr:cNvGrpSpPr/>
      </xdr:nvGrpSpPr>
      <xdr:grpSpPr>
        <a:xfrm>
          <a:off x="9731958" y="1325109"/>
          <a:ext cx="409575" cy="361950"/>
          <a:chOff x="3286125" y="3986212"/>
          <a:chExt cx="409575" cy="361950"/>
        </a:xfrm>
      </xdr:grpSpPr>
      <xdr:sp macro="" textlink="'Geographically pt'!I5">
        <xdr:nvSpPr>
          <xdr:cNvPr id="1377" name="TextBox 1376">
            <a:extLst>
              <a:ext uri="{FF2B5EF4-FFF2-40B4-BE49-F238E27FC236}">
                <a16:creationId xmlns:a16="http://schemas.microsoft.com/office/drawing/2014/main" id="{B28FC3D2-B619-C741-B691-FF3A15018DBE}"/>
              </a:ext>
            </a:extLst>
          </xdr:cNvPr>
          <xdr:cNvSpPr txBox="1"/>
        </xdr:nvSpPr>
        <xdr:spPr>
          <a:xfrm>
            <a:off x="3286125" y="3986212"/>
            <a:ext cx="4095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5B3079-54AF-4993-A086-C91DF7544A34}"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G5">
        <xdr:nvSpPr>
          <xdr:cNvPr id="1378" name="TextBox 1377">
            <a:extLst>
              <a:ext uri="{FF2B5EF4-FFF2-40B4-BE49-F238E27FC236}">
                <a16:creationId xmlns:a16="http://schemas.microsoft.com/office/drawing/2014/main" id="{5E767107-376A-0A7F-0EF5-5822F1171EAA}"/>
              </a:ext>
            </a:extLst>
          </xdr:cNvPr>
          <xdr:cNvSpPr txBox="1"/>
        </xdr:nvSpPr>
        <xdr:spPr>
          <a:xfrm>
            <a:off x="3286125" y="3986212"/>
            <a:ext cx="4095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7630F4-39A6-4186-8E19-B5026DF29337}"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16</xdr:col>
      <xdr:colOff>63025</xdr:colOff>
      <xdr:row>7</xdr:row>
      <xdr:rowOff>144009</xdr:rowOff>
    </xdr:from>
    <xdr:to>
      <xdr:col>16</xdr:col>
      <xdr:colOff>476833</xdr:colOff>
      <xdr:row>9</xdr:row>
      <xdr:rowOff>124959</xdr:rowOff>
    </xdr:to>
    <xdr:grpSp>
      <xdr:nvGrpSpPr>
        <xdr:cNvPr id="1379" name="Group 1378">
          <a:extLst>
            <a:ext uri="{FF2B5EF4-FFF2-40B4-BE49-F238E27FC236}">
              <a16:creationId xmlns:a16="http://schemas.microsoft.com/office/drawing/2014/main" id="{FFF2C79A-8B03-4AD2-A327-D1FFFD90E2E1}"/>
            </a:ext>
          </a:extLst>
        </xdr:cNvPr>
        <xdr:cNvGrpSpPr/>
      </xdr:nvGrpSpPr>
      <xdr:grpSpPr>
        <a:xfrm>
          <a:off x="9884358" y="1477509"/>
          <a:ext cx="413808" cy="361950"/>
          <a:chOff x="3286125" y="3986212"/>
          <a:chExt cx="409575" cy="361950"/>
        </a:xfrm>
      </xdr:grpSpPr>
      <xdr:sp macro="" textlink="'Geographically pt'!I5">
        <xdr:nvSpPr>
          <xdr:cNvPr id="1380" name="TextBox 1379">
            <a:extLst>
              <a:ext uri="{FF2B5EF4-FFF2-40B4-BE49-F238E27FC236}">
                <a16:creationId xmlns:a16="http://schemas.microsoft.com/office/drawing/2014/main" id="{D7A64125-F9B0-E0A0-3A88-FCE2A7042F99}"/>
              </a:ext>
            </a:extLst>
          </xdr:cNvPr>
          <xdr:cNvSpPr txBox="1"/>
        </xdr:nvSpPr>
        <xdr:spPr>
          <a:xfrm>
            <a:off x="3286125" y="3986212"/>
            <a:ext cx="4095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5B3079-54AF-4993-A086-C91DF7544A34}"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G5">
        <xdr:nvSpPr>
          <xdr:cNvPr id="1381" name="TextBox 1380">
            <a:extLst>
              <a:ext uri="{FF2B5EF4-FFF2-40B4-BE49-F238E27FC236}">
                <a16:creationId xmlns:a16="http://schemas.microsoft.com/office/drawing/2014/main" id="{FA17FEB1-D9FC-B757-F41B-7D1165D83ED5}"/>
              </a:ext>
            </a:extLst>
          </xdr:cNvPr>
          <xdr:cNvSpPr txBox="1"/>
        </xdr:nvSpPr>
        <xdr:spPr>
          <a:xfrm>
            <a:off x="3286125" y="3986212"/>
            <a:ext cx="4095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7630F4-39A6-4186-8E19-B5026DF29337}"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15</xdr:col>
      <xdr:colOff>410158</xdr:colOff>
      <xdr:row>7</xdr:row>
      <xdr:rowOff>172584</xdr:rowOff>
    </xdr:from>
    <xdr:to>
      <xdr:col>16</xdr:col>
      <xdr:colOff>205900</xdr:colOff>
      <xdr:row>9</xdr:row>
      <xdr:rowOff>153534</xdr:rowOff>
    </xdr:to>
    <xdr:grpSp>
      <xdr:nvGrpSpPr>
        <xdr:cNvPr id="1382" name="Group 1381">
          <a:extLst>
            <a:ext uri="{FF2B5EF4-FFF2-40B4-BE49-F238E27FC236}">
              <a16:creationId xmlns:a16="http://schemas.microsoft.com/office/drawing/2014/main" id="{1EF44A8C-E073-4BF0-9D9E-74158F4E7E17}"/>
            </a:ext>
          </a:extLst>
        </xdr:cNvPr>
        <xdr:cNvGrpSpPr/>
      </xdr:nvGrpSpPr>
      <xdr:grpSpPr>
        <a:xfrm>
          <a:off x="9617658" y="1506084"/>
          <a:ext cx="409575" cy="361950"/>
          <a:chOff x="3286125" y="3986212"/>
          <a:chExt cx="409575" cy="361950"/>
        </a:xfrm>
      </xdr:grpSpPr>
      <xdr:sp macro="" textlink="'Geographically pt'!I5">
        <xdr:nvSpPr>
          <xdr:cNvPr id="1383" name="TextBox 1382">
            <a:extLst>
              <a:ext uri="{FF2B5EF4-FFF2-40B4-BE49-F238E27FC236}">
                <a16:creationId xmlns:a16="http://schemas.microsoft.com/office/drawing/2014/main" id="{8222EC55-17BA-6490-C3F3-BC5C4803C56E}"/>
              </a:ext>
            </a:extLst>
          </xdr:cNvPr>
          <xdr:cNvSpPr txBox="1"/>
        </xdr:nvSpPr>
        <xdr:spPr>
          <a:xfrm>
            <a:off x="3286125" y="3986212"/>
            <a:ext cx="4095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5B3079-54AF-4993-A086-C91DF7544A34}"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G5">
        <xdr:nvSpPr>
          <xdr:cNvPr id="1384" name="TextBox 1383">
            <a:extLst>
              <a:ext uri="{FF2B5EF4-FFF2-40B4-BE49-F238E27FC236}">
                <a16:creationId xmlns:a16="http://schemas.microsoft.com/office/drawing/2014/main" id="{76BA2F90-542A-91B1-642D-E2461AA6F7AD}"/>
              </a:ext>
            </a:extLst>
          </xdr:cNvPr>
          <xdr:cNvSpPr txBox="1"/>
        </xdr:nvSpPr>
        <xdr:spPr>
          <a:xfrm>
            <a:off x="3286125" y="3986212"/>
            <a:ext cx="4095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7630F4-39A6-4186-8E19-B5026DF29337}"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15</xdr:col>
      <xdr:colOff>120175</xdr:colOff>
      <xdr:row>5</xdr:row>
      <xdr:rowOff>182109</xdr:rowOff>
    </xdr:from>
    <xdr:to>
      <xdr:col>15</xdr:col>
      <xdr:colOff>533983</xdr:colOff>
      <xdr:row>7</xdr:row>
      <xdr:rowOff>163059</xdr:rowOff>
    </xdr:to>
    <xdr:grpSp>
      <xdr:nvGrpSpPr>
        <xdr:cNvPr id="1385" name="Group 1384">
          <a:extLst>
            <a:ext uri="{FF2B5EF4-FFF2-40B4-BE49-F238E27FC236}">
              <a16:creationId xmlns:a16="http://schemas.microsoft.com/office/drawing/2014/main" id="{64504646-A9CD-4526-9AE8-CF3358D28CA4}"/>
            </a:ext>
          </a:extLst>
        </xdr:cNvPr>
        <xdr:cNvGrpSpPr/>
      </xdr:nvGrpSpPr>
      <xdr:grpSpPr>
        <a:xfrm>
          <a:off x="9327675" y="1134609"/>
          <a:ext cx="413808" cy="361950"/>
          <a:chOff x="3286125" y="3986212"/>
          <a:chExt cx="409575" cy="361950"/>
        </a:xfrm>
      </xdr:grpSpPr>
      <xdr:sp macro="" textlink="'Geographically pt'!I5">
        <xdr:nvSpPr>
          <xdr:cNvPr id="1386" name="TextBox 1385">
            <a:extLst>
              <a:ext uri="{FF2B5EF4-FFF2-40B4-BE49-F238E27FC236}">
                <a16:creationId xmlns:a16="http://schemas.microsoft.com/office/drawing/2014/main" id="{FFDD9CCB-7698-25C0-5279-9E1358A295B3}"/>
              </a:ext>
            </a:extLst>
          </xdr:cNvPr>
          <xdr:cNvSpPr txBox="1"/>
        </xdr:nvSpPr>
        <xdr:spPr>
          <a:xfrm>
            <a:off x="3286125" y="3986212"/>
            <a:ext cx="4095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5B3079-54AF-4993-A086-C91DF7544A34}"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G5">
        <xdr:nvSpPr>
          <xdr:cNvPr id="1387" name="TextBox 1386">
            <a:extLst>
              <a:ext uri="{FF2B5EF4-FFF2-40B4-BE49-F238E27FC236}">
                <a16:creationId xmlns:a16="http://schemas.microsoft.com/office/drawing/2014/main" id="{18785458-100E-BA58-C0DA-8CB964A964FA}"/>
              </a:ext>
            </a:extLst>
          </xdr:cNvPr>
          <xdr:cNvSpPr txBox="1"/>
        </xdr:nvSpPr>
        <xdr:spPr>
          <a:xfrm>
            <a:off x="3286125" y="3986212"/>
            <a:ext cx="4095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7630F4-39A6-4186-8E19-B5026DF29337}"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16</xdr:col>
      <xdr:colOff>234475</xdr:colOff>
      <xdr:row>6</xdr:row>
      <xdr:rowOff>39234</xdr:rowOff>
    </xdr:from>
    <xdr:to>
      <xdr:col>17</xdr:col>
      <xdr:colOff>34449</xdr:colOff>
      <xdr:row>8</xdr:row>
      <xdr:rowOff>20184</xdr:rowOff>
    </xdr:to>
    <xdr:grpSp>
      <xdr:nvGrpSpPr>
        <xdr:cNvPr id="1388" name="Group 1387">
          <a:extLst>
            <a:ext uri="{FF2B5EF4-FFF2-40B4-BE49-F238E27FC236}">
              <a16:creationId xmlns:a16="http://schemas.microsoft.com/office/drawing/2014/main" id="{292246E7-8EA0-4118-88AA-158742D9F849}"/>
            </a:ext>
          </a:extLst>
        </xdr:cNvPr>
        <xdr:cNvGrpSpPr/>
      </xdr:nvGrpSpPr>
      <xdr:grpSpPr>
        <a:xfrm>
          <a:off x="10055808" y="1182234"/>
          <a:ext cx="413808" cy="361950"/>
          <a:chOff x="3286125" y="3986212"/>
          <a:chExt cx="409575" cy="361950"/>
        </a:xfrm>
      </xdr:grpSpPr>
      <xdr:sp macro="" textlink="'Geographically pt'!I5">
        <xdr:nvSpPr>
          <xdr:cNvPr id="1389" name="TextBox 1388">
            <a:extLst>
              <a:ext uri="{FF2B5EF4-FFF2-40B4-BE49-F238E27FC236}">
                <a16:creationId xmlns:a16="http://schemas.microsoft.com/office/drawing/2014/main" id="{79A87587-CC60-6596-96FA-ECED18110F71}"/>
              </a:ext>
            </a:extLst>
          </xdr:cNvPr>
          <xdr:cNvSpPr txBox="1"/>
        </xdr:nvSpPr>
        <xdr:spPr>
          <a:xfrm>
            <a:off x="3286125" y="3986212"/>
            <a:ext cx="4095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5B3079-54AF-4993-A086-C91DF7544A34}"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G5">
        <xdr:nvSpPr>
          <xdr:cNvPr id="1390" name="TextBox 1389">
            <a:extLst>
              <a:ext uri="{FF2B5EF4-FFF2-40B4-BE49-F238E27FC236}">
                <a16:creationId xmlns:a16="http://schemas.microsoft.com/office/drawing/2014/main" id="{06C16A46-36AF-7ABC-C711-417F6855DF87}"/>
              </a:ext>
            </a:extLst>
          </xdr:cNvPr>
          <xdr:cNvSpPr txBox="1"/>
        </xdr:nvSpPr>
        <xdr:spPr>
          <a:xfrm>
            <a:off x="3286125" y="3986212"/>
            <a:ext cx="4095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7630F4-39A6-4186-8E19-B5026DF29337}"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16</xdr:col>
      <xdr:colOff>391108</xdr:colOff>
      <xdr:row>7</xdr:row>
      <xdr:rowOff>1134</xdr:rowOff>
    </xdr:from>
    <xdr:to>
      <xdr:col>17</xdr:col>
      <xdr:colOff>186849</xdr:colOff>
      <xdr:row>8</xdr:row>
      <xdr:rowOff>172584</xdr:rowOff>
    </xdr:to>
    <xdr:grpSp>
      <xdr:nvGrpSpPr>
        <xdr:cNvPr id="1391" name="Group 1390">
          <a:extLst>
            <a:ext uri="{FF2B5EF4-FFF2-40B4-BE49-F238E27FC236}">
              <a16:creationId xmlns:a16="http://schemas.microsoft.com/office/drawing/2014/main" id="{40346722-7D4D-48FC-8C79-9300B730EE7B}"/>
            </a:ext>
          </a:extLst>
        </xdr:cNvPr>
        <xdr:cNvGrpSpPr/>
      </xdr:nvGrpSpPr>
      <xdr:grpSpPr>
        <a:xfrm>
          <a:off x="10212441" y="1334634"/>
          <a:ext cx="409575" cy="361950"/>
          <a:chOff x="3286125" y="3986212"/>
          <a:chExt cx="409575" cy="361950"/>
        </a:xfrm>
      </xdr:grpSpPr>
      <xdr:sp macro="" textlink="'Geographically pt'!I5">
        <xdr:nvSpPr>
          <xdr:cNvPr id="1392" name="TextBox 1391">
            <a:extLst>
              <a:ext uri="{FF2B5EF4-FFF2-40B4-BE49-F238E27FC236}">
                <a16:creationId xmlns:a16="http://schemas.microsoft.com/office/drawing/2014/main" id="{7A772FAF-5447-2F1C-DDBE-C4BD20064148}"/>
              </a:ext>
            </a:extLst>
          </xdr:cNvPr>
          <xdr:cNvSpPr txBox="1"/>
        </xdr:nvSpPr>
        <xdr:spPr>
          <a:xfrm>
            <a:off x="3286125" y="3986212"/>
            <a:ext cx="4095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5B3079-54AF-4993-A086-C91DF7544A34}"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G5">
        <xdr:nvSpPr>
          <xdr:cNvPr id="1393" name="TextBox 1392">
            <a:extLst>
              <a:ext uri="{FF2B5EF4-FFF2-40B4-BE49-F238E27FC236}">
                <a16:creationId xmlns:a16="http://schemas.microsoft.com/office/drawing/2014/main" id="{0E736219-AB78-B59F-55C4-02586B40A980}"/>
              </a:ext>
            </a:extLst>
          </xdr:cNvPr>
          <xdr:cNvSpPr txBox="1"/>
        </xdr:nvSpPr>
        <xdr:spPr>
          <a:xfrm>
            <a:off x="3286125" y="3986212"/>
            <a:ext cx="4095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7630F4-39A6-4186-8E19-B5026DF29337}"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15</xdr:col>
      <xdr:colOff>240237</xdr:colOff>
      <xdr:row>6</xdr:row>
      <xdr:rowOff>160861</xdr:rowOff>
    </xdr:from>
    <xdr:to>
      <xdr:col>16</xdr:col>
      <xdr:colOff>40212</xdr:colOff>
      <xdr:row>8</xdr:row>
      <xdr:rowOff>141811</xdr:rowOff>
    </xdr:to>
    <xdr:grpSp>
      <xdr:nvGrpSpPr>
        <xdr:cNvPr id="1440" name="Group 1439">
          <a:extLst>
            <a:ext uri="{FF2B5EF4-FFF2-40B4-BE49-F238E27FC236}">
              <a16:creationId xmlns:a16="http://schemas.microsoft.com/office/drawing/2014/main" id="{9BE12E47-431F-4507-91C8-5B2F427E4DDD}"/>
            </a:ext>
          </a:extLst>
        </xdr:cNvPr>
        <xdr:cNvGrpSpPr/>
      </xdr:nvGrpSpPr>
      <xdr:grpSpPr>
        <a:xfrm>
          <a:off x="9447737" y="1303861"/>
          <a:ext cx="413808" cy="361950"/>
          <a:chOff x="3286125" y="3986212"/>
          <a:chExt cx="409575" cy="361950"/>
        </a:xfrm>
      </xdr:grpSpPr>
      <xdr:sp macro="" textlink="'Geographically pt'!I5">
        <xdr:nvSpPr>
          <xdr:cNvPr id="1441" name="TextBox 1440">
            <a:extLst>
              <a:ext uri="{FF2B5EF4-FFF2-40B4-BE49-F238E27FC236}">
                <a16:creationId xmlns:a16="http://schemas.microsoft.com/office/drawing/2014/main" id="{47752B04-DE08-23DC-E15B-80E6D290DE13}"/>
              </a:ext>
            </a:extLst>
          </xdr:cNvPr>
          <xdr:cNvSpPr txBox="1"/>
        </xdr:nvSpPr>
        <xdr:spPr>
          <a:xfrm>
            <a:off x="3286125" y="3986212"/>
            <a:ext cx="4095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5B3079-54AF-4993-A086-C91DF7544A34}"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G5">
        <xdr:nvSpPr>
          <xdr:cNvPr id="1442" name="TextBox 1441">
            <a:extLst>
              <a:ext uri="{FF2B5EF4-FFF2-40B4-BE49-F238E27FC236}">
                <a16:creationId xmlns:a16="http://schemas.microsoft.com/office/drawing/2014/main" id="{3D88390E-B8C9-6916-99E5-D8F88B384ADE}"/>
              </a:ext>
            </a:extLst>
          </xdr:cNvPr>
          <xdr:cNvSpPr txBox="1"/>
        </xdr:nvSpPr>
        <xdr:spPr>
          <a:xfrm>
            <a:off x="3286125" y="3986212"/>
            <a:ext cx="4095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7630F4-39A6-4186-8E19-B5026DF29337}"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16</xdr:col>
      <xdr:colOff>30687</xdr:colOff>
      <xdr:row>6</xdr:row>
      <xdr:rowOff>170386</xdr:rowOff>
    </xdr:from>
    <xdr:to>
      <xdr:col>16</xdr:col>
      <xdr:colOff>444495</xdr:colOff>
      <xdr:row>8</xdr:row>
      <xdr:rowOff>151336</xdr:rowOff>
    </xdr:to>
    <xdr:grpSp>
      <xdr:nvGrpSpPr>
        <xdr:cNvPr id="1443" name="Group 1442">
          <a:extLst>
            <a:ext uri="{FF2B5EF4-FFF2-40B4-BE49-F238E27FC236}">
              <a16:creationId xmlns:a16="http://schemas.microsoft.com/office/drawing/2014/main" id="{2004C96E-4A9A-45DA-9FEB-658F02956542}"/>
            </a:ext>
          </a:extLst>
        </xdr:cNvPr>
        <xdr:cNvGrpSpPr/>
      </xdr:nvGrpSpPr>
      <xdr:grpSpPr>
        <a:xfrm>
          <a:off x="9852020" y="1313386"/>
          <a:ext cx="413808" cy="361950"/>
          <a:chOff x="3286125" y="3986212"/>
          <a:chExt cx="409575" cy="361950"/>
        </a:xfrm>
      </xdr:grpSpPr>
      <xdr:sp macro="" textlink="'Geographically pt'!I5">
        <xdr:nvSpPr>
          <xdr:cNvPr id="1444" name="TextBox 1443">
            <a:extLst>
              <a:ext uri="{FF2B5EF4-FFF2-40B4-BE49-F238E27FC236}">
                <a16:creationId xmlns:a16="http://schemas.microsoft.com/office/drawing/2014/main" id="{F31BD55E-E9C6-C423-C117-16FF84F6C39C}"/>
              </a:ext>
            </a:extLst>
          </xdr:cNvPr>
          <xdr:cNvSpPr txBox="1"/>
        </xdr:nvSpPr>
        <xdr:spPr>
          <a:xfrm>
            <a:off x="3286125" y="3986212"/>
            <a:ext cx="4095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5B3079-54AF-4993-A086-C91DF7544A34}"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G5">
        <xdr:nvSpPr>
          <xdr:cNvPr id="1445" name="TextBox 1444">
            <a:extLst>
              <a:ext uri="{FF2B5EF4-FFF2-40B4-BE49-F238E27FC236}">
                <a16:creationId xmlns:a16="http://schemas.microsoft.com/office/drawing/2014/main" id="{408162C4-DA1D-CE27-A69D-551B06D3915F}"/>
              </a:ext>
            </a:extLst>
          </xdr:cNvPr>
          <xdr:cNvSpPr txBox="1"/>
        </xdr:nvSpPr>
        <xdr:spPr>
          <a:xfrm>
            <a:off x="3286125" y="3986212"/>
            <a:ext cx="4095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7630F4-39A6-4186-8E19-B5026DF29337}"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15</xdr:col>
      <xdr:colOff>429208</xdr:colOff>
      <xdr:row>7</xdr:row>
      <xdr:rowOff>124959</xdr:rowOff>
    </xdr:from>
    <xdr:to>
      <xdr:col>16</xdr:col>
      <xdr:colOff>224950</xdr:colOff>
      <xdr:row>9</xdr:row>
      <xdr:rowOff>105909</xdr:rowOff>
    </xdr:to>
    <xdr:grpSp>
      <xdr:nvGrpSpPr>
        <xdr:cNvPr id="1449" name="Group 1448">
          <a:extLst>
            <a:ext uri="{FF2B5EF4-FFF2-40B4-BE49-F238E27FC236}">
              <a16:creationId xmlns:a16="http://schemas.microsoft.com/office/drawing/2014/main" id="{BC75B698-8E1A-48C7-97DE-D6BF017C950F}"/>
            </a:ext>
          </a:extLst>
        </xdr:cNvPr>
        <xdr:cNvGrpSpPr/>
      </xdr:nvGrpSpPr>
      <xdr:grpSpPr>
        <a:xfrm>
          <a:off x="9636708" y="1458459"/>
          <a:ext cx="409575" cy="361950"/>
          <a:chOff x="3286125" y="3986212"/>
          <a:chExt cx="409575" cy="361950"/>
        </a:xfrm>
      </xdr:grpSpPr>
      <xdr:sp macro="" textlink="'Geographically pt'!I5">
        <xdr:nvSpPr>
          <xdr:cNvPr id="1450" name="TextBox 1449">
            <a:extLst>
              <a:ext uri="{FF2B5EF4-FFF2-40B4-BE49-F238E27FC236}">
                <a16:creationId xmlns:a16="http://schemas.microsoft.com/office/drawing/2014/main" id="{C13D32E3-137C-818C-DDE0-DFFC303671C3}"/>
              </a:ext>
            </a:extLst>
          </xdr:cNvPr>
          <xdr:cNvSpPr txBox="1"/>
        </xdr:nvSpPr>
        <xdr:spPr>
          <a:xfrm>
            <a:off x="3286125" y="3986212"/>
            <a:ext cx="4095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5B3079-54AF-4993-A086-C91DF7544A34}"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G5">
        <xdr:nvSpPr>
          <xdr:cNvPr id="1451" name="TextBox 1450">
            <a:extLst>
              <a:ext uri="{FF2B5EF4-FFF2-40B4-BE49-F238E27FC236}">
                <a16:creationId xmlns:a16="http://schemas.microsoft.com/office/drawing/2014/main" id="{EFFB3C1D-EEA3-3096-5A5A-CBAB11DB8607}"/>
              </a:ext>
            </a:extLst>
          </xdr:cNvPr>
          <xdr:cNvSpPr txBox="1"/>
        </xdr:nvSpPr>
        <xdr:spPr>
          <a:xfrm>
            <a:off x="3286125" y="3986212"/>
            <a:ext cx="4095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7630F4-39A6-4186-8E19-B5026DF29337}"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15</xdr:col>
      <xdr:colOff>5875</xdr:colOff>
      <xdr:row>7</xdr:row>
      <xdr:rowOff>39234</xdr:rowOff>
    </xdr:from>
    <xdr:to>
      <xdr:col>15</xdr:col>
      <xdr:colOff>419683</xdr:colOff>
      <xdr:row>9</xdr:row>
      <xdr:rowOff>20184</xdr:rowOff>
    </xdr:to>
    <xdr:grpSp>
      <xdr:nvGrpSpPr>
        <xdr:cNvPr id="1452" name="Group 1451">
          <a:extLst>
            <a:ext uri="{FF2B5EF4-FFF2-40B4-BE49-F238E27FC236}">
              <a16:creationId xmlns:a16="http://schemas.microsoft.com/office/drawing/2014/main" id="{D02B44DA-A067-400F-9072-B3571FE3FC0D}"/>
            </a:ext>
          </a:extLst>
        </xdr:cNvPr>
        <xdr:cNvGrpSpPr/>
      </xdr:nvGrpSpPr>
      <xdr:grpSpPr>
        <a:xfrm>
          <a:off x="9213375" y="1372734"/>
          <a:ext cx="413808" cy="361950"/>
          <a:chOff x="3286125" y="3986212"/>
          <a:chExt cx="409575" cy="361950"/>
        </a:xfrm>
      </xdr:grpSpPr>
      <xdr:sp macro="" textlink="'Geographically pt'!I5">
        <xdr:nvSpPr>
          <xdr:cNvPr id="1453" name="TextBox 1452">
            <a:extLst>
              <a:ext uri="{FF2B5EF4-FFF2-40B4-BE49-F238E27FC236}">
                <a16:creationId xmlns:a16="http://schemas.microsoft.com/office/drawing/2014/main" id="{C38D68A5-0D96-A21F-B7FE-4D6C8EAEFC1D}"/>
              </a:ext>
            </a:extLst>
          </xdr:cNvPr>
          <xdr:cNvSpPr txBox="1"/>
        </xdr:nvSpPr>
        <xdr:spPr>
          <a:xfrm>
            <a:off x="3286125" y="3986212"/>
            <a:ext cx="4095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5B3079-54AF-4993-A086-C91DF7544A34}" type="TxLink">
              <a:rPr lang="en-US" sz="2800" b="0" i="0" u="none" strike="noStrike">
                <a:solidFill>
                  <a:srgbClr val="390CDE"/>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sp macro="" textlink="'Geographically pt'!G5">
        <xdr:nvSpPr>
          <xdr:cNvPr id="1454" name="TextBox 1453">
            <a:extLst>
              <a:ext uri="{FF2B5EF4-FFF2-40B4-BE49-F238E27FC236}">
                <a16:creationId xmlns:a16="http://schemas.microsoft.com/office/drawing/2014/main" id="{19A72519-F56A-25FA-5191-3E0B17AA9647}"/>
              </a:ext>
            </a:extLst>
          </xdr:cNvPr>
          <xdr:cNvSpPr txBox="1"/>
        </xdr:nvSpPr>
        <xdr:spPr>
          <a:xfrm>
            <a:off x="3286125" y="3986212"/>
            <a:ext cx="4095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7630F4-39A6-4186-8E19-B5026DF29337}" type="TxLink">
              <a:rPr lang="en-US" sz="2800" b="0" i="0" u="none" strike="noStrike">
                <a:solidFill>
                  <a:srgbClr val="C240D8"/>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15</xdr:col>
      <xdr:colOff>463545</xdr:colOff>
      <xdr:row>6</xdr:row>
      <xdr:rowOff>27511</xdr:rowOff>
    </xdr:from>
    <xdr:to>
      <xdr:col>16</xdr:col>
      <xdr:colOff>259287</xdr:colOff>
      <xdr:row>8</xdr:row>
      <xdr:rowOff>8461</xdr:rowOff>
    </xdr:to>
    <xdr:grpSp>
      <xdr:nvGrpSpPr>
        <xdr:cNvPr id="1473" name="Group 1472">
          <a:extLst>
            <a:ext uri="{FF2B5EF4-FFF2-40B4-BE49-F238E27FC236}">
              <a16:creationId xmlns:a16="http://schemas.microsoft.com/office/drawing/2014/main" id="{9C6D49C4-EC67-45C4-9F3F-1439A4FC1A33}"/>
            </a:ext>
          </a:extLst>
        </xdr:cNvPr>
        <xdr:cNvGrpSpPr/>
      </xdr:nvGrpSpPr>
      <xdr:grpSpPr>
        <a:xfrm>
          <a:off x="9671045" y="1170511"/>
          <a:ext cx="409575" cy="361950"/>
          <a:chOff x="3238500" y="3190875"/>
          <a:chExt cx="409575" cy="361950"/>
        </a:xfrm>
        <a:noFill/>
      </xdr:grpSpPr>
      <xdr:sp macro="" textlink="'Geographically pt'!F5">
        <xdr:nvSpPr>
          <xdr:cNvPr id="1474" name="TextBox 1473">
            <a:extLst>
              <a:ext uri="{FF2B5EF4-FFF2-40B4-BE49-F238E27FC236}">
                <a16:creationId xmlns:a16="http://schemas.microsoft.com/office/drawing/2014/main" id="{E368441C-1FEF-13AB-06C7-DA0FB9109F09}"/>
              </a:ext>
            </a:extLst>
          </xdr:cNvPr>
          <xdr:cNvSpPr txBox="1"/>
        </xdr:nvSpPr>
        <xdr:spPr>
          <a:xfrm>
            <a:off x="3238500" y="3190875"/>
            <a:ext cx="409575" cy="3619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0ABCCC-9C01-4801-922A-694946EA3C76}" type="TxLink">
              <a:rPr lang="en-US" sz="2800" b="0" i="0" u="none" strike="noStrike">
                <a:solidFill>
                  <a:srgbClr val="ED1BC5"/>
                </a:solidFill>
                <a:latin typeface="Times New Roman" panose="02020603050405020304" pitchFamily="18" charset="0"/>
                <a:cs typeface="Times New Roman" panose="02020603050405020304" pitchFamily="18" charset="0"/>
              </a:rPr>
              <a:pPr algn="ctr"/>
              <a:t> </a:t>
            </a:fld>
            <a:endParaRPr lang="en-IN" sz="2000">
              <a:latin typeface="Times New Roman" panose="02020603050405020304" pitchFamily="18" charset="0"/>
              <a:cs typeface="Times New Roman" panose="02020603050405020304" pitchFamily="18" charset="0"/>
            </a:endParaRPr>
          </a:p>
        </xdr:txBody>
      </xdr:sp>
      <xdr:sp macro="" textlink="'Geographically pt'!H5">
        <xdr:nvSpPr>
          <xdr:cNvPr id="1475" name="TextBox 1474">
            <a:extLst>
              <a:ext uri="{FF2B5EF4-FFF2-40B4-BE49-F238E27FC236}">
                <a16:creationId xmlns:a16="http://schemas.microsoft.com/office/drawing/2014/main" id="{82A89473-65AC-81EC-392D-38ED990159E7}"/>
              </a:ext>
            </a:extLst>
          </xdr:cNvPr>
          <xdr:cNvSpPr txBox="1"/>
        </xdr:nvSpPr>
        <xdr:spPr>
          <a:xfrm>
            <a:off x="3238500" y="3190875"/>
            <a:ext cx="409575" cy="3619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DAC3C7-D8E4-4B66-A4CB-C947DCDDBE39}" type="TxLink">
              <a:rPr lang="en-US" sz="2800" b="0" i="0" u="none" strike="noStrike">
                <a:solidFill>
                  <a:srgbClr val="00B0F0"/>
                </a:solidFill>
                <a:latin typeface="Times New Roman" panose="02020603050405020304" pitchFamily="18" charset="0"/>
                <a:cs typeface="Times New Roman" panose="02020603050405020304" pitchFamily="18" charset="0"/>
              </a:rPr>
              <a:pPr algn="ctr"/>
              <a:t>▪</a:t>
            </a:fld>
            <a:endParaRPr lang="en-IN" sz="2000">
              <a:latin typeface="Times New Roman" panose="02020603050405020304" pitchFamily="18" charset="0"/>
              <a:cs typeface="Times New Roman" panose="02020603050405020304" pitchFamily="18" charset="0"/>
            </a:endParaRPr>
          </a:p>
        </xdr:txBody>
      </xdr:sp>
    </xdr:grpSp>
    <xdr:clientData/>
  </xdr:twoCellAnchor>
  <xdr:twoCellAnchor editAs="absolute">
    <xdr:from>
      <xdr:col>7</xdr:col>
      <xdr:colOff>511170</xdr:colOff>
      <xdr:row>6</xdr:row>
      <xdr:rowOff>8461</xdr:rowOff>
    </xdr:from>
    <xdr:to>
      <xdr:col>13</xdr:col>
      <xdr:colOff>106886</xdr:colOff>
      <xdr:row>11</xdr:row>
      <xdr:rowOff>113236</xdr:rowOff>
    </xdr:to>
    <xdr:sp macro="" textlink="">
      <xdr:nvSpPr>
        <xdr:cNvPr id="1476" name="Arc 1475">
          <a:extLst>
            <a:ext uri="{FF2B5EF4-FFF2-40B4-BE49-F238E27FC236}">
              <a16:creationId xmlns:a16="http://schemas.microsoft.com/office/drawing/2014/main" id="{C229FD2B-73B9-0D6A-02C5-71EB26C22682}"/>
            </a:ext>
          </a:extLst>
        </xdr:cNvPr>
        <xdr:cNvSpPr/>
      </xdr:nvSpPr>
      <xdr:spPr>
        <a:xfrm>
          <a:off x="4808003" y="1151461"/>
          <a:ext cx="3278716" cy="1057275"/>
        </a:xfrm>
        <a:prstGeom prst="arc">
          <a:avLst>
            <a:gd name="adj1" fmla="val 11213700"/>
            <a:gd name="adj2" fmla="val 21413163"/>
          </a:avLst>
        </a:prstGeom>
        <a:ln w="19050">
          <a:gradFill flip="none" rotWithShape="1">
            <a:gsLst>
              <a:gs pos="3000">
                <a:srgbClr val="5063F3"/>
              </a:gs>
              <a:gs pos="64000">
                <a:srgbClr val="296EFC">
                  <a:alpha val="80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clientData/>
  </xdr:twoCellAnchor>
  <xdr:twoCellAnchor editAs="absolute">
    <xdr:from>
      <xdr:col>7</xdr:col>
      <xdr:colOff>353865</xdr:colOff>
      <xdr:row>9</xdr:row>
      <xdr:rowOff>97773</xdr:rowOff>
    </xdr:from>
    <xdr:to>
      <xdr:col>13</xdr:col>
      <xdr:colOff>329219</xdr:colOff>
      <xdr:row>15</xdr:row>
      <xdr:rowOff>89108</xdr:rowOff>
    </xdr:to>
    <xdr:sp macro="" textlink="">
      <xdr:nvSpPr>
        <xdr:cNvPr id="1480" name="Arc 1479">
          <a:extLst>
            <a:ext uri="{FF2B5EF4-FFF2-40B4-BE49-F238E27FC236}">
              <a16:creationId xmlns:a16="http://schemas.microsoft.com/office/drawing/2014/main" id="{C4CDBF8C-0F16-4D46-ABEA-78DAE1BF9BDC}"/>
            </a:ext>
          </a:extLst>
        </xdr:cNvPr>
        <xdr:cNvSpPr/>
      </xdr:nvSpPr>
      <xdr:spPr>
        <a:xfrm rot="20407310">
          <a:off x="4650698" y="1812273"/>
          <a:ext cx="3658354" cy="1134335"/>
        </a:xfrm>
        <a:prstGeom prst="arc">
          <a:avLst>
            <a:gd name="adj1" fmla="val 11185346"/>
            <a:gd name="adj2" fmla="val 21266536"/>
          </a:avLst>
        </a:prstGeom>
        <a:ln w="19050">
          <a:gradFill flip="none" rotWithShape="1">
            <a:gsLst>
              <a:gs pos="39000">
                <a:srgbClr val="C240D8">
                  <a:alpha val="80000"/>
                </a:srgbClr>
              </a:gs>
              <a:gs pos="74000">
                <a:srgbClr val="296EFC"/>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clientData/>
  </xdr:twoCellAnchor>
  <xdr:twoCellAnchor editAs="absolute">
    <xdr:from>
      <xdr:col>10</xdr:col>
      <xdr:colOff>523278</xdr:colOff>
      <xdr:row>28</xdr:row>
      <xdr:rowOff>20182</xdr:rowOff>
    </xdr:from>
    <xdr:to>
      <xdr:col>19</xdr:col>
      <xdr:colOff>296325</xdr:colOff>
      <xdr:row>32</xdr:row>
      <xdr:rowOff>69932</xdr:rowOff>
    </xdr:to>
    <xdr:grpSp>
      <xdr:nvGrpSpPr>
        <xdr:cNvPr id="1497" name="Group 1496">
          <a:extLst>
            <a:ext uri="{FF2B5EF4-FFF2-40B4-BE49-F238E27FC236}">
              <a16:creationId xmlns:a16="http://schemas.microsoft.com/office/drawing/2014/main" id="{BBD1277C-D3D9-868A-77D4-BF118342E2F6}"/>
            </a:ext>
          </a:extLst>
        </xdr:cNvPr>
        <xdr:cNvGrpSpPr/>
      </xdr:nvGrpSpPr>
      <xdr:grpSpPr>
        <a:xfrm>
          <a:off x="6661611" y="5354182"/>
          <a:ext cx="5297547" cy="811750"/>
          <a:chOff x="6312366" y="5174271"/>
          <a:chExt cx="5297547" cy="811750"/>
        </a:xfrm>
      </xdr:grpSpPr>
      <xdr:grpSp>
        <xdr:nvGrpSpPr>
          <xdr:cNvPr id="1484" name="Group 1483">
            <a:extLst>
              <a:ext uri="{FF2B5EF4-FFF2-40B4-BE49-F238E27FC236}">
                <a16:creationId xmlns:a16="http://schemas.microsoft.com/office/drawing/2014/main" id="{D829ABA2-8BFA-5DE0-831B-CF6E8C8E1EAC}"/>
              </a:ext>
            </a:extLst>
          </xdr:cNvPr>
          <xdr:cNvGrpSpPr/>
        </xdr:nvGrpSpPr>
        <xdr:grpSpPr>
          <a:xfrm>
            <a:off x="6312366" y="5186974"/>
            <a:ext cx="1233550" cy="773641"/>
            <a:chOff x="6365283" y="4287390"/>
            <a:chExt cx="1034463" cy="773641"/>
          </a:xfrm>
        </xdr:grpSpPr>
        <xdr:sp macro="" textlink="'Geographically pt'!X3">
          <xdr:nvSpPr>
            <xdr:cNvPr id="1481" name="TextBox 1480">
              <a:extLst>
                <a:ext uri="{FF2B5EF4-FFF2-40B4-BE49-F238E27FC236}">
                  <a16:creationId xmlns:a16="http://schemas.microsoft.com/office/drawing/2014/main" id="{0378CD9E-C743-474B-9628-52EB1F45F4FC}"/>
                </a:ext>
              </a:extLst>
            </xdr:cNvPr>
            <xdr:cNvSpPr txBox="1"/>
          </xdr:nvSpPr>
          <xdr:spPr>
            <a:xfrm>
              <a:off x="6374927" y="4287390"/>
              <a:ext cx="1006946"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D01E3DF-B225-4619-AD11-34215F976A48}" type="TxLink">
                <a:rPr lang="en-US" sz="1400" b="0" i="0" u="none" strike="noStrike">
                  <a:ln>
                    <a:noFill/>
                  </a:ln>
                  <a:solidFill>
                    <a:schemeClr val="bg1"/>
                  </a:solidFill>
                  <a:latin typeface="Times New Roman" panose="02020603050405020304" pitchFamily="18" charset="0"/>
                  <a:cs typeface="Times New Roman" panose="02020603050405020304" pitchFamily="18" charset="0"/>
                </a:rPr>
                <a:pPr algn="l"/>
                <a:t>Payroll Taxes</a:t>
              </a:fld>
              <a:endParaRPr lang="en-IN" sz="8000" b="1">
                <a:ln>
                  <a:noFill/>
                </a:ln>
                <a:solidFill>
                  <a:schemeClr val="bg1"/>
                </a:solidFill>
                <a:latin typeface="Times New Roman" panose="02020603050405020304" pitchFamily="18" charset="0"/>
                <a:cs typeface="Times New Roman" panose="02020603050405020304" pitchFamily="18" charset="0"/>
              </a:endParaRPr>
            </a:p>
          </xdr:txBody>
        </xdr:sp>
        <xdr:sp macro="" textlink="'Geographically pt'!X5">
          <xdr:nvSpPr>
            <xdr:cNvPr id="1482" name="TextBox 1481">
              <a:extLst>
                <a:ext uri="{FF2B5EF4-FFF2-40B4-BE49-F238E27FC236}">
                  <a16:creationId xmlns:a16="http://schemas.microsoft.com/office/drawing/2014/main" id="{696B0136-D343-4810-A46D-FDFDCE2112CF}"/>
                </a:ext>
              </a:extLst>
            </xdr:cNvPr>
            <xdr:cNvSpPr txBox="1"/>
          </xdr:nvSpPr>
          <xdr:spPr>
            <a:xfrm>
              <a:off x="6365283" y="4545623"/>
              <a:ext cx="1034463"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A5A9EF2-4CDF-458C-8BF5-BB10CAEA26B4}" type="TxLink">
                <a:rPr lang="en-US" sz="1800" b="1" i="0" u="none" strike="noStrike">
                  <a:ln>
                    <a:noFill/>
                  </a:ln>
                  <a:solidFill>
                    <a:schemeClr val="bg1"/>
                  </a:solidFill>
                  <a:latin typeface="Times New Roman" panose="02020603050405020304" pitchFamily="18" charset="0"/>
                  <a:cs typeface="Times New Roman" panose="02020603050405020304" pitchFamily="18" charset="0"/>
                </a:rPr>
                <a:pPr algn="l"/>
                <a:t> $4,87,710 </a:t>
              </a:fld>
              <a:endParaRPr lang="en-IN" sz="9600" b="1">
                <a:ln>
                  <a:noFill/>
                </a:ln>
                <a:solidFill>
                  <a:schemeClr val="bg1"/>
                </a:solidFill>
                <a:latin typeface="Times New Roman" panose="02020603050405020304" pitchFamily="18" charset="0"/>
                <a:cs typeface="Times New Roman" panose="02020603050405020304" pitchFamily="18" charset="0"/>
              </a:endParaRPr>
            </a:p>
          </xdr:txBody>
        </xdr:sp>
        <xdr:sp macro="" textlink="'Geographically pt'!X4">
          <xdr:nvSpPr>
            <xdr:cNvPr id="1483" name="TextBox 1482">
              <a:extLst>
                <a:ext uri="{FF2B5EF4-FFF2-40B4-BE49-F238E27FC236}">
                  <a16:creationId xmlns:a16="http://schemas.microsoft.com/office/drawing/2014/main" id="{33527D21-CD53-4D6F-97A0-01C493CF16C8}"/>
                </a:ext>
              </a:extLst>
            </xdr:cNvPr>
            <xdr:cNvSpPr txBox="1"/>
          </xdr:nvSpPr>
          <xdr:spPr>
            <a:xfrm>
              <a:off x="6414904" y="4803856"/>
              <a:ext cx="86349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F5510AB-FB19-405B-8970-E91EFFFE90CC}" type="TxLink">
                <a:rPr lang="en-US" sz="1400" b="0" i="0" u="none" strike="noStrike">
                  <a:ln>
                    <a:noFill/>
                  </a:ln>
                  <a:solidFill>
                    <a:schemeClr val="bg1"/>
                  </a:solidFill>
                  <a:latin typeface="Times New Roman" panose="02020603050405020304" pitchFamily="18" charset="0"/>
                  <a:cs typeface="Times New Roman" panose="02020603050405020304" pitchFamily="18" charset="0"/>
                </a:rPr>
                <a:pPr algn="l"/>
                <a:t>9%</a:t>
              </a:fld>
              <a:endParaRPr lang="en-IN" sz="8000" b="1">
                <a:ln>
                  <a:noFill/>
                </a:ln>
                <a:solidFill>
                  <a:schemeClr val="bg1"/>
                </a:solidFill>
                <a:latin typeface="Times New Roman" panose="02020603050405020304" pitchFamily="18" charset="0"/>
                <a:cs typeface="Times New Roman" panose="02020603050405020304" pitchFamily="18" charset="0"/>
              </a:endParaRPr>
            </a:p>
          </xdr:txBody>
        </xdr:sp>
      </xdr:grpSp>
      <xdr:grpSp>
        <xdr:nvGrpSpPr>
          <xdr:cNvPr id="1485" name="Group 1484">
            <a:extLst>
              <a:ext uri="{FF2B5EF4-FFF2-40B4-BE49-F238E27FC236}">
                <a16:creationId xmlns:a16="http://schemas.microsoft.com/office/drawing/2014/main" id="{D08EBDC7-AE5A-47DA-A0E4-EA93CD09F599}"/>
              </a:ext>
            </a:extLst>
          </xdr:cNvPr>
          <xdr:cNvGrpSpPr/>
        </xdr:nvGrpSpPr>
        <xdr:grpSpPr>
          <a:xfrm>
            <a:off x="7609176" y="5212380"/>
            <a:ext cx="1282234" cy="773641"/>
            <a:chOff x="6365283" y="4287390"/>
            <a:chExt cx="1075290" cy="773641"/>
          </a:xfrm>
        </xdr:grpSpPr>
        <xdr:sp macro="" textlink="'Geographically pt'!Y3">
          <xdr:nvSpPr>
            <xdr:cNvPr id="1486" name="TextBox 1485">
              <a:extLst>
                <a:ext uri="{FF2B5EF4-FFF2-40B4-BE49-F238E27FC236}">
                  <a16:creationId xmlns:a16="http://schemas.microsoft.com/office/drawing/2014/main" id="{F20EB19F-FE3B-1ED0-01C8-E33163BDFA80}"/>
                </a:ext>
              </a:extLst>
            </xdr:cNvPr>
            <xdr:cNvSpPr txBox="1"/>
          </xdr:nvSpPr>
          <xdr:spPr>
            <a:xfrm>
              <a:off x="6374927" y="4287390"/>
              <a:ext cx="1065646"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BD4664B-98F3-4F3D-971C-4FBA785E4DBD}" type="TxLink">
                <a:rPr lang="en-US" sz="1400" b="0" i="0" u="none" strike="noStrike">
                  <a:ln>
                    <a:noFill/>
                  </a:ln>
                  <a:solidFill>
                    <a:schemeClr val="bg1"/>
                  </a:solidFill>
                  <a:latin typeface="Times New Roman" panose="02020603050405020304" pitchFamily="18" charset="0"/>
                  <a:cs typeface="Times New Roman" panose="02020603050405020304" pitchFamily="18" charset="0"/>
                </a:rPr>
                <a:pPr algn="l"/>
                <a:t>Property Taxes</a:t>
              </a:fld>
              <a:endParaRPr lang="en-IN" sz="9600" b="1">
                <a:ln>
                  <a:noFill/>
                </a:ln>
                <a:solidFill>
                  <a:schemeClr val="bg1"/>
                </a:solidFill>
                <a:latin typeface="Times New Roman" panose="02020603050405020304" pitchFamily="18" charset="0"/>
                <a:cs typeface="Times New Roman" panose="02020603050405020304" pitchFamily="18" charset="0"/>
              </a:endParaRPr>
            </a:p>
          </xdr:txBody>
        </xdr:sp>
        <xdr:sp macro="" textlink="'Geographically pt'!Y5">
          <xdr:nvSpPr>
            <xdr:cNvPr id="1487" name="TextBox 1486">
              <a:extLst>
                <a:ext uri="{FF2B5EF4-FFF2-40B4-BE49-F238E27FC236}">
                  <a16:creationId xmlns:a16="http://schemas.microsoft.com/office/drawing/2014/main" id="{512135C9-0600-D835-6BA1-4D469B42FA49}"/>
                </a:ext>
              </a:extLst>
            </xdr:cNvPr>
            <xdr:cNvSpPr txBox="1"/>
          </xdr:nvSpPr>
          <xdr:spPr>
            <a:xfrm>
              <a:off x="6365283" y="4545623"/>
              <a:ext cx="1034463"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1B85DDE-4B47-4865-ABCB-C6924D442B5D}" type="TxLink">
                <a:rPr lang="en-US" sz="1800" b="1" i="0" u="none" strike="noStrike">
                  <a:ln>
                    <a:noFill/>
                  </a:ln>
                  <a:solidFill>
                    <a:schemeClr val="bg1"/>
                  </a:solidFill>
                  <a:latin typeface="Times New Roman" panose="02020603050405020304" pitchFamily="18" charset="0"/>
                  <a:cs typeface="Times New Roman" panose="02020603050405020304" pitchFamily="18" charset="0"/>
                </a:rPr>
                <a:pPr algn="l"/>
                <a:t> $3,92,288 </a:t>
              </a:fld>
              <a:endParaRPr lang="en-IN" sz="13800" b="1">
                <a:ln>
                  <a:noFill/>
                </a:ln>
                <a:solidFill>
                  <a:schemeClr val="bg1"/>
                </a:solidFill>
                <a:latin typeface="Times New Roman" panose="02020603050405020304" pitchFamily="18" charset="0"/>
                <a:cs typeface="Times New Roman" panose="02020603050405020304" pitchFamily="18" charset="0"/>
              </a:endParaRPr>
            </a:p>
          </xdr:txBody>
        </xdr:sp>
        <xdr:sp macro="" textlink="'Geographically pt'!Y4">
          <xdr:nvSpPr>
            <xdr:cNvPr id="1488" name="TextBox 1487">
              <a:extLst>
                <a:ext uri="{FF2B5EF4-FFF2-40B4-BE49-F238E27FC236}">
                  <a16:creationId xmlns:a16="http://schemas.microsoft.com/office/drawing/2014/main" id="{E894909A-DFFA-751E-6852-5277585CF51A}"/>
                </a:ext>
              </a:extLst>
            </xdr:cNvPr>
            <xdr:cNvSpPr txBox="1"/>
          </xdr:nvSpPr>
          <xdr:spPr>
            <a:xfrm>
              <a:off x="6414904" y="4803856"/>
              <a:ext cx="86349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A05E2A5-EAAF-421F-905E-53CE6DA320E9}" type="TxLink">
                <a:rPr lang="en-US" sz="1400" b="0" i="0" u="none" strike="noStrike">
                  <a:ln>
                    <a:noFill/>
                  </a:ln>
                  <a:solidFill>
                    <a:schemeClr val="bg1"/>
                  </a:solidFill>
                  <a:latin typeface="Times New Roman" panose="02020603050405020304" pitchFamily="18" charset="0"/>
                  <a:cs typeface="Times New Roman" panose="02020603050405020304" pitchFamily="18" charset="0"/>
                </a:rPr>
                <a:pPr algn="l"/>
                <a:t>7%</a:t>
              </a:fld>
              <a:endParaRPr lang="en-IN" sz="9600" b="1">
                <a:ln>
                  <a:noFill/>
                </a:ln>
                <a:solidFill>
                  <a:schemeClr val="bg1"/>
                </a:solidFill>
                <a:latin typeface="Times New Roman" panose="02020603050405020304" pitchFamily="18" charset="0"/>
                <a:cs typeface="Times New Roman" panose="02020603050405020304" pitchFamily="18" charset="0"/>
              </a:endParaRPr>
            </a:p>
          </xdr:txBody>
        </xdr:sp>
      </xdr:grpSp>
      <xdr:grpSp>
        <xdr:nvGrpSpPr>
          <xdr:cNvPr id="1489" name="Group 1488">
            <a:extLst>
              <a:ext uri="{FF2B5EF4-FFF2-40B4-BE49-F238E27FC236}">
                <a16:creationId xmlns:a16="http://schemas.microsoft.com/office/drawing/2014/main" id="{C69B5FFA-3E83-49ED-9E40-E53A9CBC0FF2}"/>
              </a:ext>
            </a:extLst>
          </xdr:cNvPr>
          <xdr:cNvGrpSpPr/>
        </xdr:nvGrpSpPr>
        <xdr:grpSpPr>
          <a:xfrm>
            <a:off x="8954670" y="5174271"/>
            <a:ext cx="1233550" cy="773641"/>
            <a:chOff x="6365283" y="4287390"/>
            <a:chExt cx="1034463" cy="773641"/>
          </a:xfrm>
        </xdr:grpSpPr>
        <xdr:sp macro="" textlink="'Geographically pt'!Z3">
          <xdr:nvSpPr>
            <xdr:cNvPr id="1490" name="TextBox 1489">
              <a:extLst>
                <a:ext uri="{FF2B5EF4-FFF2-40B4-BE49-F238E27FC236}">
                  <a16:creationId xmlns:a16="http://schemas.microsoft.com/office/drawing/2014/main" id="{3965D317-CDDE-AA00-4E54-2AC2352C5AE2}"/>
                </a:ext>
              </a:extLst>
            </xdr:cNvPr>
            <xdr:cNvSpPr txBox="1"/>
          </xdr:nvSpPr>
          <xdr:spPr>
            <a:xfrm>
              <a:off x="6374927" y="4287390"/>
              <a:ext cx="1006946"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75B4AEE-A881-48A0-B389-BC19D6FAD87E}" type="TxLink">
                <a:rPr lang="en-US" sz="1400" b="0" i="0" u="none" strike="noStrike">
                  <a:ln>
                    <a:noFill/>
                  </a:ln>
                  <a:solidFill>
                    <a:schemeClr val="bg1"/>
                  </a:solidFill>
                  <a:latin typeface="Times New Roman" panose="02020603050405020304" pitchFamily="18" charset="0"/>
                  <a:cs typeface="Times New Roman" panose="02020603050405020304" pitchFamily="18" charset="0"/>
                </a:rPr>
                <a:pPr algn="l"/>
                <a:t>Excise Taxes</a:t>
              </a:fld>
              <a:endParaRPr lang="en-IN" sz="9600" b="1">
                <a:ln>
                  <a:noFill/>
                </a:ln>
                <a:solidFill>
                  <a:schemeClr val="bg1"/>
                </a:solidFill>
                <a:latin typeface="Times New Roman" panose="02020603050405020304" pitchFamily="18" charset="0"/>
                <a:cs typeface="Times New Roman" panose="02020603050405020304" pitchFamily="18" charset="0"/>
              </a:endParaRPr>
            </a:p>
          </xdr:txBody>
        </xdr:sp>
        <xdr:sp macro="" textlink="'Geographically pt'!Z5">
          <xdr:nvSpPr>
            <xdr:cNvPr id="1491" name="TextBox 1490">
              <a:extLst>
                <a:ext uri="{FF2B5EF4-FFF2-40B4-BE49-F238E27FC236}">
                  <a16:creationId xmlns:a16="http://schemas.microsoft.com/office/drawing/2014/main" id="{1277FFDC-9F5E-77D9-5856-9CF621830E3E}"/>
                </a:ext>
              </a:extLst>
            </xdr:cNvPr>
            <xdr:cNvSpPr txBox="1"/>
          </xdr:nvSpPr>
          <xdr:spPr>
            <a:xfrm>
              <a:off x="6365283" y="4545623"/>
              <a:ext cx="1034463"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17909CA-7EE9-424F-8EE9-2FA3029FF553}" type="TxLink">
                <a:rPr lang="en-US" sz="1800" b="1" i="0" u="none" strike="noStrike">
                  <a:ln>
                    <a:noFill/>
                  </a:ln>
                  <a:solidFill>
                    <a:schemeClr val="bg1"/>
                  </a:solidFill>
                  <a:latin typeface="Times New Roman" panose="02020603050405020304" pitchFamily="18" charset="0"/>
                  <a:cs typeface="Times New Roman" panose="02020603050405020304" pitchFamily="18" charset="0"/>
                </a:rPr>
                <a:pPr algn="l"/>
                <a:t> $3,28,674 </a:t>
              </a:fld>
              <a:endParaRPr lang="en-IN" sz="13800" b="1">
                <a:ln>
                  <a:noFill/>
                </a:ln>
                <a:solidFill>
                  <a:schemeClr val="bg1"/>
                </a:solidFill>
                <a:latin typeface="Times New Roman" panose="02020603050405020304" pitchFamily="18" charset="0"/>
                <a:cs typeface="Times New Roman" panose="02020603050405020304" pitchFamily="18" charset="0"/>
              </a:endParaRPr>
            </a:p>
          </xdr:txBody>
        </xdr:sp>
        <xdr:sp macro="" textlink="'Geographically pt'!Z4">
          <xdr:nvSpPr>
            <xdr:cNvPr id="1492" name="TextBox 1491">
              <a:extLst>
                <a:ext uri="{FF2B5EF4-FFF2-40B4-BE49-F238E27FC236}">
                  <a16:creationId xmlns:a16="http://schemas.microsoft.com/office/drawing/2014/main" id="{ADBE6076-A809-90A4-2CB0-7965C08EAAC0}"/>
                </a:ext>
              </a:extLst>
            </xdr:cNvPr>
            <xdr:cNvSpPr txBox="1"/>
          </xdr:nvSpPr>
          <xdr:spPr>
            <a:xfrm>
              <a:off x="6414904" y="4803856"/>
              <a:ext cx="86349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6B055A4-319C-42C4-8695-CE34E2B0A3C4}" type="TxLink">
                <a:rPr lang="en-US" sz="1400" b="0" i="0" u="none" strike="noStrike">
                  <a:ln>
                    <a:noFill/>
                  </a:ln>
                  <a:solidFill>
                    <a:schemeClr val="bg1"/>
                  </a:solidFill>
                  <a:latin typeface="Times New Roman" panose="02020603050405020304" pitchFamily="18" charset="0"/>
                  <a:cs typeface="Times New Roman" panose="02020603050405020304" pitchFamily="18" charset="0"/>
                </a:rPr>
                <a:pPr algn="l"/>
                <a:t>6%</a:t>
              </a:fld>
              <a:endParaRPr lang="en-IN" sz="9600" b="1">
                <a:ln>
                  <a:noFill/>
                </a:ln>
                <a:solidFill>
                  <a:schemeClr val="bg1"/>
                </a:solidFill>
                <a:latin typeface="Times New Roman" panose="02020603050405020304" pitchFamily="18" charset="0"/>
                <a:cs typeface="Times New Roman" panose="02020603050405020304" pitchFamily="18" charset="0"/>
              </a:endParaRPr>
            </a:p>
          </xdr:txBody>
        </xdr:sp>
      </xdr:grpSp>
      <xdr:grpSp>
        <xdr:nvGrpSpPr>
          <xdr:cNvPr id="1493" name="Group 1492">
            <a:extLst>
              <a:ext uri="{FF2B5EF4-FFF2-40B4-BE49-F238E27FC236}">
                <a16:creationId xmlns:a16="http://schemas.microsoft.com/office/drawing/2014/main" id="{5B2FD518-316B-42CD-AC38-C7BCE0D1E521}"/>
              </a:ext>
            </a:extLst>
          </xdr:cNvPr>
          <xdr:cNvGrpSpPr/>
        </xdr:nvGrpSpPr>
        <xdr:grpSpPr>
          <a:xfrm>
            <a:off x="10251480" y="5199677"/>
            <a:ext cx="1358433" cy="773641"/>
            <a:chOff x="6365282" y="4287390"/>
            <a:chExt cx="1139191" cy="773641"/>
          </a:xfrm>
        </xdr:grpSpPr>
        <xdr:sp macro="" textlink="'Geographically pt'!AA3">
          <xdr:nvSpPr>
            <xdr:cNvPr id="1494" name="TextBox 1493">
              <a:extLst>
                <a:ext uri="{FF2B5EF4-FFF2-40B4-BE49-F238E27FC236}">
                  <a16:creationId xmlns:a16="http://schemas.microsoft.com/office/drawing/2014/main" id="{1586867D-06E6-8424-DB55-6AE209A354A0}"/>
                </a:ext>
              </a:extLst>
            </xdr:cNvPr>
            <xdr:cNvSpPr txBox="1"/>
          </xdr:nvSpPr>
          <xdr:spPr>
            <a:xfrm>
              <a:off x="6374927" y="4287390"/>
              <a:ext cx="1006946"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73B937F-3D14-41AA-B9CB-1419C06BB483}" type="TxLink">
                <a:rPr lang="en-US" sz="1400" b="0" i="0" u="none" strike="noStrike">
                  <a:ln>
                    <a:noFill/>
                  </a:ln>
                  <a:solidFill>
                    <a:schemeClr val="bg1"/>
                  </a:solidFill>
                  <a:latin typeface="Times New Roman" panose="02020603050405020304" pitchFamily="18" charset="0"/>
                  <a:cs typeface="Times New Roman" panose="02020603050405020304" pitchFamily="18" charset="0"/>
                </a:rPr>
                <a:pPr algn="l"/>
                <a:t>Total Taxes</a:t>
              </a:fld>
              <a:endParaRPr lang="en-IN" sz="9600" b="1">
                <a:ln>
                  <a:noFill/>
                </a:ln>
                <a:solidFill>
                  <a:schemeClr val="bg1"/>
                </a:solidFill>
                <a:latin typeface="Times New Roman" panose="02020603050405020304" pitchFamily="18" charset="0"/>
                <a:cs typeface="Times New Roman" panose="02020603050405020304" pitchFamily="18" charset="0"/>
              </a:endParaRPr>
            </a:p>
          </xdr:txBody>
        </xdr:sp>
        <xdr:sp macro="" textlink="'Geographically pt'!AA5">
          <xdr:nvSpPr>
            <xdr:cNvPr id="1495" name="TextBox 1494">
              <a:extLst>
                <a:ext uri="{FF2B5EF4-FFF2-40B4-BE49-F238E27FC236}">
                  <a16:creationId xmlns:a16="http://schemas.microsoft.com/office/drawing/2014/main" id="{B325F8D7-78D3-E6DF-7E59-24E470C9F9CF}"/>
                </a:ext>
              </a:extLst>
            </xdr:cNvPr>
            <xdr:cNvSpPr txBox="1"/>
          </xdr:nvSpPr>
          <xdr:spPr>
            <a:xfrm>
              <a:off x="6365282" y="4545623"/>
              <a:ext cx="1139191"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635E733-B296-4C57-9660-A818F3C5927B}" type="TxLink">
                <a:rPr lang="en-US" sz="1800" b="1" i="0" u="none" strike="noStrike">
                  <a:ln>
                    <a:noFill/>
                  </a:ln>
                  <a:solidFill>
                    <a:schemeClr val="bg1"/>
                  </a:solidFill>
                  <a:latin typeface="Times New Roman" panose="02020603050405020304" pitchFamily="18" charset="0"/>
                  <a:cs typeface="Times New Roman" panose="02020603050405020304" pitchFamily="18" charset="0"/>
                </a:rPr>
                <a:pPr algn="l"/>
                <a:t> $12,08,672 </a:t>
              </a:fld>
              <a:endParaRPr lang="en-IN" sz="13800" b="1">
                <a:ln>
                  <a:noFill/>
                </a:ln>
                <a:solidFill>
                  <a:schemeClr val="bg1"/>
                </a:solidFill>
                <a:latin typeface="Times New Roman" panose="02020603050405020304" pitchFamily="18" charset="0"/>
                <a:cs typeface="Times New Roman" panose="02020603050405020304" pitchFamily="18" charset="0"/>
              </a:endParaRPr>
            </a:p>
          </xdr:txBody>
        </xdr:sp>
        <xdr:sp macro="" textlink="'Geographically pt'!AA4">
          <xdr:nvSpPr>
            <xdr:cNvPr id="1496" name="TextBox 1495">
              <a:extLst>
                <a:ext uri="{FF2B5EF4-FFF2-40B4-BE49-F238E27FC236}">
                  <a16:creationId xmlns:a16="http://schemas.microsoft.com/office/drawing/2014/main" id="{0EC24C95-D5BC-9FD6-6186-DD562DAEC3CC}"/>
                </a:ext>
              </a:extLst>
            </xdr:cNvPr>
            <xdr:cNvSpPr txBox="1"/>
          </xdr:nvSpPr>
          <xdr:spPr>
            <a:xfrm>
              <a:off x="6414904" y="4803856"/>
              <a:ext cx="86349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15D723F-3930-495C-960F-2DD4ECB15D9B}" type="TxLink">
                <a:rPr lang="en-US" sz="1400" b="0" i="0" u="none" strike="noStrike">
                  <a:ln>
                    <a:noFill/>
                  </a:ln>
                  <a:solidFill>
                    <a:schemeClr val="bg1"/>
                  </a:solidFill>
                  <a:latin typeface="Times New Roman" panose="02020603050405020304" pitchFamily="18" charset="0"/>
                  <a:cs typeface="Times New Roman" panose="02020603050405020304" pitchFamily="18" charset="0"/>
                </a:rPr>
                <a:pPr algn="l"/>
                <a:t>23%</a:t>
              </a:fld>
              <a:endParaRPr lang="en-IN" sz="9600" b="1">
                <a:ln>
                  <a:noFill/>
                </a:ln>
                <a:solidFill>
                  <a:schemeClr val="bg1"/>
                </a:solidFill>
                <a:latin typeface="Times New Roman" panose="02020603050405020304" pitchFamily="18" charset="0"/>
                <a:cs typeface="Times New Roman" panose="02020603050405020304" pitchFamily="18" charset="0"/>
              </a:endParaRPr>
            </a:p>
          </xdr:txBody>
        </xdr:sp>
      </xdr:grpSp>
    </xdr:grpSp>
    <xdr:clientData/>
  </xdr:twoCellAnchor>
  <xdr:twoCellAnchor editAs="absolute">
    <xdr:from>
      <xdr:col>12</xdr:col>
      <xdr:colOff>201078</xdr:colOff>
      <xdr:row>25</xdr:row>
      <xdr:rowOff>190494</xdr:rowOff>
    </xdr:from>
    <xdr:to>
      <xdr:col>13</xdr:col>
      <xdr:colOff>253996</xdr:colOff>
      <xdr:row>32</xdr:row>
      <xdr:rowOff>186260</xdr:rowOff>
    </xdr:to>
    <xdr:graphicFrame macro="">
      <xdr:nvGraphicFramePr>
        <xdr:cNvPr id="1499" name="Chart 1498">
          <a:extLst>
            <a:ext uri="{FF2B5EF4-FFF2-40B4-BE49-F238E27FC236}">
              <a16:creationId xmlns:a16="http://schemas.microsoft.com/office/drawing/2014/main" id="{B745CD0F-B99B-4E2F-AA95-A2FEFBBDB7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0.31913</cdr:x>
      <cdr:y>0.28652</cdr:y>
    </cdr:from>
    <cdr:to>
      <cdr:x>0.70164</cdr:x>
      <cdr:y>0.42695</cdr:y>
    </cdr:to>
    <cdr:sp macro="" textlink="'Geographically pt'!$Q$8">
      <cdr:nvSpPr>
        <cdr:cNvPr id="2" name="TextBox 38">
          <a:extLst xmlns:a="http://schemas.openxmlformats.org/drawingml/2006/main">
            <a:ext uri="{FF2B5EF4-FFF2-40B4-BE49-F238E27FC236}">
              <a16:creationId xmlns:a16="http://schemas.microsoft.com/office/drawing/2014/main" id="{3FA6B7A8-71A0-4BA0-91EE-0ECF993E7E24}"/>
            </a:ext>
          </a:extLst>
        </cdr:cNvPr>
        <cdr:cNvSpPr txBox="1"/>
      </cdr:nvSpPr>
      <cdr:spPr>
        <a:xfrm xmlns:a="http://schemas.openxmlformats.org/drawingml/2006/main">
          <a:off x="927101" y="641350"/>
          <a:ext cx="1111250" cy="31432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fld id="{CBE33308-1FE1-427B-8996-0901D72E2E91}" type="TxLink">
            <a:rPr lang="en-US" sz="3200" b="0" i="0" u="none" strike="noStrike">
              <a:ln>
                <a:noFill/>
              </a:ln>
              <a:solidFill>
                <a:schemeClr val="bg1"/>
              </a:solidFill>
              <a:latin typeface="Calibri"/>
              <a:ea typeface="+mn-ea"/>
              <a:cs typeface="Calibri"/>
            </a:rPr>
            <a:pPr marL="0" indent="0" algn="ctr"/>
            <a:t>70%</a:t>
          </a:fld>
          <a:endParaRPr lang="en-IN" sz="3200" b="1">
            <a:ln>
              <a:noFill/>
            </a:ln>
            <a:solidFill>
              <a:schemeClr val="bg1"/>
            </a:solidFill>
            <a:latin typeface="Times New Roman" panose="02020603050405020304" pitchFamily="18" charset="0"/>
            <a:ea typeface="+mn-ea"/>
            <a:cs typeface="Times New Roman" panose="02020603050405020304" pitchFamily="18" charset="0"/>
          </a:endParaRPr>
        </a:p>
      </cdr:txBody>
    </cdr:sp>
  </cdr:relSizeAnchor>
  <cdr:relSizeAnchor xmlns:cdr="http://schemas.openxmlformats.org/drawingml/2006/chartDrawing">
    <cdr:from>
      <cdr:x>0.30164</cdr:x>
      <cdr:y>0.48227</cdr:y>
    </cdr:from>
    <cdr:to>
      <cdr:x>0.7082</cdr:x>
      <cdr:y>0.64681</cdr:y>
    </cdr:to>
    <cdr:sp macro="" textlink="">
      <cdr:nvSpPr>
        <cdr:cNvPr id="3" name="TextBox 10">
          <a:extLst xmlns:a="http://schemas.openxmlformats.org/drawingml/2006/main">
            <a:ext uri="{FF2B5EF4-FFF2-40B4-BE49-F238E27FC236}">
              <a16:creationId xmlns:a16="http://schemas.microsoft.com/office/drawing/2014/main" id="{F4641FAF-5704-447E-B3FA-6C8F901E827C}"/>
            </a:ext>
          </a:extLst>
        </cdr:cNvPr>
        <cdr:cNvSpPr txBox="1"/>
      </cdr:nvSpPr>
      <cdr:spPr>
        <a:xfrm xmlns:a="http://schemas.openxmlformats.org/drawingml/2006/main">
          <a:off x="876301" y="1079500"/>
          <a:ext cx="1181100" cy="3683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r>
            <a:rPr lang="en-IN" sz="1100" b="1">
              <a:ln>
                <a:noFill/>
              </a:ln>
              <a:solidFill>
                <a:schemeClr val="bg1"/>
              </a:solidFill>
              <a:latin typeface="Times New Roman" panose="02020603050405020304" pitchFamily="18" charset="0"/>
              <a:cs typeface="Times New Roman" panose="02020603050405020304" pitchFamily="18" charset="0"/>
            </a:rPr>
            <a:t>Sales</a:t>
          </a:r>
          <a:r>
            <a:rPr lang="en-IN" sz="1100" b="1" baseline="0">
              <a:ln>
                <a:noFill/>
              </a:ln>
              <a:solidFill>
                <a:schemeClr val="bg1"/>
              </a:solidFill>
              <a:latin typeface="Times New Roman" panose="02020603050405020304" pitchFamily="18" charset="0"/>
              <a:cs typeface="Times New Roman" panose="02020603050405020304" pitchFamily="18" charset="0"/>
            </a:rPr>
            <a:t> Percentage </a:t>
          </a:r>
          <a:r>
            <a:rPr lang="en-IN" sz="1400" b="1" baseline="0">
              <a:ln>
                <a:noFill/>
              </a:ln>
              <a:solidFill>
                <a:schemeClr val="bg1"/>
              </a:solidFill>
              <a:latin typeface="Times New Roman" panose="02020603050405020304" pitchFamily="18" charset="0"/>
              <a:cs typeface="Times New Roman" panose="02020603050405020304" pitchFamily="18" charset="0"/>
            </a:rPr>
            <a:t>Achievement</a:t>
          </a:r>
          <a:endParaRPr lang="en-IN" sz="1400" b="1">
            <a:ln>
              <a:noFill/>
            </a:ln>
            <a:solidFill>
              <a:schemeClr val="bg1"/>
            </a:solidFill>
            <a:latin typeface="Times New Roman" panose="02020603050405020304" pitchFamily="18" charset="0"/>
            <a:cs typeface="Times New Roman" panose="02020603050405020304" pitchFamily="18" charset="0"/>
          </a:endParaRPr>
        </a:p>
      </cdr:txBody>
    </cdr:sp>
  </cdr:relSizeAnchor>
</c:userShapes>
</file>

<file path=xl/drawings/drawing9.xml><?xml version="1.0" encoding="utf-8"?>
<xdr:wsDr xmlns:xdr="http://schemas.openxmlformats.org/drawingml/2006/spreadsheetDrawing" xmlns:a="http://schemas.openxmlformats.org/drawingml/2006/main">
  <xdr:twoCellAnchor editAs="absolute">
    <xdr:from>
      <xdr:col>11</xdr:col>
      <xdr:colOff>204106</xdr:colOff>
      <xdr:row>26</xdr:row>
      <xdr:rowOff>68035</xdr:rowOff>
    </xdr:from>
    <xdr:to>
      <xdr:col>12</xdr:col>
      <xdr:colOff>95785</xdr:colOff>
      <xdr:row>29</xdr:row>
      <xdr:rowOff>535</xdr:rowOff>
    </xdr:to>
    <xdr:sp macro="" textlink="">
      <xdr:nvSpPr>
        <xdr:cNvPr id="99" name="Rectangle: Rounded Corners 98">
          <a:extLst>
            <a:ext uri="{FF2B5EF4-FFF2-40B4-BE49-F238E27FC236}">
              <a16:creationId xmlns:a16="http://schemas.microsoft.com/office/drawing/2014/main" id="{1169E4E9-9C77-4F2B-BEEA-271CE9FCA36C}"/>
            </a:ext>
          </a:extLst>
        </xdr:cNvPr>
        <xdr:cNvSpPr>
          <a:spLocks noChangeAspect="1"/>
        </xdr:cNvSpPr>
      </xdr:nvSpPr>
      <xdr:spPr>
        <a:xfrm>
          <a:off x="6939642" y="5021035"/>
          <a:ext cx="504000" cy="504000"/>
        </a:xfrm>
        <a:prstGeom prst="roundRect">
          <a:avLst/>
        </a:prstGeom>
        <a:solidFill>
          <a:schemeClr val="tx1"/>
        </a:solidFill>
        <a:ln w="3175">
          <a:solidFill>
            <a:schemeClr val="bg1">
              <a:alpha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clientData/>
  </xdr:twoCellAnchor>
  <xdr:twoCellAnchor editAs="absolute">
    <xdr:from>
      <xdr:col>19</xdr:col>
      <xdr:colOff>176893</xdr:colOff>
      <xdr:row>26</xdr:row>
      <xdr:rowOff>27214</xdr:rowOff>
    </xdr:from>
    <xdr:to>
      <xdr:col>20</xdr:col>
      <xdr:colOff>68571</xdr:colOff>
      <xdr:row>28</xdr:row>
      <xdr:rowOff>150214</xdr:rowOff>
    </xdr:to>
    <xdr:sp macro="" textlink="">
      <xdr:nvSpPr>
        <xdr:cNvPr id="98" name="Rectangle: Rounded Corners 97">
          <a:extLst>
            <a:ext uri="{FF2B5EF4-FFF2-40B4-BE49-F238E27FC236}">
              <a16:creationId xmlns:a16="http://schemas.microsoft.com/office/drawing/2014/main" id="{398EDE17-ED55-41D2-9212-D8EF357041E9}"/>
            </a:ext>
          </a:extLst>
        </xdr:cNvPr>
        <xdr:cNvSpPr>
          <a:spLocks noChangeAspect="1"/>
        </xdr:cNvSpPr>
      </xdr:nvSpPr>
      <xdr:spPr>
        <a:xfrm>
          <a:off x="11811000" y="4980214"/>
          <a:ext cx="504000" cy="504000"/>
        </a:xfrm>
        <a:prstGeom prst="roundRect">
          <a:avLst/>
        </a:prstGeom>
        <a:solidFill>
          <a:schemeClr val="tx1"/>
        </a:solidFill>
        <a:ln w="3175">
          <a:solidFill>
            <a:schemeClr val="bg1">
              <a:alpha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clientData/>
  </xdr:twoCellAnchor>
  <xdr:twoCellAnchor editAs="absolute">
    <xdr:from>
      <xdr:col>7</xdr:col>
      <xdr:colOff>200040</xdr:colOff>
      <xdr:row>16</xdr:row>
      <xdr:rowOff>142565</xdr:rowOff>
    </xdr:from>
    <xdr:to>
      <xdr:col>9</xdr:col>
      <xdr:colOff>569602</xdr:colOff>
      <xdr:row>16</xdr:row>
      <xdr:rowOff>166655</xdr:rowOff>
    </xdr:to>
    <xdr:sp macro="" textlink="">
      <xdr:nvSpPr>
        <xdr:cNvPr id="50" name="TextBox 49">
          <a:extLst>
            <a:ext uri="{FF2B5EF4-FFF2-40B4-BE49-F238E27FC236}">
              <a16:creationId xmlns:a16="http://schemas.microsoft.com/office/drawing/2014/main" id="{A4D21906-1A33-4763-B843-ACF043EA8AFD}"/>
            </a:ext>
          </a:extLst>
        </xdr:cNvPr>
        <xdr:cNvSpPr txBox="1">
          <a:spLocks noChangeAspect="1"/>
        </xdr:cNvSpPr>
      </xdr:nvSpPr>
      <xdr:spPr>
        <a:xfrm rot="16200000">
          <a:off x="5230526" y="2410610"/>
          <a:ext cx="24090" cy="158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3800" b="0" i="0" u="none" strike="noStrike">
              <a:solidFill>
                <a:schemeClr val="bg1"/>
              </a:solidFill>
              <a:latin typeface="Times New Roman" panose="02020603050405020304" pitchFamily="18" charset="0"/>
              <a:ea typeface="+mn-ea"/>
              <a:cs typeface="Times New Roman" panose="02020603050405020304" pitchFamily="18" charset="0"/>
            </a:rPr>
            <a:t>│</a:t>
          </a:r>
        </a:p>
      </xdr:txBody>
    </xdr:sp>
    <xdr:clientData/>
  </xdr:twoCellAnchor>
  <xdr:twoCellAnchor editAs="absolute">
    <xdr:from>
      <xdr:col>2</xdr:col>
      <xdr:colOff>178823</xdr:colOff>
      <xdr:row>17</xdr:row>
      <xdr:rowOff>10987</xdr:rowOff>
    </xdr:from>
    <xdr:to>
      <xdr:col>2</xdr:col>
      <xdr:colOff>214823</xdr:colOff>
      <xdr:row>24</xdr:row>
      <xdr:rowOff>117487</xdr:rowOff>
    </xdr:to>
    <xdr:sp macro="" textlink="'sales process pt'!N7">
      <xdr:nvSpPr>
        <xdr:cNvPr id="186" name="TextBox 185">
          <a:extLst>
            <a:ext uri="{FF2B5EF4-FFF2-40B4-BE49-F238E27FC236}">
              <a16:creationId xmlns:a16="http://schemas.microsoft.com/office/drawing/2014/main" id="{D5D87AF9-863C-4382-BE9E-3B7318BFD821}"/>
            </a:ext>
          </a:extLst>
        </xdr:cNvPr>
        <xdr:cNvSpPr txBox="1">
          <a:spLocks noChangeAspect="1"/>
        </xdr:cNvSpPr>
      </xdr:nvSpPr>
      <xdr:spPr>
        <a:xfrm rot="8501957">
          <a:off x="1398023" y="2487487"/>
          <a:ext cx="36000" cy="1440000"/>
        </a:xfrm>
        <a:prstGeom prst="rect">
          <a:avLst/>
        </a:prstGeom>
        <a:noFill/>
        <a:ln w="9525" cmpd="sng">
          <a:noFill/>
        </a:ln>
        <a:effectLst>
          <a:outerShdw blurRad="63500" sx="114000" sy="114000" algn="ctr" rotWithShape="0">
            <a:srgbClr val="194AFE"/>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5F329CF-F61C-45B9-9927-BEC8C759C717}" type="TxLink">
            <a:rPr lang="en-US" sz="14400" b="0" i="0" u="none" strike="noStrike">
              <a:solidFill>
                <a:schemeClr val="bg1"/>
              </a:solidFill>
              <a:effectLst>
                <a:glow rad="25400">
                  <a:srgbClr val="194AFE">
                    <a:alpha val="50000"/>
                  </a:srgbClr>
                </a:glow>
                <a:outerShdw blurRad="127000" sx="105000" sy="105000" algn="ctr" rotWithShape="0">
                  <a:srgbClr val="194AFE"/>
                </a:outerShdw>
              </a:effectLst>
              <a:latin typeface="Times New Roman" panose="02020603050405020304" pitchFamily="18" charset="0"/>
              <a:ea typeface="+mn-ea"/>
              <a:cs typeface="Times New Roman" panose="02020603050405020304" pitchFamily="18" charset="0"/>
            </a:rPr>
            <a:pPr marL="0" indent="0" algn="ctr"/>
            <a:t> </a:t>
          </a:fld>
          <a:endParaRPr lang="en-IN" sz="14400">
            <a:solidFill>
              <a:schemeClr val="bg1"/>
            </a:solidFill>
            <a:effectLst>
              <a:glow rad="25400">
                <a:srgbClr val="194AFE">
                  <a:alpha val="50000"/>
                </a:srgbClr>
              </a:glow>
              <a:outerShdw blurRad="127000" sx="105000" sy="105000" algn="ctr" rotWithShape="0">
                <a:srgbClr val="194AFE"/>
              </a:outerShdw>
            </a:effectLst>
            <a:latin typeface="Times New Roman" panose="02020603050405020304" pitchFamily="18" charset="0"/>
            <a:ea typeface="+mn-ea"/>
            <a:cs typeface="Times New Roman" panose="02020603050405020304" pitchFamily="18" charset="0"/>
          </a:endParaRPr>
        </a:p>
      </xdr:txBody>
    </xdr:sp>
    <xdr:clientData/>
  </xdr:twoCellAnchor>
  <xdr:twoCellAnchor editAs="absolute">
    <xdr:from>
      <xdr:col>0</xdr:col>
      <xdr:colOff>11906</xdr:colOff>
      <xdr:row>0</xdr:row>
      <xdr:rowOff>47624</xdr:rowOff>
    </xdr:from>
    <xdr:to>
      <xdr:col>26</xdr:col>
      <xdr:colOff>154775</xdr:colOff>
      <xdr:row>2</xdr:row>
      <xdr:rowOff>174754</xdr:rowOff>
    </xdr:to>
    <xdr:grpSp>
      <xdr:nvGrpSpPr>
        <xdr:cNvPr id="2" name="Group 1">
          <a:extLst>
            <a:ext uri="{FF2B5EF4-FFF2-40B4-BE49-F238E27FC236}">
              <a16:creationId xmlns:a16="http://schemas.microsoft.com/office/drawing/2014/main" id="{00000000-0008-0000-0400-000002000000}"/>
            </a:ext>
          </a:extLst>
        </xdr:cNvPr>
        <xdr:cNvGrpSpPr>
          <a:grpSpLocks noChangeAspect="1"/>
        </xdr:cNvGrpSpPr>
      </xdr:nvGrpSpPr>
      <xdr:grpSpPr>
        <a:xfrm>
          <a:off x="11906" y="47624"/>
          <a:ext cx="15930557" cy="508130"/>
          <a:chOff x="28575" y="0"/>
          <a:chExt cx="12811125" cy="508130"/>
        </a:xfrm>
      </xdr:grpSpPr>
      <xdr:sp macro="" textlink="">
        <xdr:nvSpPr>
          <xdr:cNvPr id="3" name="Rectangle: Rounded Corners 2">
            <a:extLst>
              <a:ext uri="{FF2B5EF4-FFF2-40B4-BE49-F238E27FC236}">
                <a16:creationId xmlns:a16="http://schemas.microsoft.com/office/drawing/2014/main" id="{00000000-0008-0000-0400-000003000000}"/>
              </a:ext>
            </a:extLst>
          </xdr:cNvPr>
          <xdr:cNvSpPr/>
        </xdr:nvSpPr>
        <xdr:spPr>
          <a:xfrm>
            <a:off x="28575" y="0"/>
            <a:ext cx="12811125" cy="409575"/>
          </a:xfrm>
          <a:prstGeom prst="roundRect">
            <a:avLst/>
          </a:prstGeom>
          <a:solidFill>
            <a:srgbClr val="3822C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Times New Roman" panose="02020603050405020304" pitchFamily="18" charset="0"/>
              <a:ea typeface="+mn-ea"/>
              <a:cs typeface="Times New Roman" panose="02020603050405020304" pitchFamily="18" charset="0"/>
            </a:endParaRPr>
          </a:p>
        </xdr:txBody>
      </xdr:sp>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 y="0"/>
            <a:ext cx="607277" cy="508130"/>
          </a:xfrm>
          <a:prstGeom prst="rect">
            <a:avLst/>
          </a:prstGeom>
        </xdr:spPr>
      </xdr:pic>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180975" y="0"/>
            <a:ext cx="204787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n>
                  <a:noFill/>
                </a:ln>
                <a:solidFill>
                  <a:schemeClr val="bg1"/>
                </a:solidFill>
                <a:latin typeface="Times New Roman" panose="02020603050405020304" pitchFamily="18" charset="0"/>
                <a:cs typeface="Times New Roman" panose="02020603050405020304" pitchFamily="18" charset="0"/>
              </a:rPr>
              <a:t>Mk Analysis</a:t>
            </a:r>
          </a:p>
        </xdr:txBody>
      </xdr:sp>
      <xdr:sp macro="" textlink="">
        <xdr:nvSpPr>
          <xdr:cNvPr id="6" name="TextBox 5">
            <a:hlinkClick xmlns:r="http://schemas.openxmlformats.org/officeDocument/2006/relationships" r:id="rId2" tooltip="Geographically"/>
            <a:extLst>
              <a:ext uri="{FF2B5EF4-FFF2-40B4-BE49-F238E27FC236}">
                <a16:creationId xmlns:a16="http://schemas.microsoft.com/office/drawing/2014/main" id="{00000000-0008-0000-0400-000006000000}"/>
              </a:ext>
            </a:extLst>
          </xdr:cNvPr>
          <xdr:cNvSpPr txBox="1"/>
        </xdr:nvSpPr>
        <xdr:spPr>
          <a:xfrm>
            <a:off x="7086600" y="0"/>
            <a:ext cx="204787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n>
                  <a:noFill/>
                </a:ln>
                <a:solidFill>
                  <a:schemeClr val="bg1"/>
                </a:solidFill>
                <a:latin typeface="Times New Roman" panose="02020603050405020304" pitchFamily="18" charset="0"/>
                <a:cs typeface="Times New Roman" panose="02020603050405020304" pitchFamily="18" charset="0"/>
              </a:rPr>
              <a:t>Geographically</a:t>
            </a:r>
          </a:p>
        </xdr:txBody>
      </xdr:sp>
      <xdr:sp macro="" textlink="">
        <xdr:nvSpPr>
          <xdr:cNvPr id="7" name="TextBox 6">
            <a:hlinkClick xmlns:r="http://schemas.openxmlformats.org/officeDocument/2006/relationships" r:id="rId3" tooltip="Income source"/>
            <a:extLst>
              <a:ext uri="{FF2B5EF4-FFF2-40B4-BE49-F238E27FC236}">
                <a16:creationId xmlns:a16="http://schemas.microsoft.com/office/drawing/2014/main" id="{00000000-0008-0000-0400-000007000000}"/>
              </a:ext>
            </a:extLst>
          </xdr:cNvPr>
          <xdr:cNvSpPr txBox="1"/>
        </xdr:nvSpPr>
        <xdr:spPr>
          <a:xfrm>
            <a:off x="4467225" y="0"/>
            <a:ext cx="20383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n>
                  <a:noFill/>
                </a:ln>
                <a:solidFill>
                  <a:schemeClr val="bg1"/>
                </a:solidFill>
                <a:latin typeface="Times New Roman" panose="02020603050405020304" pitchFamily="18" charset="0"/>
                <a:cs typeface="Times New Roman" panose="02020603050405020304" pitchFamily="18" charset="0"/>
              </a:rPr>
              <a:t>Income</a:t>
            </a:r>
            <a:r>
              <a:rPr lang="en-IN" sz="1600" b="1" baseline="0">
                <a:ln>
                  <a:noFill/>
                </a:ln>
                <a:solidFill>
                  <a:schemeClr val="bg1"/>
                </a:solidFill>
                <a:latin typeface="Times New Roman" panose="02020603050405020304" pitchFamily="18" charset="0"/>
                <a:cs typeface="Times New Roman" panose="02020603050405020304" pitchFamily="18" charset="0"/>
              </a:rPr>
              <a:t> Source</a:t>
            </a:r>
            <a:endParaRPr lang="en-IN" sz="1600" b="1">
              <a:ln>
                <a:noFill/>
              </a:ln>
              <a:solidFill>
                <a:schemeClr val="bg1"/>
              </a:solidFill>
              <a:latin typeface="Times New Roman" panose="02020603050405020304" pitchFamily="18" charset="0"/>
              <a:cs typeface="Times New Roman" panose="02020603050405020304" pitchFamily="18" charset="0"/>
            </a:endParaRPr>
          </a:p>
        </xdr:txBody>
      </xdr:sp>
      <xdr:sp macro="" textlink="">
        <xdr:nvSpPr>
          <xdr:cNvPr id="8" name="TextBox 7">
            <a:hlinkClick xmlns:r="http://schemas.openxmlformats.org/officeDocument/2006/relationships" r:id="rId4" tooltip="Sales Process"/>
            <a:extLst>
              <a:ext uri="{FF2B5EF4-FFF2-40B4-BE49-F238E27FC236}">
                <a16:creationId xmlns:a16="http://schemas.microsoft.com/office/drawing/2014/main" id="{00000000-0008-0000-0400-000008000000}"/>
              </a:ext>
            </a:extLst>
          </xdr:cNvPr>
          <xdr:cNvSpPr txBox="1"/>
        </xdr:nvSpPr>
        <xdr:spPr>
          <a:xfrm>
            <a:off x="9686925" y="0"/>
            <a:ext cx="204787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n>
                  <a:noFill/>
                </a:ln>
                <a:solidFill>
                  <a:schemeClr val="bg1"/>
                </a:solidFill>
                <a:latin typeface="Times New Roman" panose="02020603050405020304" pitchFamily="18" charset="0"/>
                <a:cs typeface="Times New Roman" panose="02020603050405020304" pitchFamily="18" charset="0"/>
              </a:rPr>
              <a:t>Sales</a:t>
            </a:r>
            <a:r>
              <a:rPr lang="en-IN" sz="1600" b="1" baseline="0">
                <a:ln>
                  <a:noFill/>
                </a:ln>
                <a:solidFill>
                  <a:schemeClr val="bg1"/>
                </a:solidFill>
                <a:latin typeface="Times New Roman" panose="02020603050405020304" pitchFamily="18" charset="0"/>
                <a:cs typeface="Times New Roman" panose="02020603050405020304" pitchFamily="18" charset="0"/>
              </a:rPr>
              <a:t> Process</a:t>
            </a:r>
            <a:endParaRPr lang="en-IN" sz="1600" b="1">
              <a:ln>
                <a:noFill/>
              </a:ln>
              <a:solidFill>
                <a:schemeClr val="bg1"/>
              </a:solidFill>
              <a:latin typeface="Times New Roman" panose="02020603050405020304" pitchFamily="18" charset="0"/>
              <a:cs typeface="Times New Roman" panose="02020603050405020304" pitchFamily="18" charset="0"/>
            </a:endParaRPr>
          </a:p>
        </xdr:txBody>
      </xdr:sp>
      <xdr:sp macro="" textlink="">
        <xdr:nvSpPr>
          <xdr:cNvPr id="10" name="Oval 9">
            <a:extLst>
              <a:ext uri="{FF2B5EF4-FFF2-40B4-BE49-F238E27FC236}">
                <a16:creationId xmlns:a16="http://schemas.microsoft.com/office/drawing/2014/main" id="{00000000-0008-0000-0400-00000A000000}"/>
              </a:ext>
            </a:extLst>
          </xdr:cNvPr>
          <xdr:cNvSpPr/>
        </xdr:nvSpPr>
        <xdr:spPr>
          <a:xfrm>
            <a:off x="10232077" y="316706"/>
            <a:ext cx="252000" cy="36000"/>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grpSp>
    <xdr:clientData/>
  </xdr:twoCellAnchor>
  <xdr:twoCellAnchor editAs="absolute">
    <xdr:from>
      <xdr:col>3</xdr:col>
      <xdr:colOff>57150</xdr:colOff>
      <xdr:row>7</xdr:row>
      <xdr:rowOff>9525</xdr:rowOff>
    </xdr:from>
    <xdr:to>
      <xdr:col>3</xdr:col>
      <xdr:colOff>597150</xdr:colOff>
      <xdr:row>9</xdr:row>
      <xdr:rowOff>168525</xdr:rowOff>
    </xdr:to>
    <xdr:sp macro="" textlink="">
      <xdr:nvSpPr>
        <xdr:cNvPr id="17" name="Oval 16">
          <a:extLst>
            <a:ext uri="{FF2B5EF4-FFF2-40B4-BE49-F238E27FC236}">
              <a16:creationId xmlns:a16="http://schemas.microsoft.com/office/drawing/2014/main" id="{3E8C8389-F21B-0110-F0C8-8FF73F4BFF85}"/>
            </a:ext>
          </a:extLst>
        </xdr:cNvPr>
        <xdr:cNvSpPr>
          <a:spLocks noChangeAspect="1"/>
        </xdr:cNvSpPr>
      </xdr:nvSpPr>
      <xdr:spPr>
        <a:xfrm>
          <a:off x="1885950" y="1343025"/>
          <a:ext cx="540000" cy="540000"/>
        </a:xfrm>
        <a:prstGeom prst="ellipse">
          <a:avLst/>
        </a:prstGeom>
        <a:noFill/>
        <a:ln w="6350">
          <a:solidFill>
            <a:schemeClr val="bg1">
              <a:alpha val="2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clientData/>
  </xdr:twoCellAnchor>
  <xdr:twoCellAnchor editAs="absolute">
    <xdr:from>
      <xdr:col>0</xdr:col>
      <xdr:colOff>476250</xdr:colOff>
      <xdr:row>15</xdr:row>
      <xdr:rowOff>57150</xdr:rowOff>
    </xdr:from>
    <xdr:to>
      <xdr:col>1</xdr:col>
      <xdr:colOff>406650</xdr:colOff>
      <xdr:row>18</xdr:row>
      <xdr:rowOff>25650</xdr:rowOff>
    </xdr:to>
    <xdr:sp macro="" textlink="">
      <xdr:nvSpPr>
        <xdr:cNvPr id="18" name="Oval 17">
          <a:extLst>
            <a:ext uri="{FF2B5EF4-FFF2-40B4-BE49-F238E27FC236}">
              <a16:creationId xmlns:a16="http://schemas.microsoft.com/office/drawing/2014/main" id="{5D54DFA8-5D66-4838-8489-F03FC05C6354}"/>
            </a:ext>
          </a:extLst>
        </xdr:cNvPr>
        <xdr:cNvSpPr>
          <a:spLocks noChangeAspect="1"/>
        </xdr:cNvSpPr>
      </xdr:nvSpPr>
      <xdr:spPr>
        <a:xfrm>
          <a:off x="476250" y="2152650"/>
          <a:ext cx="540000" cy="540000"/>
        </a:xfrm>
        <a:prstGeom prst="ellipse">
          <a:avLst/>
        </a:prstGeom>
        <a:noFill/>
        <a:ln w="6350">
          <a:solidFill>
            <a:schemeClr val="bg1">
              <a:alpha val="2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clientData/>
  </xdr:twoCellAnchor>
  <xdr:twoCellAnchor editAs="absolute">
    <xdr:from>
      <xdr:col>3</xdr:col>
      <xdr:colOff>14287</xdr:colOff>
      <xdr:row>15</xdr:row>
      <xdr:rowOff>57150</xdr:rowOff>
    </xdr:from>
    <xdr:to>
      <xdr:col>3</xdr:col>
      <xdr:colOff>554287</xdr:colOff>
      <xdr:row>18</xdr:row>
      <xdr:rowOff>25650</xdr:rowOff>
    </xdr:to>
    <xdr:sp macro="" textlink="">
      <xdr:nvSpPr>
        <xdr:cNvPr id="19" name="Oval 18">
          <a:extLst>
            <a:ext uri="{FF2B5EF4-FFF2-40B4-BE49-F238E27FC236}">
              <a16:creationId xmlns:a16="http://schemas.microsoft.com/office/drawing/2014/main" id="{90FF6A3D-B426-4EE3-B747-65B267D19507}"/>
            </a:ext>
          </a:extLst>
        </xdr:cNvPr>
        <xdr:cNvSpPr>
          <a:spLocks noChangeAspect="1"/>
        </xdr:cNvSpPr>
      </xdr:nvSpPr>
      <xdr:spPr>
        <a:xfrm>
          <a:off x="1843087" y="2152650"/>
          <a:ext cx="540000" cy="540000"/>
        </a:xfrm>
        <a:prstGeom prst="ellipse">
          <a:avLst/>
        </a:prstGeom>
        <a:noFill/>
        <a:ln w="6350">
          <a:solidFill>
            <a:schemeClr val="bg1">
              <a:alpha val="2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clientData/>
  </xdr:twoCellAnchor>
  <xdr:twoCellAnchor editAs="absolute">
    <xdr:from>
      <xdr:col>2</xdr:col>
      <xdr:colOff>581025</xdr:colOff>
      <xdr:row>23</xdr:row>
      <xdr:rowOff>85725</xdr:rowOff>
    </xdr:from>
    <xdr:to>
      <xdr:col>3</xdr:col>
      <xdr:colOff>511425</xdr:colOff>
      <xdr:row>26</xdr:row>
      <xdr:rowOff>54225</xdr:rowOff>
    </xdr:to>
    <xdr:sp macro="" textlink="">
      <xdr:nvSpPr>
        <xdr:cNvPr id="20" name="Oval 19">
          <a:extLst>
            <a:ext uri="{FF2B5EF4-FFF2-40B4-BE49-F238E27FC236}">
              <a16:creationId xmlns:a16="http://schemas.microsoft.com/office/drawing/2014/main" id="{1A61AF93-B181-4ABF-9093-B00ADF36D4BB}"/>
            </a:ext>
          </a:extLst>
        </xdr:cNvPr>
        <xdr:cNvSpPr>
          <a:spLocks noChangeAspect="1"/>
        </xdr:cNvSpPr>
      </xdr:nvSpPr>
      <xdr:spPr>
        <a:xfrm>
          <a:off x="1800225" y="3705225"/>
          <a:ext cx="540000" cy="540000"/>
        </a:xfrm>
        <a:prstGeom prst="ellipse">
          <a:avLst/>
        </a:prstGeom>
        <a:noFill/>
        <a:ln w="6350">
          <a:solidFill>
            <a:schemeClr val="bg1">
              <a:alpha val="2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clientData/>
  </xdr:twoCellAnchor>
  <xdr:twoCellAnchor editAs="absolute">
    <xdr:from>
      <xdr:col>1</xdr:col>
      <xdr:colOff>327569</xdr:colOff>
      <xdr:row>9</xdr:row>
      <xdr:rowOff>89444</xdr:rowOff>
    </xdr:from>
    <xdr:to>
      <xdr:col>3</xdr:col>
      <xdr:colOff>136231</xdr:colOff>
      <xdr:row>15</xdr:row>
      <xdr:rowOff>136231</xdr:rowOff>
    </xdr:to>
    <xdr:cxnSp macro="">
      <xdr:nvCxnSpPr>
        <xdr:cNvPr id="23" name="Straight Connector 22">
          <a:extLst>
            <a:ext uri="{FF2B5EF4-FFF2-40B4-BE49-F238E27FC236}">
              <a16:creationId xmlns:a16="http://schemas.microsoft.com/office/drawing/2014/main" id="{B6C99621-394D-4481-6C67-E0A278872106}"/>
            </a:ext>
          </a:extLst>
        </xdr:cNvPr>
        <xdr:cNvCxnSpPr>
          <a:cxnSpLocks noChangeAspect="1"/>
          <a:stCxn id="18" idx="7"/>
          <a:endCxn id="17" idx="3"/>
        </xdr:cNvCxnSpPr>
      </xdr:nvCxnSpPr>
      <xdr:spPr>
        <a:xfrm flipV="1">
          <a:off x="937169" y="1803944"/>
          <a:ext cx="1027862" cy="1189787"/>
        </a:xfrm>
        <a:prstGeom prst="line">
          <a:avLst/>
        </a:prstGeom>
        <a:ln>
          <a:solidFill>
            <a:schemeClr val="bg1">
              <a:alpha val="2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xdr:col>
      <xdr:colOff>327569</xdr:colOff>
      <xdr:row>17</xdr:row>
      <xdr:rowOff>137069</xdr:rowOff>
    </xdr:from>
    <xdr:to>
      <xdr:col>3</xdr:col>
      <xdr:colOff>50506</xdr:colOff>
      <xdr:row>23</xdr:row>
      <xdr:rowOff>164806</xdr:rowOff>
    </xdr:to>
    <xdr:cxnSp macro="">
      <xdr:nvCxnSpPr>
        <xdr:cNvPr id="24" name="Straight Connector 23">
          <a:extLst>
            <a:ext uri="{FF2B5EF4-FFF2-40B4-BE49-F238E27FC236}">
              <a16:creationId xmlns:a16="http://schemas.microsoft.com/office/drawing/2014/main" id="{47B0DAF0-99FF-4815-83B6-795A3FC54764}"/>
            </a:ext>
          </a:extLst>
        </xdr:cNvPr>
        <xdr:cNvCxnSpPr>
          <a:cxnSpLocks noChangeAspect="1"/>
          <a:stCxn id="18" idx="5"/>
          <a:endCxn id="20" idx="1"/>
        </xdr:cNvCxnSpPr>
      </xdr:nvCxnSpPr>
      <xdr:spPr>
        <a:xfrm>
          <a:off x="937169" y="2613569"/>
          <a:ext cx="942137" cy="1170737"/>
        </a:xfrm>
        <a:prstGeom prst="line">
          <a:avLst/>
        </a:prstGeom>
        <a:ln>
          <a:solidFill>
            <a:schemeClr val="bg1">
              <a:alpha val="2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xdr:col>
      <xdr:colOff>406650</xdr:colOff>
      <xdr:row>16</xdr:row>
      <xdr:rowOff>136650</xdr:rowOff>
    </xdr:from>
    <xdr:to>
      <xdr:col>3</xdr:col>
      <xdr:colOff>14287</xdr:colOff>
      <xdr:row>16</xdr:row>
      <xdr:rowOff>136650</xdr:rowOff>
    </xdr:to>
    <xdr:cxnSp macro="">
      <xdr:nvCxnSpPr>
        <xdr:cNvPr id="27" name="Straight Connector 26">
          <a:extLst>
            <a:ext uri="{FF2B5EF4-FFF2-40B4-BE49-F238E27FC236}">
              <a16:creationId xmlns:a16="http://schemas.microsoft.com/office/drawing/2014/main" id="{99506978-ED06-4EDB-B25B-2A182550A633}"/>
            </a:ext>
          </a:extLst>
        </xdr:cNvPr>
        <xdr:cNvCxnSpPr>
          <a:cxnSpLocks noChangeAspect="1"/>
          <a:stCxn id="18" idx="6"/>
          <a:endCxn id="19" idx="2"/>
        </xdr:cNvCxnSpPr>
      </xdr:nvCxnSpPr>
      <xdr:spPr>
        <a:xfrm>
          <a:off x="1016250" y="2422650"/>
          <a:ext cx="826837" cy="0"/>
        </a:xfrm>
        <a:prstGeom prst="line">
          <a:avLst/>
        </a:prstGeom>
        <a:ln>
          <a:solidFill>
            <a:schemeClr val="bg1">
              <a:alpha val="2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3</xdr:col>
      <xdr:colOff>284287</xdr:colOff>
      <xdr:row>9</xdr:row>
      <xdr:rowOff>168525</xdr:rowOff>
    </xdr:from>
    <xdr:to>
      <xdr:col>3</xdr:col>
      <xdr:colOff>327150</xdr:colOff>
      <xdr:row>15</xdr:row>
      <xdr:rowOff>57150</xdr:rowOff>
    </xdr:to>
    <xdr:cxnSp macro="">
      <xdr:nvCxnSpPr>
        <xdr:cNvPr id="30" name="Straight Connector 29">
          <a:extLst>
            <a:ext uri="{FF2B5EF4-FFF2-40B4-BE49-F238E27FC236}">
              <a16:creationId xmlns:a16="http://schemas.microsoft.com/office/drawing/2014/main" id="{A4C85C09-FC4A-4E54-BABF-0E4AE0F702B8}"/>
            </a:ext>
          </a:extLst>
        </xdr:cNvPr>
        <xdr:cNvCxnSpPr>
          <a:cxnSpLocks noChangeAspect="1"/>
          <a:stCxn id="19" idx="0"/>
          <a:endCxn id="17" idx="4"/>
        </xdr:cNvCxnSpPr>
      </xdr:nvCxnSpPr>
      <xdr:spPr>
        <a:xfrm flipV="1">
          <a:off x="2113087" y="1883025"/>
          <a:ext cx="42863" cy="1031625"/>
        </a:xfrm>
        <a:prstGeom prst="line">
          <a:avLst/>
        </a:prstGeom>
        <a:ln>
          <a:solidFill>
            <a:schemeClr val="bg1">
              <a:alpha val="2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3</xdr:col>
      <xdr:colOff>241425</xdr:colOff>
      <xdr:row>18</xdr:row>
      <xdr:rowOff>25650</xdr:rowOff>
    </xdr:from>
    <xdr:to>
      <xdr:col>3</xdr:col>
      <xdr:colOff>284287</xdr:colOff>
      <xdr:row>23</xdr:row>
      <xdr:rowOff>85725</xdr:rowOff>
    </xdr:to>
    <xdr:cxnSp macro="">
      <xdr:nvCxnSpPr>
        <xdr:cNvPr id="33" name="Straight Connector 32">
          <a:extLst>
            <a:ext uri="{FF2B5EF4-FFF2-40B4-BE49-F238E27FC236}">
              <a16:creationId xmlns:a16="http://schemas.microsoft.com/office/drawing/2014/main" id="{8FBC386F-F1DC-40D1-BDB6-72E78CF29F34}"/>
            </a:ext>
          </a:extLst>
        </xdr:cNvPr>
        <xdr:cNvCxnSpPr>
          <a:cxnSpLocks noChangeAspect="1"/>
          <a:stCxn id="19" idx="4"/>
          <a:endCxn id="20" idx="0"/>
        </xdr:cNvCxnSpPr>
      </xdr:nvCxnSpPr>
      <xdr:spPr>
        <a:xfrm flipH="1">
          <a:off x="2070225" y="2692650"/>
          <a:ext cx="42862" cy="1012575"/>
        </a:xfrm>
        <a:prstGeom prst="line">
          <a:avLst/>
        </a:prstGeom>
        <a:ln>
          <a:solidFill>
            <a:schemeClr val="bg1">
              <a:alpha val="2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6</xdr:col>
      <xdr:colOff>252412</xdr:colOff>
      <xdr:row>15</xdr:row>
      <xdr:rowOff>57150</xdr:rowOff>
    </xdr:from>
    <xdr:to>
      <xdr:col>7</xdr:col>
      <xdr:colOff>182812</xdr:colOff>
      <xdr:row>18</xdr:row>
      <xdr:rowOff>25650</xdr:rowOff>
    </xdr:to>
    <xdr:sp macro="" textlink="">
      <xdr:nvSpPr>
        <xdr:cNvPr id="44" name="Oval 43">
          <a:extLst>
            <a:ext uri="{FF2B5EF4-FFF2-40B4-BE49-F238E27FC236}">
              <a16:creationId xmlns:a16="http://schemas.microsoft.com/office/drawing/2014/main" id="{2B50448A-E2D7-5E8D-864B-A1C55D58B421}"/>
            </a:ext>
          </a:extLst>
        </xdr:cNvPr>
        <xdr:cNvSpPr>
          <a:spLocks noChangeAspect="1"/>
        </xdr:cNvSpPr>
      </xdr:nvSpPr>
      <xdr:spPr>
        <a:xfrm>
          <a:off x="3910012" y="2152650"/>
          <a:ext cx="540000" cy="540000"/>
        </a:xfrm>
        <a:prstGeom prst="ellipse">
          <a:avLst/>
        </a:prstGeom>
        <a:noFill/>
        <a:ln w="6350">
          <a:solidFill>
            <a:schemeClr val="bg1">
              <a:alpha val="2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clientData/>
  </xdr:twoCellAnchor>
  <xdr:twoCellAnchor editAs="absolute">
    <xdr:from>
      <xdr:col>3</xdr:col>
      <xdr:colOff>554287</xdr:colOff>
      <xdr:row>16</xdr:row>
      <xdr:rowOff>136650</xdr:rowOff>
    </xdr:from>
    <xdr:to>
      <xdr:col>6</xdr:col>
      <xdr:colOff>252412</xdr:colOff>
      <xdr:row>16</xdr:row>
      <xdr:rowOff>136650</xdr:rowOff>
    </xdr:to>
    <xdr:cxnSp macro="">
      <xdr:nvCxnSpPr>
        <xdr:cNvPr id="45" name="Straight Connector 44">
          <a:extLst>
            <a:ext uri="{FF2B5EF4-FFF2-40B4-BE49-F238E27FC236}">
              <a16:creationId xmlns:a16="http://schemas.microsoft.com/office/drawing/2014/main" id="{6801435D-38EB-41F7-A10E-7CBF13181148}"/>
            </a:ext>
          </a:extLst>
        </xdr:cNvPr>
        <xdr:cNvCxnSpPr>
          <a:cxnSpLocks noChangeAspect="1"/>
          <a:stCxn id="19" idx="6"/>
          <a:endCxn id="44" idx="2"/>
        </xdr:cNvCxnSpPr>
      </xdr:nvCxnSpPr>
      <xdr:spPr>
        <a:xfrm>
          <a:off x="2383087" y="2422650"/>
          <a:ext cx="1526925" cy="0"/>
        </a:xfrm>
        <a:prstGeom prst="line">
          <a:avLst/>
        </a:prstGeom>
        <a:ln>
          <a:solidFill>
            <a:schemeClr val="bg1">
              <a:alpha val="2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4</xdr:col>
      <xdr:colOff>421481</xdr:colOff>
      <xdr:row>19</xdr:row>
      <xdr:rowOff>85725</xdr:rowOff>
    </xdr:from>
    <xdr:to>
      <xdr:col>5</xdr:col>
      <xdr:colOff>351881</xdr:colOff>
      <xdr:row>22</xdr:row>
      <xdr:rowOff>54225</xdr:rowOff>
    </xdr:to>
    <xdr:sp macro="" textlink="">
      <xdr:nvSpPr>
        <xdr:cNvPr id="92" name="Oval 91">
          <a:extLst>
            <a:ext uri="{FF2B5EF4-FFF2-40B4-BE49-F238E27FC236}">
              <a16:creationId xmlns:a16="http://schemas.microsoft.com/office/drawing/2014/main" id="{3EF4E615-9F6D-F8E7-5F62-83A805C3465D}"/>
            </a:ext>
          </a:extLst>
        </xdr:cNvPr>
        <xdr:cNvSpPr>
          <a:spLocks noChangeAspect="1"/>
        </xdr:cNvSpPr>
      </xdr:nvSpPr>
      <xdr:spPr>
        <a:xfrm>
          <a:off x="2859881" y="2943225"/>
          <a:ext cx="540000" cy="540000"/>
        </a:xfrm>
        <a:prstGeom prst="ellipse">
          <a:avLst/>
        </a:prstGeom>
        <a:noFill/>
        <a:ln w="6350">
          <a:solidFill>
            <a:schemeClr val="bg1">
              <a:alpha val="2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clientData/>
  </xdr:twoCellAnchor>
  <xdr:twoCellAnchor editAs="absolute">
    <xdr:from>
      <xdr:col>4</xdr:col>
      <xdr:colOff>421481</xdr:colOff>
      <xdr:row>11</xdr:row>
      <xdr:rowOff>38100</xdr:rowOff>
    </xdr:from>
    <xdr:to>
      <xdr:col>5</xdr:col>
      <xdr:colOff>351881</xdr:colOff>
      <xdr:row>14</xdr:row>
      <xdr:rowOff>6600</xdr:rowOff>
    </xdr:to>
    <xdr:sp macro="" textlink="">
      <xdr:nvSpPr>
        <xdr:cNvPr id="97" name="Oval 96">
          <a:extLst>
            <a:ext uri="{FF2B5EF4-FFF2-40B4-BE49-F238E27FC236}">
              <a16:creationId xmlns:a16="http://schemas.microsoft.com/office/drawing/2014/main" id="{CE2EF254-CC4B-A2CA-2F46-F4BD62783FF5}"/>
            </a:ext>
          </a:extLst>
        </xdr:cNvPr>
        <xdr:cNvSpPr>
          <a:spLocks noChangeAspect="1"/>
        </xdr:cNvSpPr>
      </xdr:nvSpPr>
      <xdr:spPr>
        <a:xfrm>
          <a:off x="2859881" y="1371600"/>
          <a:ext cx="540000" cy="540000"/>
        </a:xfrm>
        <a:prstGeom prst="ellipse">
          <a:avLst/>
        </a:prstGeom>
        <a:noFill/>
        <a:ln w="6350">
          <a:solidFill>
            <a:schemeClr val="bg1">
              <a:alpha val="2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clientData/>
  </xdr:twoCellAnchor>
  <xdr:twoCellAnchor editAs="absolute">
    <xdr:from>
      <xdr:col>3</xdr:col>
      <xdr:colOff>475206</xdr:colOff>
      <xdr:row>13</xdr:row>
      <xdr:rowOff>118019</xdr:rowOff>
    </xdr:from>
    <xdr:to>
      <xdr:col>4</xdr:col>
      <xdr:colOff>500562</xdr:colOff>
      <xdr:row>15</xdr:row>
      <xdr:rowOff>136231</xdr:rowOff>
    </xdr:to>
    <xdr:cxnSp macro="">
      <xdr:nvCxnSpPr>
        <xdr:cNvPr id="103" name="Straight Connector 102">
          <a:extLst>
            <a:ext uri="{FF2B5EF4-FFF2-40B4-BE49-F238E27FC236}">
              <a16:creationId xmlns:a16="http://schemas.microsoft.com/office/drawing/2014/main" id="{A1379F71-8E78-46E1-A486-8BA177A6BCB4}"/>
            </a:ext>
          </a:extLst>
        </xdr:cNvPr>
        <xdr:cNvCxnSpPr>
          <a:cxnSpLocks noChangeAspect="1"/>
          <a:stCxn id="19" idx="7"/>
          <a:endCxn id="97" idx="3"/>
        </xdr:cNvCxnSpPr>
      </xdr:nvCxnSpPr>
      <xdr:spPr>
        <a:xfrm flipV="1">
          <a:off x="2304006" y="1832519"/>
          <a:ext cx="634956" cy="399212"/>
        </a:xfrm>
        <a:prstGeom prst="line">
          <a:avLst/>
        </a:prstGeom>
        <a:ln>
          <a:solidFill>
            <a:schemeClr val="bg1">
              <a:alpha val="2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3</xdr:col>
      <xdr:colOff>475206</xdr:colOff>
      <xdr:row>17</xdr:row>
      <xdr:rowOff>137069</xdr:rowOff>
    </xdr:from>
    <xdr:to>
      <xdr:col>4</xdr:col>
      <xdr:colOff>500562</xdr:colOff>
      <xdr:row>19</xdr:row>
      <xdr:rowOff>164806</xdr:rowOff>
    </xdr:to>
    <xdr:cxnSp macro="">
      <xdr:nvCxnSpPr>
        <xdr:cNvPr id="106" name="Straight Connector 105">
          <a:extLst>
            <a:ext uri="{FF2B5EF4-FFF2-40B4-BE49-F238E27FC236}">
              <a16:creationId xmlns:a16="http://schemas.microsoft.com/office/drawing/2014/main" id="{2CB26629-6B40-43E4-9E86-02AD166376C6}"/>
            </a:ext>
          </a:extLst>
        </xdr:cNvPr>
        <xdr:cNvCxnSpPr>
          <a:cxnSpLocks noChangeAspect="1"/>
          <a:stCxn id="19" idx="5"/>
          <a:endCxn id="92" idx="1"/>
        </xdr:cNvCxnSpPr>
      </xdr:nvCxnSpPr>
      <xdr:spPr>
        <a:xfrm>
          <a:off x="2304006" y="2613569"/>
          <a:ext cx="634956" cy="408737"/>
        </a:xfrm>
        <a:prstGeom prst="line">
          <a:avLst/>
        </a:prstGeom>
        <a:ln>
          <a:solidFill>
            <a:schemeClr val="bg1">
              <a:alpha val="2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272800</xdr:colOff>
      <xdr:row>17</xdr:row>
      <xdr:rowOff>137069</xdr:rowOff>
    </xdr:from>
    <xdr:to>
      <xdr:col>6</xdr:col>
      <xdr:colOff>331493</xdr:colOff>
      <xdr:row>19</xdr:row>
      <xdr:rowOff>164806</xdr:rowOff>
    </xdr:to>
    <xdr:cxnSp macro="">
      <xdr:nvCxnSpPr>
        <xdr:cNvPr id="109" name="Straight Connector 108">
          <a:extLst>
            <a:ext uri="{FF2B5EF4-FFF2-40B4-BE49-F238E27FC236}">
              <a16:creationId xmlns:a16="http://schemas.microsoft.com/office/drawing/2014/main" id="{890F7DB7-7A9C-47AC-8449-FE59A1005F58}"/>
            </a:ext>
          </a:extLst>
        </xdr:cNvPr>
        <xdr:cNvCxnSpPr>
          <a:cxnSpLocks noChangeAspect="1"/>
          <a:stCxn id="44" idx="3"/>
          <a:endCxn id="92" idx="7"/>
        </xdr:cNvCxnSpPr>
      </xdr:nvCxnSpPr>
      <xdr:spPr>
        <a:xfrm flipH="1">
          <a:off x="3320800" y="2613569"/>
          <a:ext cx="668293" cy="408737"/>
        </a:xfrm>
        <a:prstGeom prst="line">
          <a:avLst/>
        </a:prstGeom>
        <a:ln>
          <a:solidFill>
            <a:schemeClr val="bg1">
              <a:alpha val="2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272800</xdr:colOff>
      <xdr:row>13</xdr:row>
      <xdr:rowOff>118019</xdr:rowOff>
    </xdr:from>
    <xdr:to>
      <xdr:col>6</xdr:col>
      <xdr:colOff>331493</xdr:colOff>
      <xdr:row>15</xdr:row>
      <xdr:rowOff>136231</xdr:rowOff>
    </xdr:to>
    <xdr:cxnSp macro="">
      <xdr:nvCxnSpPr>
        <xdr:cNvPr id="112" name="Straight Connector 111">
          <a:extLst>
            <a:ext uri="{FF2B5EF4-FFF2-40B4-BE49-F238E27FC236}">
              <a16:creationId xmlns:a16="http://schemas.microsoft.com/office/drawing/2014/main" id="{3840989B-374F-4991-AEA2-47440EC91784}"/>
            </a:ext>
          </a:extLst>
        </xdr:cNvPr>
        <xdr:cNvCxnSpPr>
          <a:cxnSpLocks noChangeAspect="1"/>
          <a:stCxn id="97" idx="5"/>
          <a:endCxn id="44" idx="1"/>
        </xdr:cNvCxnSpPr>
      </xdr:nvCxnSpPr>
      <xdr:spPr>
        <a:xfrm>
          <a:off x="3320800" y="1832519"/>
          <a:ext cx="668293" cy="399212"/>
        </a:xfrm>
        <a:prstGeom prst="line">
          <a:avLst/>
        </a:prstGeom>
        <a:ln>
          <a:solidFill>
            <a:schemeClr val="bg1">
              <a:alpha val="2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8</xdr:col>
      <xdr:colOff>126206</xdr:colOff>
      <xdr:row>19</xdr:row>
      <xdr:rowOff>85725</xdr:rowOff>
    </xdr:from>
    <xdr:to>
      <xdr:col>9</xdr:col>
      <xdr:colOff>56606</xdr:colOff>
      <xdr:row>22</xdr:row>
      <xdr:rowOff>54225</xdr:rowOff>
    </xdr:to>
    <xdr:sp macro="" textlink="">
      <xdr:nvSpPr>
        <xdr:cNvPr id="118" name="Oval 117">
          <a:extLst>
            <a:ext uri="{FF2B5EF4-FFF2-40B4-BE49-F238E27FC236}">
              <a16:creationId xmlns:a16="http://schemas.microsoft.com/office/drawing/2014/main" id="{D47F0C70-DF7C-59A3-E361-C246BD9F9C14}"/>
            </a:ext>
          </a:extLst>
        </xdr:cNvPr>
        <xdr:cNvSpPr>
          <a:spLocks noChangeAspect="1"/>
        </xdr:cNvSpPr>
      </xdr:nvSpPr>
      <xdr:spPr>
        <a:xfrm>
          <a:off x="5003006" y="2943225"/>
          <a:ext cx="540000" cy="540000"/>
        </a:xfrm>
        <a:prstGeom prst="ellipse">
          <a:avLst/>
        </a:prstGeom>
        <a:noFill/>
        <a:ln w="6350">
          <a:solidFill>
            <a:schemeClr val="bg1">
              <a:alpha val="2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clientData/>
  </xdr:twoCellAnchor>
  <xdr:twoCellAnchor editAs="absolute">
    <xdr:from>
      <xdr:col>8</xdr:col>
      <xdr:colOff>126206</xdr:colOff>
      <xdr:row>11</xdr:row>
      <xdr:rowOff>38100</xdr:rowOff>
    </xdr:from>
    <xdr:to>
      <xdr:col>9</xdr:col>
      <xdr:colOff>56606</xdr:colOff>
      <xdr:row>14</xdr:row>
      <xdr:rowOff>6600</xdr:rowOff>
    </xdr:to>
    <xdr:sp macro="" textlink="">
      <xdr:nvSpPr>
        <xdr:cNvPr id="123" name="Oval 122">
          <a:extLst>
            <a:ext uri="{FF2B5EF4-FFF2-40B4-BE49-F238E27FC236}">
              <a16:creationId xmlns:a16="http://schemas.microsoft.com/office/drawing/2014/main" id="{DECABE5E-EF1E-8592-3A5A-B9663AA964A0}"/>
            </a:ext>
          </a:extLst>
        </xdr:cNvPr>
        <xdr:cNvSpPr>
          <a:spLocks noChangeAspect="1"/>
        </xdr:cNvSpPr>
      </xdr:nvSpPr>
      <xdr:spPr>
        <a:xfrm>
          <a:off x="5003006" y="1371600"/>
          <a:ext cx="540000" cy="540000"/>
        </a:xfrm>
        <a:prstGeom prst="ellipse">
          <a:avLst/>
        </a:prstGeom>
        <a:noFill/>
        <a:ln w="6350">
          <a:solidFill>
            <a:schemeClr val="bg1">
              <a:alpha val="2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clientData/>
  </xdr:twoCellAnchor>
  <xdr:twoCellAnchor editAs="absolute">
    <xdr:from>
      <xdr:col>7</xdr:col>
      <xdr:colOff>103731</xdr:colOff>
      <xdr:row>13</xdr:row>
      <xdr:rowOff>118019</xdr:rowOff>
    </xdr:from>
    <xdr:to>
      <xdr:col>8</xdr:col>
      <xdr:colOff>205287</xdr:colOff>
      <xdr:row>15</xdr:row>
      <xdr:rowOff>136231</xdr:rowOff>
    </xdr:to>
    <xdr:cxnSp macro="">
      <xdr:nvCxnSpPr>
        <xdr:cNvPr id="124" name="Straight Connector 123">
          <a:extLst>
            <a:ext uri="{FF2B5EF4-FFF2-40B4-BE49-F238E27FC236}">
              <a16:creationId xmlns:a16="http://schemas.microsoft.com/office/drawing/2014/main" id="{CA135601-E30C-4B25-8408-8EB28BF0ECBD}"/>
            </a:ext>
          </a:extLst>
        </xdr:cNvPr>
        <xdr:cNvCxnSpPr>
          <a:cxnSpLocks noChangeAspect="1"/>
          <a:stCxn id="44" idx="7"/>
          <a:endCxn id="123" idx="3"/>
        </xdr:cNvCxnSpPr>
      </xdr:nvCxnSpPr>
      <xdr:spPr>
        <a:xfrm flipV="1">
          <a:off x="4370931" y="1832519"/>
          <a:ext cx="711156" cy="399212"/>
        </a:xfrm>
        <a:prstGeom prst="line">
          <a:avLst/>
        </a:prstGeom>
        <a:ln>
          <a:solidFill>
            <a:schemeClr val="bg1">
              <a:alpha val="2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7</xdr:col>
      <xdr:colOff>103731</xdr:colOff>
      <xdr:row>17</xdr:row>
      <xdr:rowOff>137069</xdr:rowOff>
    </xdr:from>
    <xdr:to>
      <xdr:col>8</xdr:col>
      <xdr:colOff>205287</xdr:colOff>
      <xdr:row>19</xdr:row>
      <xdr:rowOff>164806</xdr:rowOff>
    </xdr:to>
    <xdr:cxnSp macro="">
      <xdr:nvCxnSpPr>
        <xdr:cNvPr id="127" name="Straight Connector 126">
          <a:extLst>
            <a:ext uri="{FF2B5EF4-FFF2-40B4-BE49-F238E27FC236}">
              <a16:creationId xmlns:a16="http://schemas.microsoft.com/office/drawing/2014/main" id="{EAD7550F-778F-4C21-BB91-3B6D6101BFD8}"/>
            </a:ext>
          </a:extLst>
        </xdr:cNvPr>
        <xdr:cNvCxnSpPr>
          <a:cxnSpLocks noChangeAspect="1"/>
          <a:stCxn id="44" idx="5"/>
          <a:endCxn id="118" idx="1"/>
        </xdr:cNvCxnSpPr>
      </xdr:nvCxnSpPr>
      <xdr:spPr>
        <a:xfrm>
          <a:off x="4370931" y="2613569"/>
          <a:ext cx="711156" cy="408737"/>
        </a:xfrm>
        <a:prstGeom prst="line">
          <a:avLst/>
        </a:prstGeom>
        <a:ln>
          <a:solidFill>
            <a:schemeClr val="bg1">
              <a:alpha val="2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304800</xdr:colOff>
      <xdr:row>18</xdr:row>
      <xdr:rowOff>171449</xdr:rowOff>
    </xdr:from>
    <xdr:to>
      <xdr:col>1</xdr:col>
      <xdr:colOff>542925</xdr:colOff>
      <xdr:row>20</xdr:row>
      <xdr:rowOff>47624</xdr:rowOff>
    </xdr:to>
    <xdr:sp macro="" textlink="">
      <xdr:nvSpPr>
        <xdr:cNvPr id="130" name="TextBox 129">
          <a:extLst>
            <a:ext uri="{FF2B5EF4-FFF2-40B4-BE49-F238E27FC236}">
              <a16:creationId xmlns:a16="http://schemas.microsoft.com/office/drawing/2014/main" id="{D3432FFC-AEA8-7FB9-E30F-20C0C70FD2DD}"/>
            </a:ext>
          </a:extLst>
        </xdr:cNvPr>
        <xdr:cNvSpPr txBox="1">
          <a:spLocks noChangeAspect="1"/>
        </xdr:cNvSpPr>
      </xdr:nvSpPr>
      <xdr:spPr>
        <a:xfrm>
          <a:off x="304800" y="2838449"/>
          <a:ext cx="8477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latin typeface="Times New Roman" panose="02020603050405020304" pitchFamily="18" charset="0"/>
              <a:cs typeface="Times New Roman" panose="02020603050405020304" pitchFamily="18" charset="0"/>
            </a:rPr>
            <a:t>Customers</a:t>
          </a:r>
        </a:p>
      </xdr:txBody>
    </xdr:sp>
    <xdr:clientData/>
  </xdr:twoCellAnchor>
  <xdr:twoCellAnchor editAs="absolute">
    <xdr:from>
      <xdr:col>2</xdr:col>
      <xdr:colOff>495300</xdr:colOff>
      <xdr:row>5</xdr:row>
      <xdr:rowOff>95249</xdr:rowOff>
    </xdr:from>
    <xdr:to>
      <xdr:col>4</xdr:col>
      <xdr:colOff>104775</xdr:colOff>
      <xdr:row>6</xdr:row>
      <xdr:rowOff>161924</xdr:rowOff>
    </xdr:to>
    <xdr:sp macro="" textlink="">
      <xdr:nvSpPr>
        <xdr:cNvPr id="131" name="TextBox 130">
          <a:extLst>
            <a:ext uri="{FF2B5EF4-FFF2-40B4-BE49-F238E27FC236}">
              <a16:creationId xmlns:a16="http://schemas.microsoft.com/office/drawing/2014/main" id="{D80F39E9-CDBD-4B58-B554-D9D1AB57F9B2}"/>
            </a:ext>
          </a:extLst>
        </xdr:cNvPr>
        <xdr:cNvSpPr txBox="1">
          <a:spLocks noChangeAspect="1"/>
        </xdr:cNvSpPr>
      </xdr:nvSpPr>
      <xdr:spPr>
        <a:xfrm>
          <a:off x="1714500" y="1047749"/>
          <a:ext cx="8286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Times New Roman" panose="02020603050405020304" pitchFamily="18" charset="0"/>
              <a:cs typeface="Times New Roman" panose="02020603050405020304" pitchFamily="18" charset="0"/>
            </a:rPr>
            <a:t>Branches</a:t>
          </a:r>
        </a:p>
      </xdr:txBody>
    </xdr:sp>
    <xdr:clientData/>
  </xdr:twoCellAnchor>
  <xdr:twoCellAnchor editAs="absolute">
    <xdr:from>
      <xdr:col>4</xdr:col>
      <xdr:colOff>266700</xdr:colOff>
      <xdr:row>9</xdr:row>
      <xdr:rowOff>123824</xdr:rowOff>
    </xdr:from>
    <xdr:to>
      <xdr:col>5</xdr:col>
      <xdr:colOff>485775</xdr:colOff>
      <xdr:row>10</xdr:row>
      <xdr:rowOff>190499</xdr:rowOff>
    </xdr:to>
    <xdr:sp macro="" textlink="">
      <xdr:nvSpPr>
        <xdr:cNvPr id="132" name="TextBox 131">
          <a:extLst>
            <a:ext uri="{FF2B5EF4-FFF2-40B4-BE49-F238E27FC236}">
              <a16:creationId xmlns:a16="http://schemas.microsoft.com/office/drawing/2014/main" id="{4E054928-2060-40E7-BA98-078CAD9E2898}"/>
            </a:ext>
          </a:extLst>
        </xdr:cNvPr>
        <xdr:cNvSpPr txBox="1">
          <a:spLocks noChangeAspect="1"/>
        </xdr:cNvSpPr>
      </xdr:nvSpPr>
      <xdr:spPr>
        <a:xfrm>
          <a:off x="2705100" y="1838324"/>
          <a:ext cx="8286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Times New Roman" panose="02020603050405020304" pitchFamily="18" charset="0"/>
              <a:cs typeface="Times New Roman" panose="02020603050405020304" pitchFamily="18" charset="0"/>
            </a:rPr>
            <a:t>Credit</a:t>
          </a:r>
          <a:r>
            <a:rPr lang="en-IN" sz="1100" baseline="0">
              <a:solidFill>
                <a:schemeClr val="bg1"/>
              </a:solidFill>
              <a:latin typeface="Times New Roman" panose="02020603050405020304" pitchFamily="18" charset="0"/>
              <a:cs typeface="Times New Roman" panose="02020603050405020304" pitchFamily="18" charset="0"/>
            </a:rPr>
            <a:t> Card</a:t>
          </a:r>
          <a:endParaRPr lang="en-IN" sz="11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absolute">
    <xdr:from>
      <xdr:col>4</xdr:col>
      <xdr:colOff>257175</xdr:colOff>
      <xdr:row>23</xdr:row>
      <xdr:rowOff>19049</xdr:rowOff>
    </xdr:from>
    <xdr:to>
      <xdr:col>5</xdr:col>
      <xdr:colOff>476250</xdr:colOff>
      <xdr:row>24</xdr:row>
      <xdr:rowOff>85724</xdr:rowOff>
    </xdr:to>
    <xdr:sp macro="" textlink="">
      <xdr:nvSpPr>
        <xdr:cNvPr id="133" name="TextBox 132">
          <a:extLst>
            <a:ext uri="{FF2B5EF4-FFF2-40B4-BE49-F238E27FC236}">
              <a16:creationId xmlns:a16="http://schemas.microsoft.com/office/drawing/2014/main" id="{6480D982-2BB5-45F1-8307-B236E27A4F52}"/>
            </a:ext>
          </a:extLst>
        </xdr:cNvPr>
        <xdr:cNvSpPr txBox="1">
          <a:spLocks noChangeAspect="1"/>
        </xdr:cNvSpPr>
      </xdr:nvSpPr>
      <xdr:spPr>
        <a:xfrm>
          <a:off x="2695575" y="3638549"/>
          <a:ext cx="8286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Times New Roman" panose="02020603050405020304" pitchFamily="18" charset="0"/>
              <a:cs typeface="Times New Roman" panose="02020603050405020304" pitchFamily="18" charset="0"/>
            </a:rPr>
            <a:t>Cash</a:t>
          </a:r>
        </a:p>
      </xdr:txBody>
    </xdr:sp>
    <xdr:clientData/>
  </xdr:twoCellAnchor>
  <xdr:twoCellAnchor editAs="absolute">
    <xdr:from>
      <xdr:col>7</xdr:col>
      <xdr:colOff>476251</xdr:colOff>
      <xdr:row>8</xdr:row>
      <xdr:rowOff>152399</xdr:rowOff>
    </xdr:from>
    <xdr:to>
      <xdr:col>9</xdr:col>
      <xdr:colOff>314325</xdr:colOff>
      <xdr:row>11</xdr:row>
      <xdr:rowOff>28575</xdr:rowOff>
    </xdr:to>
    <xdr:sp macro="" textlink="">
      <xdr:nvSpPr>
        <xdr:cNvPr id="134" name="TextBox 133">
          <a:extLst>
            <a:ext uri="{FF2B5EF4-FFF2-40B4-BE49-F238E27FC236}">
              <a16:creationId xmlns:a16="http://schemas.microsoft.com/office/drawing/2014/main" id="{7605835C-20F9-4AD4-9F2C-CB7626409AF3}"/>
            </a:ext>
          </a:extLst>
        </xdr:cNvPr>
        <xdr:cNvSpPr txBox="1">
          <a:spLocks noChangeAspect="1"/>
        </xdr:cNvSpPr>
      </xdr:nvSpPr>
      <xdr:spPr>
        <a:xfrm>
          <a:off x="4743451" y="1676399"/>
          <a:ext cx="1057274"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Times New Roman" panose="02020603050405020304" pitchFamily="18" charset="0"/>
              <a:cs typeface="Times New Roman" panose="02020603050405020304" pitchFamily="18" charset="0"/>
            </a:rPr>
            <a:t>Register</a:t>
          </a:r>
          <a:r>
            <a:rPr lang="en-IN" sz="1100" baseline="0">
              <a:solidFill>
                <a:schemeClr val="bg1"/>
              </a:solidFill>
              <a:latin typeface="Times New Roman" panose="02020603050405020304" pitchFamily="18" charset="0"/>
              <a:cs typeface="Times New Roman" panose="02020603050405020304" pitchFamily="18" charset="0"/>
            </a:rPr>
            <a:t> Cutomer Info</a:t>
          </a:r>
          <a:endParaRPr lang="en-IN" sz="11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absolute">
    <xdr:from>
      <xdr:col>7</xdr:col>
      <xdr:colOff>514350</xdr:colOff>
      <xdr:row>22</xdr:row>
      <xdr:rowOff>171450</xdr:rowOff>
    </xdr:from>
    <xdr:to>
      <xdr:col>9</xdr:col>
      <xdr:colOff>266700</xdr:colOff>
      <xdr:row>25</xdr:row>
      <xdr:rowOff>95250</xdr:rowOff>
    </xdr:to>
    <xdr:sp macro="" textlink="">
      <xdr:nvSpPr>
        <xdr:cNvPr id="135" name="TextBox 134">
          <a:extLst>
            <a:ext uri="{FF2B5EF4-FFF2-40B4-BE49-F238E27FC236}">
              <a16:creationId xmlns:a16="http://schemas.microsoft.com/office/drawing/2014/main" id="{49331617-FA7F-4C46-8867-C536E8BA51BD}"/>
            </a:ext>
          </a:extLst>
        </xdr:cNvPr>
        <xdr:cNvSpPr txBox="1">
          <a:spLocks noChangeAspect="1"/>
        </xdr:cNvSpPr>
      </xdr:nvSpPr>
      <xdr:spPr>
        <a:xfrm>
          <a:off x="4781550" y="3600450"/>
          <a:ext cx="97155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100">
              <a:solidFill>
                <a:schemeClr val="bg1"/>
              </a:solidFill>
              <a:effectLst/>
              <a:latin typeface="Times New Roman" panose="02020603050405020304" pitchFamily="18" charset="0"/>
              <a:ea typeface="+mn-ea"/>
              <a:cs typeface="Times New Roman" panose="02020603050405020304" pitchFamily="18" charset="0"/>
            </a:rPr>
            <a:t>Non-Register</a:t>
          </a:r>
          <a:r>
            <a:rPr lang="en-IN" sz="1100" baseline="0">
              <a:solidFill>
                <a:schemeClr val="bg1"/>
              </a:solidFill>
              <a:effectLst/>
              <a:latin typeface="Times New Roman" panose="02020603050405020304" pitchFamily="18" charset="0"/>
              <a:ea typeface="+mn-ea"/>
              <a:cs typeface="Times New Roman" panose="02020603050405020304" pitchFamily="18" charset="0"/>
            </a:rPr>
            <a:t> Cutomer Info</a:t>
          </a:r>
          <a:endParaRPr lang="en-IN">
            <a:solidFill>
              <a:schemeClr val="bg1"/>
            </a:solidFill>
            <a:effectLst/>
            <a:latin typeface="Times New Roman" panose="02020603050405020304" pitchFamily="18" charset="0"/>
            <a:cs typeface="Times New Roman" panose="02020603050405020304" pitchFamily="18" charset="0"/>
          </a:endParaRPr>
        </a:p>
        <a:p>
          <a:pPr algn="ctr"/>
          <a:endParaRPr lang="en-IN" sz="11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absolute">
    <xdr:from>
      <xdr:col>9</xdr:col>
      <xdr:colOff>390525</xdr:colOff>
      <xdr:row>13</xdr:row>
      <xdr:rowOff>76200</xdr:rowOff>
    </xdr:from>
    <xdr:to>
      <xdr:col>11</xdr:col>
      <xdr:colOff>104775</xdr:colOff>
      <xdr:row>14</xdr:row>
      <xdr:rowOff>142875</xdr:rowOff>
    </xdr:to>
    <xdr:sp macro="" textlink="">
      <xdr:nvSpPr>
        <xdr:cNvPr id="136" name="TextBox 135">
          <a:extLst>
            <a:ext uri="{FF2B5EF4-FFF2-40B4-BE49-F238E27FC236}">
              <a16:creationId xmlns:a16="http://schemas.microsoft.com/office/drawing/2014/main" id="{46F16C5B-24F9-44FF-AACE-F93D6B45B853}"/>
            </a:ext>
          </a:extLst>
        </xdr:cNvPr>
        <xdr:cNvSpPr txBox="1">
          <a:spLocks noChangeAspect="1"/>
        </xdr:cNvSpPr>
      </xdr:nvSpPr>
      <xdr:spPr>
        <a:xfrm>
          <a:off x="5876925" y="2552700"/>
          <a:ext cx="9334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Times New Roman" panose="02020603050405020304" pitchFamily="18" charset="0"/>
              <a:cs typeface="Times New Roman" panose="02020603050405020304" pitchFamily="18" charset="0"/>
            </a:rPr>
            <a:t>Paid</a:t>
          </a:r>
          <a:r>
            <a:rPr lang="en-IN" sz="1100" baseline="0">
              <a:solidFill>
                <a:schemeClr val="bg1"/>
              </a:solidFill>
              <a:latin typeface="Times New Roman" panose="02020603050405020304" pitchFamily="18" charset="0"/>
              <a:cs typeface="Times New Roman" panose="02020603050405020304" pitchFamily="18" charset="0"/>
            </a:rPr>
            <a:t> Orders</a:t>
          </a:r>
          <a:endParaRPr lang="en-IN" sz="11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absolute">
    <xdr:from>
      <xdr:col>0</xdr:col>
      <xdr:colOff>514351</xdr:colOff>
      <xdr:row>15</xdr:row>
      <xdr:rowOff>133349</xdr:rowOff>
    </xdr:from>
    <xdr:to>
      <xdr:col>1</xdr:col>
      <xdr:colOff>361950</xdr:colOff>
      <xdr:row>18</xdr:row>
      <xdr:rowOff>19048</xdr:rowOff>
    </xdr:to>
    <xdr:pic>
      <xdr:nvPicPr>
        <xdr:cNvPr id="138" name="Graphic 137" descr="Target Audience with solid fill">
          <a:extLst>
            <a:ext uri="{FF2B5EF4-FFF2-40B4-BE49-F238E27FC236}">
              <a16:creationId xmlns:a16="http://schemas.microsoft.com/office/drawing/2014/main" id="{4DF0A02B-BA9C-2D3C-565C-8674FF732DE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4351" y="2228849"/>
          <a:ext cx="457199" cy="457199"/>
        </a:xfrm>
        <a:prstGeom prst="rect">
          <a:avLst/>
        </a:prstGeom>
      </xdr:spPr>
    </xdr:pic>
    <xdr:clientData/>
  </xdr:twoCellAnchor>
  <xdr:twoCellAnchor editAs="absolute">
    <xdr:from>
      <xdr:col>3</xdr:col>
      <xdr:colOff>85726</xdr:colOff>
      <xdr:row>15</xdr:row>
      <xdr:rowOff>152399</xdr:rowOff>
    </xdr:from>
    <xdr:to>
      <xdr:col>3</xdr:col>
      <xdr:colOff>485776</xdr:colOff>
      <xdr:row>17</xdr:row>
      <xdr:rowOff>123824</xdr:rowOff>
    </xdr:to>
    <xdr:pic>
      <xdr:nvPicPr>
        <xdr:cNvPr id="140" name="Graphic 139" descr="Bank with solid fill">
          <a:extLst>
            <a:ext uri="{FF2B5EF4-FFF2-40B4-BE49-F238E27FC236}">
              <a16:creationId xmlns:a16="http://schemas.microsoft.com/office/drawing/2014/main" id="{BC9EAB2C-8C37-7A02-07FF-18B4E5B2BCE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914526" y="2247899"/>
          <a:ext cx="400050" cy="352425"/>
        </a:xfrm>
        <a:prstGeom prst="rect">
          <a:avLst/>
        </a:prstGeom>
      </xdr:spPr>
    </xdr:pic>
    <xdr:clientData/>
  </xdr:twoCellAnchor>
  <xdr:twoCellAnchor editAs="absolute">
    <xdr:from>
      <xdr:col>3</xdr:col>
      <xdr:colOff>140476</xdr:colOff>
      <xdr:row>7</xdr:row>
      <xdr:rowOff>99974</xdr:rowOff>
    </xdr:from>
    <xdr:to>
      <xdr:col>3</xdr:col>
      <xdr:colOff>523876</xdr:colOff>
      <xdr:row>9</xdr:row>
      <xdr:rowOff>102374</xdr:rowOff>
    </xdr:to>
    <xdr:pic>
      <xdr:nvPicPr>
        <xdr:cNvPr id="142" name="Graphic 141" descr="City with solid fill">
          <a:extLst>
            <a:ext uri="{FF2B5EF4-FFF2-40B4-BE49-F238E27FC236}">
              <a16:creationId xmlns:a16="http://schemas.microsoft.com/office/drawing/2014/main" id="{83CED500-6582-C62C-C7EE-44AF2FBD12E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969276" y="1433474"/>
          <a:ext cx="383400" cy="383400"/>
        </a:xfrm>
        <a:prstGeom prst="rect">
          <a:avLst/>
        </a:prstGeom>
      </xdr:spPr>
    </xdr:pic>
    <xdr:clientData/>
  </xdr:twoCellAnchor>
  <xdr:twoCellAnchor editAs="absolute">
    <xdr:from>
      <xdr:col>6</xdr:col>
      <xdr:colOff>328575</xdr:colOff>
      <xdr:row>15</xdr:row>
      <xdr:rowOff>133275</xdr:rowOff>
    </xdr:from>
    <xdr:to>
      <xdr:col>7</xdr:col>
      <xdr:colOff>104775</xdr:colOff>
      <xdr:row>17</xdr:row>
      <xdr:rowOff>138075</xdr:rowOff>
    </xdr:to>
    <xdr:pic>
      <xdr:nvPicPr>
        <xdr:cNvPr id="144" name="Graphic 143" descr="Daily calendar with solid fill">
          <a:extLst>
            <a:ext uri="{FF2B5EF4-FFF2-40B4-BE49-F238E27FC236}">
              <a16:creationId xmlns:a16="http://schemas.microsoft.com/office/drawing/2014/main" id="{BF39DDAF-3343-6D9A-584A-F62B13C4B1D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986175" y="2228775"/>
          <a:ext cx="385800" cy="385800"/>
        </a:xfrm>
        <a:prstGeom prst="rect">
          <a:avLst/>
        </a:prstGeom>
      </xdr:spPr>
    </xdr:pic>
    <xdr:clientData/>
  </xdr:twoCellAnchor>
  <xdr:twoCellAnchor editAs="absolute">
    <xdr:from>
      <xdr:col>8</xdr:col>
      <xdr:colOff>185624</xdr:colOff>
      <xdr:row>11</xdr:row>
      <xdr:rowOff>61800</xdr:rowOff>
    </xdr:from>
    <xdr:to>
      <xdr:col>9</xdr:col>
      <xdr:colOff>19049</xdr:colOff>
      <xdr:row>13</xdr:row>
      <xdr:rowOff>123825</xdr:rowOff>
    </xdr:to>
    <xdr:pic>
      <xdr:nvPicPr>
        <xdr:cNvPr id="146" name="Graphic 145" descr="Employee badge with solid fill">
          <a:extLst>
            <a:ext uri="{FF2B5EF4-FFF2-40B4-BE49-F238E27FC236}">
              <a16:creationId xmlns:a16="http://schemas.microsoft.com/office/drawing/2014/main" id="{008729C4-7B1D-B674-8CBA-C820E7B6F3E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5062424" y="1395300"/>
          <a:ext cx="443025" cy="443025"/>
        </a:xfrm>
        <a:prstGeom prst="rect">
          <a:avLst/>
        </a:prstGeom>
      </xdr:spPr>
    </xdr:pic>
    <xdr:clientData/>
  </xdr:twoCellAnchor>
  <xdr:twoCellAnchor editAs="absolute">
    <xdr:from>
      <xdr:col>3</xdr:col>
      <xdr:colOff>28500</xdr:colOff>
      <xdr:row>23</xdr:row>
      <xdr:rowOff>133200</xdr:rowOff>
    </xdr:from>
    <xdr:to>
      <xdr:col>3</xdr:col>
      <xdr:colOff>457200</xdr:colOff>
      <xdr:row>25</xdr:row>
      <xdr:rowOff>180900</xdr:rowOff>
    </xdr:to>
    <xdr:pic>
      <xdr:nvPicPr>
        <xdr:cNvPr id="148" name="Graphic 147" descr="Internet with solid fill">
          <a:extLst>
            <a:ext uri="{FF2B5EF4-FFF2-40B4-BE49-F238E27FC236}">
              <a16:creationId xmlns:a16="http://schemas.microsoft.com/office/drawing/2014/main" id="{A4ED9C7F-FCAB-9CDA-CBB6-00D2166C179C}"/>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857300" y="3752700"/>
          <a:ext cx="428700" cy="428700"/>
        </a:xfrm>
        <a:prstGeom prst="rect">
          <a:avLst/>
        </a:prstGeom>
      </xdr:spPr>
    </xdr:pic>
    <xdr:clientData/>
  </xdr:twoCellAnchor>
  <xdr:twoCellAnchor editAs="absolute">
    <xdr:from>
      <xdr:col>4</xdr:col>
      <xdr:colOff>485776</xdr:colOff>
      <xdr:row>19</xdr:row>
      <xdr:rowOff>180974</xdr:rowOff>
    </xdr:from>
    <xdr:to>
      <xdr:col>5</xdr:col>
      <xdr:colOff>323850</xdr:colOff>
      <xdr:row>21</xdr:row>
      <xdr:rowOff>133350</xdr:rowOff>
    </xdr:to>
    <xdr:pic>
      <xdr:nvPicPr>
        <xdr:cNvPr id="150" name="Graphic 149" descr="Money with solid fill">
          <a:extLst>
            <a:ext uri="{FF2B5EF4-FFF2-40B4-BE49-F238E27FC236}">
              <a16:creationId xmlns:a16="http://schemas.microsoft.com/office/drawing/2014/main" id="{E0B11197-A63F-9138-656B-C7FB31684C3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924176" y="3038474"/>
          <a:ext cx="447674" cy="333376"/>
        </a:xfrm>
        <a:prstGeom prst="rect">
          <a:avLst/>
        </a:prstGeom>
      </xdr:spPr>
    </xdr:pic>
    <xdr:clientData/>
  </xdr:twoCellAnchor>
  <xdr:twoCellAnchor editAs="absolute">
    <xdr:from>
      <xdr:col>10</xdr:col>
      <xdr:colOff>61800</xdr:colOff>
      <xdr:row>15</xdr:row>
      <xdr:rowOff>104549</xdr:rowOff>
    </xdr:from>
    <xdr:to>
      <xdr:col>10</xdr:col>
      <xdr:colOff>428625</xdr:colOff>
      <xdr:row>17</xdr:row>
      <xdr:rowOff>90374</xdr:rowOff>
    </xdr:to>
    <xdr:pic>
      <xdr:nvPicPr>
        <xdr:cNvPr id="152" name="Graphic 151" descr="Shopping cart with solid fill">
          <a:extLst>
            <a:ext uri="{FF2B5EF4-FFF2-40B4-BE49-F238E27FC236}">
              <a16:creationId xmlns:a16="http://schemas.microsoft.com/office/drawing/2014/main" id="{54FEDEF7-00BA-023C-B19C-E31990FCDD04}"/>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6157800" y="2962049"/>
          <a:ext cx="366825" cy="366825"/>
        </a:xfrm>
        <a:prstGeom prst="rect">
          <a:avLst/>
        </a:prstGeom>
      </xdr:spPr>
    </xdr:pic>
    <xdr:clientData/>
  </xdr:twoCellAnchor>
  <xdr:twoCellAnchor editAs="absolute">
    <xdr:from>
      <xdr:col>8</xdr:col>
      <xdr:colOff>185624</xdr:colOff>
      <xdr:row>19</xdr:row>
      <xdr:rowOff>118950</xdr:rowOff>
    </xdr:from>
    <xdr:to>
      <xdr:col>9</xdr:col>
      <xdr:colOff>19049</xdr:colOff>
      <xdr:row>21</xdr:row>
      <xdr:rowOff>180975</xdr:rowOff>
    </xdr:to>
    <xdr:pic>
      <xdr:nvPicPr>
        <xdr:cNvPr id="153" name="Graphic 152" descr="Employee badge with solid fill">
          <a:extLst>
            <a:ext uri="{FF2B5EF4-FFF2-40B4-BE49-F238E27FC236}">
              <a16:creationId xmlns:a16="http://schemas.microsoft.com/office/drawing/2014/main" id="{2CEC902F-B276-4CB2-9C51-CDDC666D650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5062424" y="2976450"/>
          <a:ext cx="443025" cy="443025"/>
        </a:xfrm>
        <a:prstGeom prst="rect">
          <a:avLst/>
        </a:prstGeom>
      </xdr:spPr>
    </xdr:pic>
    <xdr:clientData/>
  </xdr:twoCellAnchor>
  <xdr:twoCellAnchor editAs="absolute">
    <xdr:from>
      <xdr:col>8</xdr:col>
      <xdr:colOff>200026</xdr:colOff>
      <xdr:row>20</xdr:row>
      <xdr:rowOff>76199</xdr:rowOff>
    </xdr:from>
    <xdr:to>
      <xdr:col>8</xdr:col>
      <xdr:colOff>447676</xdr:colOff>
      <xdr:row>21</xdr:row>
      <xdr:rowOff>123824</xdr:rowOff>
    </xdr:to>
    <xdr:sp macro="" textlink="">
      <xdr:nvSpPr>
        <xdr:cNvPr id="154" name="TextBox 153">
          <a:extLst>
            <a:ext uri="{FF2B5EF4-FFF2-40B4-BE49-F238E27FC236}">
              <a16:creationId xmlns:a16="http://schemas.microsoft.com/office/drawing/2014/main" id="{FE93B23B-5AC2-071C-D1BA-A26BB8CC8596}"/>
            </a:ext>
          </a:extLst>
        </xdr:cNvPr>
        <xdr:cNvSpPr txBox="1">
          <a:spLocks noChangeAspect="1"/>
        </xdr:cNvSpPr>
      </xdr:nvSpPr>
      <xdr:spPr>
        <a:xfrm>
          <a:off x="5076826" y="3124199"/>
          <a:ext cx="2476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bg1"/>
              </a:solidFill>
              <a:latin typeface="Times New Roman" panose="02020603050405020304" pitchFamily="18" charset="0"/>
              <a:cs typeface="Times New Roman" panose="02020603050405020304" pitchFamily="18" charset="0"/>
            </a:rPr>
            <a:t>X</a:t>
          </a:r>
        </a:p>
      </xdr:txBody>
    </xdr:sp>
    <xdr:clientData/>
  </xdr:twoCellAnchor>
  <xdr:twoCellAnchor editAs="absolute">
    <xdr:from>
      <xdr:col>4</xdr:col>
      <xdr:colOff>419101</xdr:colOff>
      <xdr:row>11</xdr:row>
      <xdr:rowOff>19049</xdr:rowOff>
    </xdr:from>
    <xdr:to>
      <xdr:col>5</xdr:col>
      <xdr:colOff>361772</xdr:colOff>
      <xdr:row>13</xdr:row>
      <xdr:rowOff>190320</xdr:rowOff>
    </xdr:to>
    <xdr:pic>
      <xdr:nvPicPr>
        <xdr:cNvPr id="160" name="Picture 159">
          <a:extLst>
            <a:ext uri="{FF2B5EF4-FFF2-40B4-BE49-F238E27FC236}">
              <a16:creationId xmlns:a16="http://schemas.microsoft.com/office/drawing/2014/main" id="{AB607CE2-5DAC-ABF4-A850-81749D8FCFE4}"/>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857501" y="1352549"/>
          <a:ext cx="552271" cy="552271"/>
        </a:xfrm>
        <a:prstGeom prst="rect">
          <a:avLst/>
        </a:prstGeom>
      </xdr:spPr>
    </xdr:pic>
    <xdr:clientData/>
  </xdr:twoCellAnchor>
  <xdr:twoCellAnchor editAs="absolute">
    <xdr:from>
      <xdr:col>9</xdr:col>
      <xdr:colOff>566737</xdr:colOff>
      <xdr:row>15</xdr:row>
      <xdr:rowOff>28575</xdr:rowOff>
    </xdr:from>
    <xdr:to>
      <xdr:col>10</xdr:col>
      <xdr:colOff>497137</xdr:colOff>
      <xdr:row>17</xdr:row>
      <xdr:rowOff>187575</xdr:rowOff>
    </xdr:to>
    <xdr:sp macro="" textlink="">
      <xdr:nvSpPr>
        <xdr:cNvPr id="166" name="Oval 165">
          <a:extLst>
            <a:ext uri="{FF2B5EF4-FFF2-40B4-BE49-F238E27FC236}">
              <a16:creationId xmlns:a16="http://schemas.microsoft.com/office/drawing/2014/main" id="{B6A64DA2-F882-FF4D-E92F-F5AF746BAA7A}"/>
            </a:ext>
          </a:extLst>
        </xdr:cNvPr>
        <xdr:cNvSpPr>
          <a:spLocks noChangeAspect="1"/>
        </xdr:cNvSpPr>
      </xdr:nvSpPr>
      <xdr:spPr>
        <a:xfrm>
          <a:off x="6053137" y="2886075"/>
          <a:ext cx="540000" cy="540000"/>
        </a:xfrm>
        <a:prstGeom prst="ellipse">
          <a:avLst/>
        </a:prstGeom>
        <a:noFill/>
        <a:ln w="6350">
          <a:solidFill>
            <a:schemeClr val="bg1">
              <a:alpha val="2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clientData/>
  </xdr:twoCellAnchor>
  <xdr:twoCellAnchor editAs="absolute">
    <xdr:from>
      <xdr:col>7</xdr:col>
      <xdr:colOff>202406</xdr:colOff>
      <xdr:row>16</xdr:row>
      <xdr:rowOff>131697</xdr:rowOff>
    </xdr:from>
    <xdr:to>
      <xdr:col>10</xdr:col>
      <xdr:colOff>11906</xdr:colOff>
      <xdr:row>16</xdr:row>
      <xdr:rowOff>131697</xdr:rowOff>
    </xdr:to>
    <xdr:cxnSp macro="">
      <xdr:nvCxnSpPr>
        <xdr:cNvPr id="167" name="Straight Connector 166">
          <a:extLst>
            <a:ext uri="{FF2B5EF4-FFF2-40B4-BE49-F238E27FC236}">
              <a16:creationId xmlns:a16="http://schemas.microsoft.com/office/drawing/2014/main" id="{740B0D1A-5A05-466D-9ED5-35282EE7BF44}"/>
            </a:ext>
          </a:extLst>
        </xdr:cNvPr>
        <xdr:cNvCxnSpPr>
          <a:cxnSpLocks noChangeAspect="1"/>
        </xdr:cNvCxnSpPr>
      </xdr:nvCxnSpPr>
      <xdr:spPr>
        <a:xfrm>
          <a:off x="4452937" y="3179697"/>
          <a:ext cx="1631157" cy="0"/>
        </a:xfrm>
        <a:prstGeom prst="line">
          <a:avLst/>
        </a:prstGeom>
        <a:ln>
          <a:solidFill>
            <a:schemeClr val="bg1">
              <a:alpha val="2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561975</xdr:colOff>
      <xdr:row>12</xdr:row>
      <xdr:rowOff>47625</xdr:rowOff>
    </xdr:from>
    <xdr:to>
      <xdr:col>7</xdr:col>
      <xdr:colOff>476249</xdr:colOff>
      <xdr:row>20</xdr:row>
      <xdr:rowOff>57150</xdr:rowOff>
    </xdr:to>
    <xdr:sp macro="" textlink="">
      <xdr:nvSpPr>
        <xdr:cNvPr id="178" name="TextBox 177">
          <a:extLst>
            <a:ext uri="{FF2B5EF4-FFF2-40B4-BE49-F238E27FC236}">
              <a16:creationId xmlns:a16="http://schemas.microsoft.com/office/drawing/2014/main" id="{04BE8A71-9459-4D53-A668-A00F8718A7EC}"/>
            </a:ext>
          </a:extLst>
        </xdr:cNvPr>
        <xdr:cNvSpPr txBox="1">
          <a:spLocks noChangeAspect="1"/>
        </xdr:cNvSpPr>
      </xdr:nvSpPr>
      <xdr:spPr>
        <a:xfrm>
          <a:off x="3609975" y="1571625"/>
          <a:ext cx="1133474" cy="1533525"/>
        </a:xfrm>
        <a:prstGeom prst="rect">
          <a:avLst/>
        </a:prstGeom>
        <a:noFill/>
        <a:ln w="9525" cmpd="sng">
          <a:noFill/>
        </a:ln>
        <a:effectLst>
          <a:outerShdw blurRad="63500" sx="114000" sy="114000" algn="ctr" rotWithShape="0">
            <a:srgbClr val="194AFE"/>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0000">
              <a:solidFill>
                <a:schemeClr val="bg1"/>
              </a:solidFill>
              <a:effectLst>
                <a:glow rad="25400">
                  <a:srgbClr val="194AFE">
                    <a:alpha val="50000"/>
                  </a:srgbClr>
                </a:glow>
                <a:outerShdw blurRad="127000" sx="105000" sy="105000" algn="ctr" rotWithShape="0">
                  <a:srgbClr val="194AFE"/>
                </a:outerShdw>
              </a:effectLst>
              <a:latin typeface="Times New Roman" panose="02020603050405020304" pitchFamily="18" charset="0"/>
              <a:ea typeface="+mn-ea"/>
              <a:cs typeface="Times New Roman" panose="02020603050405020304" pitchFamily="18" charset="0"/>
            </a:rPr>
            <a:t>○</a:t>
          </a:r>
        </a:p>
      </xdr:txBody>
    </xdr:sp>
    <xdr:clientData/>
  </xdr:twoCellAnchor>
  <xdr:twoCellAnchor editAs="absolute">
    <xdr:from>
      <xdr:col>3</xdr:col>
      <xdr:colOff>285750</xdr:colOff>
      <xdr:row>10</xdr:row>
      <xdr:rowOff>9524</xdr:rowOff>
    </xdr:from>
    <xdr:to>
      <xdr:col>3</xdr:col>
      <xdr:colOff>321750</xdr:colOff>
      <xdr:row>15</xdr:row>
      <xdr:rowOff>29024</xdr:rowOff>
    </xdr:to>
    <xdr:sp macro="" textlink="'sales process pt'!N6">
      <xdr:nvSpPr>
        <xdr:cNvPr id="181" name="TextBox 180">
          <a:extLst>
            <a:ext uri="{FF2B5EF4-FFF2-40B4-BE49-F238E27FC236}">
              <a16:creationId xmlns:a16="http://schemas.microsoft.com/office/drawing/2014/main" id="{40FDE436-C9A4-4EE1-84FA-9BC8299730E5}"/>
            </a:ext>
          </a:extLst>
        </xdr:cNvPr>
        <xdr:cNvSpPr txBox="1">
          <a:spLocks noChangeAspect="1"/>
        </xdr:cNvSpPr>
      </xdr:nvSpPr>
      <xdr:spPr>
        <a:xfrm>
          <a:off x="2114550" y="1152524"/>
          <a:ext cx="36000" cy="972000"/>
        </a:xfrm>
        <a:prstGeom prst="rect">
          <a:avLst/>
        </a:prstGeom>
        <a:noFill/>
        <a:ln w="9525" cmpd="sng">
          <a:noFill/>
        </a:ln>
        <a:effectLst>
          <a:outerShdw blurRad="63500" sx="114000" sy="114000" algn="ctr" rotWithShape="0">
            <a:srgbClr val="194AFE"/>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5FD7190-92B7-4736-AD22-83D1562A34F2}" type="TxLink">
            <a:rPr lang="en-US" sz="10000">
              <a:solidFill>
                <a:schemeClr val="bg1"/>
              </a:solidFill>
              <a:effectLst>
                <a:glow rad="25400">
                  <a:srgbClr val="194AFE">
                    <a:alpha val="50000"/>
                  </a:srgbClr>
                </a:glow>
                <a:outerShdw blurRad="127000" sx="105000" sy="105000" algn="ctr" rotWithShape="0">
                  <a:srgbClr val="194AFE"/>
                </a:outerShdw>
              </a:effectLst>
              <a:latin typeface="Times New Roman" panose="02020603050405020304" pitchFamily="18" charset="0"/>
              <a:ea typeface="+mn-ea"/>
              <a:cs typeface="Times New Roman" panose="02020603050405020304" pitchFamily="18" charset="0"/>
            </a:rPr>
            <a:pPr marL="0" indent="0" algn="ctr"/>
            <a:t>│</a:t>
          </a:fld>
          <a:endParaRPr lang="en-IN" sz="10000">
            <a:solidFill>
              <a:schemeClr val="bg1"/>
            </a:solidFill>
            <a:effectLst>
              <a:glow rad="25400">
                <a:srgbClr val="194AFE">
                  <a:alpha val="50000"/>
                </a:srgbClr>
              </a:glow>
              <a:outerShdw blurRad="127000" sx="105000" sy="105000" algn="ctr" rotWithShape="0">
                <a:srgbClr val="194AFE"/>
              </a:outerShdw>
            </a:effectLst>
            <a:latin typeface="Times New Roman" panose="02020603050405020304" pitchFamily="18" charset="0"/>
            <a:ea typeface="+mn-ea"/>
            <a:cs typeface="Times New Roman" panose="02020603050405020304" pitchFamily="18" charset="0"/>
          </a:endParaRPr>
        </a:p>
      </xdr:txBody>
    </xdr:sp>
    <xdr:clientData/>
  </xdr:twoCellAnchor>
  <xdr:twoCellAnchor editAs="absolute">
    <xdr:from>
      <xdr:col>2</xdr:col>
      <xdr:colOff>290943</xdr:colOff>
      <xdr:row>7</xdr:row>
      <xdr:rowOff>141747</xdr:rowOff>
    </xdr:from>
    <xdr:to>
      <xdr:col>2</xdr:col>
      <xdr:colOff>326943</xdr:colOff>
      <xdr:row>16</xdr:row>
      <xdr:rowOff>155247</xdr:rowOff>
    </xdr:to>
    <xdr:sp macro="" textlink="'sales process pt'!N6">
      <xdr:nvSpPr>
        <xdr:cNvPr id="182" name="TextBox 181">
          <a:extLst>
            <a:ext uri="{FF2B5EF4-FFF2-40B4-BE49-F238E27FC236}">
              <a16:creationId xmlns:a16="http://schemas.microsoft.com/office/drawing/2014/main" id="{3B63A9D1-117E-46E2-ABA1-1500EBF3A96A}"/>
            </a:ext>
          </a:extLst>
        </xdr:cNvPr>
        <xdr:cNvSpPr txBox="1">
          <a:spLocks noChangeAspect="1"/>
        </xdr:cNvSpPr>
      </xdr:nvSpPr>
      <xdr:spPr>
        <a:xfrm rot="2401380" flipH="1">
          <a:off x="1510143" y="1475247"/>
          <a:ext cx="36000" cy="172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FD7190-92B7-4736-AD22-83D1562A34F2}" type="TxLink">
            <a:rPr lang="en-US" sz="13800" b="0" i="0" u="none" strike="noStrike">
              <a:solidFill>
                <a:schemeClr val="bg1"/>
              </a:solidFill>
              <a:latin typeface="Times New Roman" panose="02020603050405020304" pitchFamily="18" charset="0"/>
              <a:cs typeface="Times New Roman" panose="02020603050405020304" pitchFamily="18" charset="0"/>
            </a:rPr>
            <a:pPr algn="ctr"/>
            <a:t>│</a:t>
          </a:fld>
          <a:endParaRPr lang="en-IN" sz="138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absolute">
    <xdr:from>
      <xdr:col>3</xdr:col>
      <xdr:colOff>247650</xdr:colOff>
      <xdr:row>18</xdr:row>
      <xdr:rowOff>66675</xdr:rowOff>
    </xdr:from>
    <xdr:to>
      <xdr:col>3</xdr:col>
      <xdr:colOff>283650</xdr:colOff>
      <xdr:row>23</xdr:row>
      <xdr:rowOff>86175</xdr:rowOff>
    </xdr:to>
    <xdr:sp macro="" textlink="'sales process pt'!N7">
      <xdr:nvSpPr>
        <xdr:cNvPr id="185" name="TextBox 184">
          <a:extLst>
            <a:ext uri="{FF2B5EF4-FFF2-40B4-BE49-F238E27FC236}">
              <a16:creationId xmlns:a16="http://schemas.microsoft.com/office/drawing/2014/main" id="{58C99337-89B8-4148-8331-312C403F25D1}"/>
            </a:ext>
          </a:extLst>
        </xdr:cNvPr>
        <xdr:cNvSpPr txBox="1">
          <a:spLocks noChangeAspect="1"/>
        </xdr:cNvSpPr>
      </xdr:nvSpPr>
      <xdr:spPr>
        <a:xfrm>
          <a:off x="2076450" y="2733675"/>
          <a:ext cx="36000" cy="972000"/>
        </a:xfrm>
        <a:prstGeom prst="rect">
          <a:avLst/>
        </a:prstGeom>
        <a:noFill/>
        <a:ln w="9525" cmpd="sng">
          <a:noFill/>
        </a:ln>
        <a:effectLst>
          <a:outerShdw blurRad="63500" sx="114000" sy="114000" algn="ctr" rotWithShape="0">
            <a:srgbClr val="194AFE"/>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5F329CF-F61C-45B9-9927-BEC8C759C717}" type="TxLink">
            <a:rPr lang="en-US" sz="10000">
              <a:solidFill>
                <a:schemeClr val="bg1"/>
              </a:solidFill>
              <a:effectLst>
                <a:glow rad="25400">
                  <a:srgbClr val="194AFE">
                    <a:alpha val="50000"/>
                  </a:srgbClr>
                </a:glow>
                <a:outerShdw blurRad="127000" sx="105000" sy="105000" algn="ctr" rotWithShape="0">
                  <a:srgbClr val="194AFE"/>
                </a:outerShdw>
              </a:effectLst>
              <a:latin typeface="Times New Roman" panose="02020603050405020304" pitchFamily="18" charset="0"/>
              <a:ea typeface="+mn-ea"/>
              <a:cs typeface="Times New Roman" panose="02020603050405020304" pitchFamily="18" charset="0"/>
            </a:rPr>
            <a:pPr marL="0" indent="0" algn="ctr"/>
            <a:t> </a:t>
          </a:fld>
          <a:endParaRPr lang="en-IN" sz="10000">
            <a:solidFill>
              <a:schemeClr val="bg1"/>
            </a:solidFill>
            <a:effectLst>
              <a:glow rad="25400">
                <a:srgbClr val="194AFE">
                  <a:alpha val="50000"/>
                </a:srgbClr>
              </a:glow>
              <a:outerShdw blurRad="127000" sx="105000" sy="105000" algn="ctr" rotWithShape="0">
                <a:srgbClr val="194AFE"/>
              </a:outerShdw>
            </a:effectLst>
            <a:latin typeface="Times New Roman" panose="02020603050405020304" pitchFamily="18" charset="0"/>
            <a:ea typeface="+mn-ea"/>
            <a:cs typeface="Times New Roman" panose="02020603050405020304" pitchFamily="18" charset="0"/>
          </a:endParaRPr>
        </a:p>
      </xdr:txBody>
    </xdr:sp>
    <xdr:clientData/>
  </xdr:twoCellAnchor>
  <xdr:twoCellAnchor editAs="absolute">
    <xdr:from>
      <xdr:col>0</xdr:col>
      <xdr:colOff>190500</xdr:colOff>
      <xdr:row>12</xdr:row>
      <xdr:rowOff>9526</xdr:rowOff>
    </xdr:from>
    <xdr:to>
      <xdr:col>2</xdr:col>
      <xdr:colOff>95250</xdr:colOff>
      <xdr:row>20</xdr:row>
      <xdr:rowOff>76200</xdr:rowOff>
    </xdr:to>
    <xdr:sp macro="" textlink="">
      <xdr:nvSpPr>
        <xdr:cNvPr id="171" name="TextBox 170">
          <a:extLst>
            <a:ext uri="{FF2B5EF4-FFF2-40B4-BE49-F238E27FC236}">
              <a16:creationId xmlns:a16="http://schemas.microsoft.com/office/drawing/2014/main" id="{0008FBF9-2381-4894-A0A9-1724DBE27707}"/>
            </a:ext>
          </a:extLst>
        </xdr:cNvPr>
        <xdr:cNvSpPr txBox="1">
          <a:spLocks noChangeAspect="1"/>
        </xdr:cNvSpPr>
      </xdr:nvSpPr>
      <xdr:spPr>
        <a:xfrm>
          <a:off x="190500" y="2295526"/>
          <a:ext cx="1123950" cy="1590674"/>
        </a:xfrm>
        <a:prstGeom prst="rect">
          <a:avLst/>
        </a:prstGeom>
        <a:noFill/>
        <a:ln w="9525" cmpd="sng">
          <a:noFill/>
        </a:ln>
        <a:effectLst>
          <a:outerShdw blurRad="63500" sx="114000" sy="114000" algn="ctr" rotWithShape="0">
            <a:srgbClr val="194AFE"/>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0">
              <a:solidFill>
                <a:schemeClr val="bg1"/>
              </a:solidFill>
              <a:effectLst>
                <a:glow rad="25400">
                  <a:srgbClr val="194AFE">
                    <a:alpha val="50000"/>
                  </a:srgbClr>
                </a:glow>
                <a:outerShdw blurRad="127000" sx="105000" sy="105000" algn="ctr" rotWithShape="0">
                  <a:srgbClr val="194AFE"/>
                </a:outerShdw>
              </a:effectLst>
              <a:latin typeface="Times New Roman" panose="02020603050405020304" pitchFamily="18" charset="0"/>
              <a:cs typeface="Times New Roman" panose="02020603050405020304" pitchFamily="18" charset="0"/>
            </a:rPr>
            <a:t>○</a:t>
          </a:r>
        </a:p>
      </xdr:txBody>
    </xdr:sp>
    <xdr:clientData/>
  </xdr:twoCellAnchor>
  <xdr:twoCellAnchor editAs="absolute">
    <xdr:from>
      <xdr:col>2</xdr:col>
      <xdr:colOff>333375</xdr:colOff>
      <xdr:row>12</xdr:row>
      <xdr:rowOff>190499</xdr:rowOff>
    </xdr:from>
    <xdr:to>
      <xdr:col>4</xdr:col>
      <xdr:colOff>247649</xdr:colOff>
      <xdr:row>19</xdr:row>
      <xdr:rowOff>133350</xdr:rowOff>
    </xdr:to>
    <xdr:sp macro="" textlink="">
      <xdr:nvSpPr>
        <xdr:cNvPr id="175" name="TextBox 174">
          <a:extLst>
            <a:ext uri="{FF2B5EF4-FFF2-40B4-BE49-F238E27FC236}">
              <a16:creationId xmlns:a16="http://schemas.microsoft.com/office/drawing/2014/main" id="{F3E8F627-C98E-4194-A1B3-D1290DD7F68D}"/>
            </a:ext>
          </a:extLst>
        </xdr:cNvPr>
        <xdr:cNvSpPr txBox="1">
          <a:spLocks noChangeAspect="1"/>
        </xdr:cNvSpPr>
      </xdr:nvSpPr>
      <xdr:spPr>
        <a:xfrm>
          <a:off x="1552575" y="1714499"/>
          <a:ext cx="1133474" cy="1276351"/>
        </a:xfrm>
        <a:prstGeom prst="rect">
          <a:avLst/>
        </a:prstGeom>
        <a:noFill/>
        <a:ln w="9525" cmpd="sng">
          <a:noFill/>
        </a:ln>
        <a:effectLst>
          <a:outerShdw blurRad="63500" sx="114000" sy="114000" algn="ctr" rotWithShape="0">
            <a:srgbClr val="194AFE"/>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0000">
              <a:solidFill>
                <a:schemeClr val="bg1"/>
              </a:solidFill>
              <a:effectLst>
                <a:glow rad="25400">
                  <a:srgbClr val="194AFE">
                    <a:alpha val="50000"/>
                  </a:srgbClr>
                </a:glow>
                <a:outerShdw blurRad="127000" sx="105000" sy="105000" algn="ctr" rotWithShape="0">
                  <a:srgbClr val="194AFE"/>
                </a:outerShdw>
              </a:effectLst>
              <a:latin typeface="Times New Roman" panose="02020603050405020304" pitchFamily="18" charset="0"/>
              <a:ea typeface="+mn-ea"/>
              <a:cs typeface="Times New Roman" panose="02020603050405020304" pitchFamily="18" charset="0"/>
            </a:rPr>
            <a:t>○</a:t>
          </a:r>
        </a:p>
      </xdr:txBody>
    </xdr:sp>
    <xdr:clientData/>
  </xdr:twoCellAnchor>
  <xdr:twoCellAnchor editAs="absolute">
    <xdr:from>
      <xdr:col>2</xdr:col>
      <xdr:colOff>514350</xdr:colOff>
      <xdr:row>3</xdr:row>
      <xdr:rowOff>123824</xdr:rowOff>
    </xdr:from>
    <xdr:to>
      <xdr:col>4</xdr:col>
      <xdr:colOff>123825</xdr:colOff>
      <xdr:row>12</xdr:row>
      <xdr:rowOff>76200</xdr:rowOff>
    </xdr:to>
    <xdr:sp macro="" textlink="'sales process pt'!O6">
      <xdr:nvSpPr>
        <xdr:cNvPr id="183" name="TextBox 182">
          <a:extLst>
            <a:ext uri="{FF2B5EF4-FFF2-40B4-BE49-F238E27FC236}">
              <a16:creationId xmlns:a16="http://schemas.microsoft.com/office/drawing/2014/main" id="{A34DF62E-779E-4459-920F-66498E24A372}"/>
            </a:ext>
          </a:extLst>
        </xdr:cNvPr>
        <xdr:cNvSpPr txBox="1">
          <a:spLocks noChangeAspect="1"/>
        </xdr:cNvSpPr>
      </xdr:nvSpPr>
      <xdr:spPr>
        <a:xfrm>
          <a:off x="1733550" y="695324"/>
          <a:ext cx="828675" cy="1666876"/>
        </a:xfrm>
        <a:prstGeom prst="rect">
          <a:avLst/>
        </a:prstGeom>
        <a:noFill/>
        <a:ln w="9525" cmpd="sng">
          <a:noFill/>
        </a:ln>
        <a:effectLst>
          <a:outerShdw blurRad="63500" sx="114000" sy="114000" algn="ctr" rotWithShape="0">
            <a:srgbClr val="194AFE"/>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3CAE798-43BF-4C86-9125-8B2DE1AC9956}" type="TxLink">
            <a:rPr lang="en-US" sz="10000">
              <a:solidFill>
                <a:schemeClr val="bg1"/>
              </a:solidFill>
              <a:effectLst>
                <a:glow rad="25400">
                  <a:srgbClr val="194AFE">
                    <a:alpha val="50000"/>
                  </a:srgbClr>
                </a:glow>
                <a:outerShdw blurRad="127000" sx="105000" sy="105000" algn="ctr" rotWithShape="0">
                  <a:srgbClr val="194AFE"/>
                </a:outerShdw>
              </a:effectLst>
              <a:latin typeface="Times New Roman" panose="02020603050405020304" pitchFamily="18" charset="0"/>
              <a:ea typeface="+mn-ea"/>
              <a:cs typeface="Times New Roman" panose="02020603050405020304" pitchFamily="18" charset="0"/>
            </a:rPr>
            <a:pPr marL="0" indent="0" algn="ctr"/>
            <a:t>○</a:t>
          </a:fld>
          <a:endParaRPr lang="en-IN" sz="10000">
            <a:solidFill>
              <a:schemeClr val="bg1"/>
            </a:solidFill>
            <a:effectLst>
              <a:glow rad="25400">
                <a:srgbClr val="194AFE">
                  <a:alpha val="50000"/>
                </a:srgbClr>
              </a:glow>
              <a:outerShdw blurRad="127000" sx="105000" sy="105000" algn="ctr" rotWithShape="0">
                <a:srgbClr val="194AFE"/>
              </a:outerShdw>
            </a:effectLst>
            <a:latin typeface="Times New Roman" panose="02020603050405020304" pitchFamily="18" charset="0"/>
            <a:ea typeface="+mn-ea"/>
            <a:cs typeface="Times New Roman" panose="02020603050405020304" pitchFamily="18" charset="0"/>
          </a:endParaRPr>
        </a:p>
      </xdr:txBody>
    </xdr:sp>
    <xdr:clientData/>
  </xdr:twoCellAnchor>
  <xdr:twoCellAnchor editAs="absolute">
    <xdr:from>
      <xdr:col>2</xdr:col>
      <xdr:colOff>438150</xdr:colOff>
      <xdr:row>21</xdr:row>
      <xdr:rowOff>114299</xdr:rowOff>
    </xdr:from>
    <xdr:to>
      <xdr:col>4</xdr:col>
      <xdr:colOff>47625</xdr:colOff>
      <xdr:row>27</xdr:row>
      <xdr:rowOff>85725</xdr:rowOff>
    </xdr:to>
    <xdr:sp macro="" textlink="'sales process pt'!O7">
      <xdr:nvSpPr>
        <xdr:cNvPr id="184" name="TextBox 183">
          <a:extLst>
            <a:ext uri="{FF2B5EF4-FFF2-40B4-BE49-F238E27FC236}">
              <a16:creationId xmlns:a16="http://schemas.microsoft.com/office/drawing/2014/main" id="{AB833481-4707-4130-8F7F-9B9AE08388AD}"/>
            </a:ext>
          </a:extLst>
        </xdr:cNvPr>
        <xdr:cNvSpPr txBox="1">
          <a:spLocks noChangeAspect="1"/>
        </xdr:cNvSpPr>
      </xdr:nvSpPr>
      <xdr:spPr>
        <a:xfrm>
          <a:off x="1657350" y="4114799"/>
          <a:ext cx="828675" cy="1114426"/>
        </a:xfrm>
        <a:prstGeom prst="rect">
          <a:avLst/>
        </a:prstGeom>
        <a:noFill/>
        <a:ln w="9525" cmpd="sng">
          <a:noFill/>
        </a:ln>
        <a:effectLst>
          <a:outerShdw blurRad="63500" sx="114000" sy="114000" algn="ctr" rotWithShape="0">
            <a:srgbClr val="194AFE"/>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94A2E9C-5D50-46F5-B867-AC2BE2C9E98B}" type="TxLink">
            <a:rPr lang="en-US" sz="10000">
              <a:solidFill>
                <a:schemeClr val="bg1"/>
              </a:solidFill>
              <a:effectLst>
                <a:glow rad="25400">
                  <a:srgbClr val="194AFE">
                    <a:alpha val="50000"/>
                  </a:srgbClr>
                </a:glow>
                <a:outerShdw blurRad="127000" sx="105000" sy="105000" algn="ctr" rotWithShape="0">
                  <a:srgbClr val="194AFE"/>
                </a:outerShdw>
              </a:effectLst>
              <a:latin typeface="Times New Roman" panose="02020603050405020304" pitchFamily="18" charset="0"/>
              <a:ea typeface="+mn-ea"/>
              <a:cs typeface="Times New Roman" panose="02020603050405020304" pitchFamily="18" charset="0"/>
            </a:rPr>
            <a:pPr marL="0" indent="0" algn="ctr"/>
            <a:t> </a:t>
          </a:fld>
          <a:endParaRPr lang="en-IN" sz="10000">
            <a:solidFill>
              <a:schemeClr val="bg1"/>
            </a:solidFill>
            <a:effectLst>
              <a:glow rad="25400">
                <a:srgbClr val="194AFE">
                  <a:alpha val="50000"/>
                </a:srgbClr>
              </a:glow>
              <a:outerShdw blurRad="127000" sx="105000" sy="105000" algn="ctr" rotWithShape="0">
                <a:srgbClr val="194AFE"/>
              </a:outerShdw>
            </a:effectLst>
            <a:latin typeface="Times New Roman" panose="02020603050405020304" pitchFamily="18" charset="0"/>
            <a:ea typeface="+mn-ea"/>
            <a:cs typeface="Times New Roman" panose="02020603050405020304" pitchFamily="18" charset="0"/>
          </a:endParaRPr>
        </a:p>
      </xdr:txBody>
    </xdr:sp>
    <xdr:clientData/>
  </xdr:twoCellAnchor>
  <xdr:twoCellAnchor editAs="absolute">
    <xdr:from>
      <xdr:col>0</xdr:col>
      <xdr:colOff>9524</xdr:colOff>
      <xdr:row>2</xdr:row>
      <xdr:rowOff>71438</xdr:rowOff>
    </xdr:from>
    <xdr:to>
      <xdr:col>4</xdr:col>
      <xdr:colOff>440530</xdr:colOff>
      <xdr:row>4</xdr:row>
      <xdr:rowOff>119062</xdr:rowOff>
    </xdr:to>
    <mc:AlternateContent xmlns:mc="http://schemas.openxmlformats.org/markup-compatibility/2006" xmlns:a14="http://schemas.microsoft.com/office/drawing/2010/main">
      <mc:Choice Requires="a14">
        <xdr:graphicFrame macro="">
          <xdr:nvGraphicFramePr>
            <xdr:cNvPr id="187" name="Year 5">
              <a:extLst>
                <a:ext uri="{FF2B5EF4-FFF2-40B4-BE49-F238E27FC236}">
                  <a16:creationId xmlns:a16="http://schemas.microsoft.com/office/drawing/2014/main" id="{6EA68333-3DAA-4AEE-BBC3-997A60DBC192}"/>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ear 5"/>
            </a:graphicData>
          </a:graphic>
        </xdr:graphicFrame>
      </mc:Choice>
      <mc:Fallback xmlns="">
        <xdr:sp macro="" textlink="">
          <xdr:nvSpPr>
            <xdr:cNvPr id="0" name=""/>
            <xdr:cNvSpPr>
              <a:spLocks noTextEdit="1"/>
            </xdr:cNvSpPr>
          </xdr:nvSpPr>
          <xdr:spPr>
            <a:xfrm>
              <a:off x="9524" y="452438"/>
              <a:ext cx="2859881" cy="4286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xdr:col>
      <xdr:colOff>438150</xdr:colOff>
      <xdr:row>22</xdr:row>
      <xdr:rowOff>38099</xdr:rowOff>
    </xdr:from>
    <xdr:to>
      <xdr:col>4</xdr:col>
      <xdr:colOff>47625</xdr:colOff>
      <xdr:row>26</xdr:row>
      <xdr:rowOff>161925</xdr:rowOff>
    </xdr:to>
    <xdr:sp macro="" textlink="'sales process pt'!P7">
      <xdr:nvSpPr>
        <xdr:cNvPr id="188" name="TextBox 187">
          <a:extLst>
            <a:ext uri="{FF2B5EF4-FFF2-40B4-BE49-F238E27FC236}">
              <a16:creationId xmlns:a16="http://schemas.microsoft.com/office/drawing/2014/main" id="{F4A2F820-3B1F-44E4-B19B-11736119F28B}"/>
            </a:ext>
          </a:extLst>
        </xdr:cNvPr>
        <xdr:cNvSpPr txBox="1">
          <a:spLocks noChangeAspect="1"/>
        </xdr:cNvSpPr>
      </xdr:nvSpPr>
      <xdr:spPr>
        <a:xfrm>
          <a:off x="1657350" y="4229099"/>
          <a:ext cx="828675" cy="885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1DBABF-0C12-443E-B4D0-7CE93C8FD599}" type="TxLink">
            <a:rPr lang="en-US" sz="8800" b="0" i="0" u="none" strike="noStrike">
              <a:solidFill>
                <a:schemeClr val="tx1">
                  <a:alpha val="75000"/>
                </a:schemeClr>
              </a:solidFill>
              <a:latin typeface="Times New Roman" panose="02020603050405020304" pitchFamily="18" charset="0"/>
              <a:cs typeface="Times New Roman" panose="02020603050405020304" pitchFamily="18" charset="0"/>
            </a:rPr>
            <a:pPr algn="ctr"/>
            <a:t>●</a:t>
          </a:fld>
          <a:endParaRPr lang="en-IN" sz="8800">
            <a:solidFill>
              <a:schemeClr val="tx1">
                <a:alpha val="75000"/>
              </a:schemeClr>
            </a:solidFill>
            <a:latin typeface="Times New Roman" panose="02020603050405020304" pitchFamily="18" charset="0"/>
            <a:cs typeface="Times New Roman" panose="02020603050405020304" pitchFamily="18" charset="0"/>
          </a:endParaRPr>
        </a:p>
      </xdr:txBody>
    </xdr:sp>
    <xdr:clientData/>
  </xdr:twoCellAnchor>
  <xdr:twoCellAnchor editAs="absolute">
    <xdr:from>
      <xdr:col>2</xdr:col>
      <xdr:colOff>533400</xdr:colOff>
      <xdr:row>6</xdr:row>
      <xdr:rowOff>38099</xdr:rowOff>
    </xdr:from>
    <xdr:to>
      <xdr:col>4</xdr:col>
      <xdr:colOff>142875</xdr:colOff>
      <xdr:row>10</xdr:row>
      <xdr:rowOff>66675</xdr:rowOff>
    </xdr:to>
    <xdr:sp macro="" textlink="'sales process pt'!P6">
      <xdr:nvSpPr>
        <xdr:cNvPr id="189" name="TextBox 188">
          <a:extLst>
            <a:ext uri="{FF2B5EF4-FFF2-40B4-BE49-F238E27FC236}">
              <a16:creationId xmlns:a16="http://schemas.microsoft.com/office/drawing/2014/main" id="{80CD98F6-F33E-4100-B4F4-18F1FF01EE0D}"/>
            </a:ext>
          </a:extLst>
        </xdr:cNvPr>
        <xdr:cNvSpPr txBox="1">
          <a:spLocks noChangeAspect="1"/>
        </xdr:cNvSpPr>
      </xdr:nvSpPr>
      <xdr:spPr>
        <a:xfrm>
          <a:off x="1752600" y="1181099"/>
          <a:ext cx="828675" cy="790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E654771-3005-4D40-BBF9-9A357B3DEDF9}" type="TxLink">
            <a:rPr lang="en-US" sz="8800" b="0" i="0" u="none" strike="noStrike">
              <a:solidFill>
                <a:schemeClr val="tx1">
                  <a:alpha val="75000"/>
                </a:schemeClr>
              </a:solidFill>
              <a:latin typeface="Times New Roman" panose="02020603050405020304" pitchFamily="18" charset="0"/>
              <a:ea typeface="+mn-ea"/>
              <a:cs typeface="Times New Roman" panose="02020603050405020304" pitchFamily="18" charset="0"/>
            </a:rPr>
            <a:pPr marL="0" indent="0" algn="ctr"/>
            <a:t> </a:t>
          </a:fld>
          <a:endParaRPr lang="en-IN" sz="8800" b="0" i="0" u="none" strike="noStrike">
            <a:solidFill>
              <a:schemeClr val="tx1">
                <a:alpha val="75000"/>
              </a:schemeClr>
            </a:solidFill>
            <a:latin typeface="Times New Roman" panose="02020603050405020304" pitchFamily="18" charset="0"/>
            <a:ea typeface="+mn-ea"/>
            <a:cs typeface="Times New Roman" panose="02020603050405020304" pitchFamily="18" charset="0"/>
          </a:endParaRPr>
        </a:p>
      </xdr:txBody>
    </xdr:sp>
    <xdr:clientData/>
  </xdr:twoCellAnchor>
  <xdr:twoCellAnchor editAs="absolute">
    <xdr:from>
      <xdr:col>2</xdr:col>
      <xdr:colOff>476250</xdr:colOff>
      <xdr:row>4</xdr:row>
      <xdr:rowOff>133349</xdr:rowOff>
    </xdr:from>
    <xdr:to>
      <xdr:col>4</xdr:col>
      <xdr:colOff>85725</xdr:colOff>
      <xdr:row>6</xdr:row>
      <xdr:rowOff>9524</xdr:rowOff>
    </xdr:to>
    <xdr:sp macro="" textlink="'sales process pt'!Q6">
      <xdr:nvSpPr>
        <xdr:cNvPr id="190" name="TextBox 189">
          <a:extLst>
            <a:ext uri="{FF2B5EF4-FFF2-40B4-BE49-F238E27FC236}">
              <a16:creationId xmlns:a16="http://schemas.microsoft.com/office/drawing/2014/main" id="{FB5AFB64-A043-4ABC-84EC-11C3D59EBDA2}"/>
            </a:ext>
          </a:extLst>
        </xdr:cNvPr>
        <xdr:cNvSpPr txBox="1">
          <a:spLocks noChangeAspect="1"/>
        </xdr:cNvSpPr>
      </xdr:nvSpPr>
      <xdr:spPr>
        <a:xfrm>
          <a:off x="1695450" y="895349"/>
          <a:ext cx="8286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1D6B5F2-1301-4FE9-8F5B-6C4758AA9B4B}" type="TxLink">
            <a:rPr lang="en-US" sz="1200" b="0" i="0" u="none" strike="noStrike">
              <a:solidFill>
                <a:schemeClr val="bg1"/>
              </a:solidFill>
              <a:latin typeface="Times New Roman" panose="02020603050405020304" pitchFamily="18" charset="0"/>
              <a:cs typeface="Times New Roman" panose="02020603050405020304" pitchFamily="18" charset="0"/>
            </a:rPr>
            <a:pPr algn="ctr"/>
            <a:t>1619</a:t>
          </a:fld>
          <a:endParaRPr lang="en-IN"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absolute">
    <xdr:from>
      <xdr:col>3</xdr:col>
      <xdr:colOff>401640</xdr:colOff>
      <xdr:row>14</xdr:row>
      <xdr:rowOff>96031</xdr:rowOff>
    </xdr:from>
    <xdr:to>
      <xdr:col>4</xdr:col>
      <xdr:colOff>548040</xdr:colOff>
      <xdr:row>14</xdr:row>
      <xdr:rowOff>132031</xdr:rowOff>
    </xdr:to>
    <xdr:sp macro="" textlink="'sales process pt'!$N$14">
      <xdr:nvSpPr>
        <xdr:cNvPr id="16" name="TextBox 15">
          <a:extLst>
            <a:ext uri="{FF2B5EF4-FFF2-40B4-BE49-F238E27FC236}">
              <a16:creationId xmlns:a16="http://schemas.microsoft.com/office/drawing/2014/main" id="{4A9BAA31-E530-47F1-83CF-C2B13B64D96C}"/>
            </a:ext>
          </a:extLst>
        </xdr:cNvPr>
        <xdr:cNvSpPr txBox="1">
          <a:spLocks noChangeAspect="1"/>
        </xdr:cNvSpPr>
      </xdr:nvSpPr>
      <xdr:spPr>
        <a:xfrm rot="3434944" flipH="1">
          <a:off x="2590440" y="2403031"/>
          <a:ext cx="36000" cy="75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575CA62-C59C-49AA-8EB4-F893582C1401}" type="TxLink">
            <a:rPr lang="en-US" sz="13800" b="0" i="0" u="none" strike="noStrike">
              <a:solidFill>
                <a:schemeClr val="bg1"/>
              </a:solidFill>
              <a:latin typeface="Times New Roman" panose="02020603050405020304" pitchFamily="18" charset="0"/>
              <a:ea typeface="+mn-ea"/>
              <a:cs typeface="Times New Roman" panose="02020603050405020304" pitchFamily="18" charset="0"/>
            </a:rPr>
            <a:pPr marL="0" indent="0" algn="ctr"/>
            <a:t>│</a:t>
          </a:fld>
          <a:endParaRPr lang="en-IN" sz="13800" b="0" i="0" u="none" strike="noStrike">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editAs="absolute">
    <xdr:from>
      <xdr:col>5</xdr:col>
      <xdr:colOff>257173</xdr:colOff>
      <xdr:row>14</xdr:row>
      <xdr:rowOff>76200</xdr:rowOff>
    </xdr:from>
    <xdr:to>
      <xdr:col>6</xdr:col>
      <xdr:colOff>403573</xdr:colOff>
      <xdr:row>14</xdr:row>
      <xdr:rowOff>112200</xdr:rowOff>
    </xdr:to>
    <xdr:sp macro="" textlink="'sales process pt'!N14">
      <xdr:nvSpPr>
        <xdr:cNvPr id="21" name="TextBox 20">
          <a:extLst>
            <a:ext uri="{FF2B5EF4-FFF2-40B4-BE49-F238E27FC236}">
              <a16:creationId xmlns:a16="http://schemas.microsoft.com/office/drawing/2014/main" id="{FDD1C39B-E93F-4BD5-9E7D-B7EEAA9D498F}"/>
            </a:ext>
          </a:extLst>
        </xdr:cNvPr>
        <xdr:cNvSpPr txBox="1">
          <a:spLocks noChangeAspect="1"/>
        </xdr:cNvSpPr>
      </xdr:nvSpPr>
      <xdr:spPr>
        <a:xfrm rot="7245332" flipH="1">
          <a:off x="3665173" y="2383200"/>
          <a:ext cx="36000" cy="75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D30D714-48E3-4960-9C29-1FE78EFF100F}" type="TxLink">
            <a:rPr lang="en-US" sz="13800" b="0" i="0" u="none" strike="noStrike">
              <a:solidFill>
                <a:schemeClr val="bg1"/>
              </a:solidFill>
              <a:latin typeface="Times New Roman" panose="02020603050405020304" pitchFamily="18" charset="0"/>
              <a:ea typeface="+mn-ea"/>
              <a:cs typeface="Times New Roman" panose="02020603050405020304" pitchFamily="18" charset="0"/>
            </a:rPr>
            <a:pPr marL="0" indent="0" algn="ctr"/>
            <a:t>│</a:t>
          </a:fld>
          <a:endParaRPr lang="en-IN" sz="13800" b="0" i="0" u="none" strike="noStrike">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editAs="absolute">
    <xdr:from>
      <xdr:col>3</xdr:col>
      <xdr:colOff>470270</xdr:colOff>
      <xdr:row>18</xdr:row>
      <xdr:rowOff>132148</xdr:rowOff>
    </xdr:from>
    <xdr:to>
      <xdr:col>4</xdr:col>
      <xdr:colOff>580670</xdr:colOff>
      <xdr:row>18</xdr:row>
      <xdr:rowOff>168148</xdr:rowOff>
    </xdr:to>
    <xdr:sp macro="" textlink="'sales process pt'!$N$13">
      <xdr:nvSpPr>
        <xdr:cNvPr id="22" name="TextBox 21">
          <a:extLst>
            <a:ext uri="{FF2B5EF4-FFF2-40B4-BE49-F238E27FC236}">
              <a16:creationId xmlns:a16="http://schemas.microsoft.com/office/drawing/2014/main" id="{154FEA26-AADA-46C5-A95B-DEF61AF88C5E}"/>
            </a:ext>
          </a:extLst>
        </xdr:cNvPr>
        <xdr:cNvSpPr txBox="1">
          <a:spLocks noChangeAspect="1"/>
        </xdr:cNvSpPr>
      </xdr:nvSpPr>
      <xdr:spPr>
        <a:xfrm rot="18394455" flipH="1">
          <a:off x="2641070" y="3219148"/>
          <a:ext cx="36000" cy="72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20B14C1-5A24-435D-AF97-5C04378F0531}" type="TxLink">
            <a:rPr lang="en-US" sz="13800" b="0" i="0" u="none" strike="noStrike">
              <a:solidFill>
                <a:schemeClr val="bg1"/>
              </a:solidFill>
              <a:latin typeface="Times New Roman" panose="02020603050405020304" pitchFamily="18" charset="0"/>
              <a:ea typeface="+mn-ea"/>
              <a:cs typeface="Times New Roman" panose="02020603050405020304" pitchFamily="18" charset="0"/>
            </a:rPr>
            <a:pPr marL="0" indent="0" algn="ctr"/>
            <a:t> </a:t>
          </a:fld>
          <a:endParaRPr lang="en-IN" sz="13800" b="0" i="0" u="none" strike="noStrike">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editAs="absolute">
    <xdr:from>
      <xdr:col>5</xdr:col>
      <xdr:colOff>238126</xdr:colOff>
      <xdr:row>18</xdr:row>
      <xdr:rowOff>142875</xdr:rowOff>
    </xdr:from>
    <xdr:to>
      <xdr:col>6</xdr:col>
      <xdr:colOff>384526</xdr:colOff>
      <xdr:row>18</xdr:row>
      <xdr:rowOff>178875</xdr:rowOff>
    </xdr:to>
    <xdr:sp macro="" textlink="'sales process pt'!$N$13">
      <xdr:nvSpPr>
        <xdr:cNvPr id="25" name="TextBox 24">
          <a:extLst>
            <a:ext uri="{FF2B5EF4-FFF2-40B4-BE49-F238E27FC236}">
              <a16:creationId xmlns:a16="http://schemas.microsoft.com/office/drawing/2014/main" id="{6B5BBB6C-2B23-4FAE-BD6D-F360BA1FBF0B}"/>
            </a:ext>
          </a:extLst>
        </xdr:cNvPr>
        <xdr:cNvSpPr txBox="1">
          <a:spLocks noChangeAspect="1"/>
        </xdr:cNvSpPr>
      </xdr:nvSpPr>
      <xdr:spPr>
        <a:xfrm rot="3434944" flipH="1">
          <a:off x="3646126" y="3211875"/>
          <a:ext cx="36000" cy="75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E6BA446-4489-4B1F-AD72-503128B83765}" type="TxLink">
            <a:rPr lang="en-US" sz="13800" b="0" i="0" u="none" strike="noStrike">
              <a:solidFill>
                <a:schemeClr val="bg1"/>
              </a:solidFill>
              <a:latin typeface="Times New Roman" panose="02020603050405020304" pitchFamily="18" charset="0"/>
              <a:ea typeface="+mn-ea"/>
              <a:cs typeface="Times New Roman" panose="02020603050405020304" pitchFamily="18" charset="0"/>
            </a:rPr>
            <a:pPr marL="0" indent="0" algn="ctr"/>
            <a:t> </a:t>
          </a:fld>
          <a:endParaRPr lang="en-IN" sz="13800" b="0" i="0" u="none" strike="noStrike">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editAs="absolute">
    <xdr:from>
      <xdr:col>4</xdr:col>
      <xdr:colOff>276225</xdr:colOff>
      <xdr:row>18</xdr:row>
      <xdr:rowOff>88107</xdr:rowOff>
    </xdr:from>
    <xdr:to>
      <xdr:col>5</xdr:col>
      <xdr:colOff>495300</xdr:colOff>
      <xdr:row>22</xdr:row>
      <xdr:rowOff>116683</xdr:rowOff>
    </xdr:to>
    <xdr:sp macro="" textlink="'sales process pt'!$P$13">
      <xdr:nvSpPr>
        <xdr:cNvPr id="26" name="TextBox 25">
          <a:extLst>
            <a:ext uri="{FF2B5EF4-FFF2-40B4-BE49-F238E27FC236}">
              <a16:creationId xmlns:a16="http://schemas.microsoft.com/office/drawing/2014/main" id="{BD5D6201-564E-4594-BB90-223B5AD4A1D8}"/>
            </a:ext>
          </a:extLst>
        </xdr:cNvPr>
        <xdr:cNvSpPr txBox="1">
          <a:spLocks noChangeAspect="1"/>
        </xdr:cNvSpPr>
      </xdr:nvSpPr>
      <xdr:spPr>
        <a:xfrm>
          <a:off x="2705100" y="3517107"/>
          <a:ext cx="826294" cy="790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3B714D2-8FCE-474E-A8D6-D687660629AE}" type="TxLink">
            <a:rPr lang="en-US" sz="8800" b="0" i="0" u="none" strike="noStrike">
              <a:solidFill>
                <a:schemeClr val="tx1">
                  <a:alpha val="75000"/>
                </a:schemeClr>
              </a:solidFill>
              <a:latin typeface="Times New Roman" panose="02020603050405020304" pitchFamily="18" charset="0"/>
              <a:ea typeface="+mn-ea"/>
              <a:cs typeface="Times New Roman" panose="02020603050405020304" pitchFamily="18" charset="0"/>
            </a:rPr>
            <a:pPr marL="0" indent="0" algn="ctr"/>
            <a:t>●</a:t>
          </a:fld>
          <a:endParaRPr lang="en-IN" sz="8800" b="0" i="0" u="none" strike="noStrike">
            <a:solidFill>
              <a:schemeClr val="tx1">
                <a:alpha val="75000"/>
              </a:schemeClr>
            </a:solidFill>
            <a:latin typeface="Times New Roman" panose="02020603050405020304" pitchFamily="18" charset="0"/>
            <a:ea typeface="+mn-ea"/>
            <a:cs typeface="Times New Roman" panose="02020603050405020304" pitchFamily="18" charset="0"/>
          </a:endParaRPr>
        </a:p>
      </xdr:txBody>
    </xdr:sp>
    <xdr:clientData/>
  </xdr:twoCellAnchor>
  <xdr:twoCellAnchor editAs="absolute">
    <xdr:from>
      <xdr:col>4</xdr:col>
      <xdr:colOff>295275</xdr:colOff>
      <xdr:row>10</xdr:row>
      <xdr:rowOff>47625</xdr:rowOff>
    </xdr:from>
    <xdr:to>
      <xdr:col>5</xdr:col>
      <xdr:colOff>514350</xdr:colOff>
      <xdr:row>14</xdr:row>
      <xdr:rowOff>76201</xdr:rowOff>
    </xdr:to>
    <xdr:sp macro="" textlink="'sales process pt'!$P$14">
      <xdr:nvSpPr>
        <xdr:cNvPr id="28" name="TextBox 27">
          <a:extLst>
            <a:ext uri="{FF2B5EF4-FFF2-40B4-BE49-F238E27FC236}">
              <a16:creationId xmlns:a16="http://schemas.microsoft.com/office/drawing/2014/main" id="{9A343F59-87B2-42B5-831A-BC7FB561BD4C}"/>
            </a:ext>
          </a:extLst>
        </xdr:cNvPr>
        <xdr:cNvSpPr txBox="1">
          <a:spLocks noChangeAspect="1"/>
        </xdr:cNvSpPr>
      </xdr:nvSpPr>
      <xdr:spPr>
        <a:xfrm>
          <a:off x="2733675" y="1952625"/>
          <a:ext cx="828675" cy="790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C477DE2-08CC-4FBC-8D49-0A1D39008D07}" type="TxLink">
            <a:rPr lang="en-US" sz="8800" b="0" i="0" u="none" strike="noStrike">
              <a:solidFill>
                <a:schemeClr val="tx1">
                  <a:alpha val="75000"/>
                </a:schemeClr>
              </a:solidFill>
              <a:latin typeface="Times New Roman" panose="02020603050405020304" pitchFamily="18" charset="0"/>
              <a:ea typeface="+mn-ea"/>
              <a:cs typeface="Times New Roman" panose="02020603050405020304" pitchFamily="18" charset="0"/>
            </a:rPr>
            <a:pPr marL="0" indent="0" algn="ctr"/>
            <a:t> </a:t>
          </a:fld>
          <a:endParaRPr lang="en-IN" sz="8800" b="0" i="0" u="none" strike="noStrike">
            <a:solidFill>
              <a:schemeClr val="tx1">
                <a:alpha val="75000"/>
              </a:schemeClr>
            </a:solidFill>
            <a:latin typeface="Times New Roman" panose="02020603050405020304" pitchFamily="18" charset="0"/>
            <a:ea typeface="+mn-ea"/>
            <a:cs typeface="Times New Roman" panose="02020603050405020304" pitchFamily="18" charset="0"/>
          </a:endParaRPr>
        </a:p>
      </xdr:txBody>
    </xdr:sp>
    <xdr:clientData/>
  </xdr:twoCellAnchor>
  <xdr:twoCellAnchor editAs="absolute">
    <xdr:from>
      <xdr:col>4</xdr:col>
      <xdr:colOff>295276</xdr:colOff>
      <xdr:row>15</xdr:row>
      <xdr:rowOff>188115</xdr:rowOff>
    </xdr:from>
    <xdr:to>
      <xdr:col>5</xdr:col>
      <xdr:colOff>514351</xdr:colOff>
      <xdr:row>24</xdr:row>
      <xdr:rowOff>140491</xdr:rowOff>
    </xdr:to>
    <xdr:sp macro="" textlink="'sales process pt'!$O$13">
      <xdr:nvSpPr>
        <xdr:cNvPr id="31" name="TextBox 30">
          <a:extLst>
            <a:ext uri="{FF2B5EF4-FFF2-40B4-BE49-F238E27FC236}">
              <a16:creationId xmlns:a16="http://schemas.microsoft.com/office/drawing/2014/main" id="{CDC2C107-447E-408A-8488-55251965A1E1}"/>
            </a:ext>
          </a:extLst>
        </xdr:cNvPr>
        <xdr:cNvSpPr txBox="1">
          <a:spLocks noChangeAspect="1"/>
        </xdr:cNvSpPr>
      </xdr:nvSpPr>
      <xdr:spPr>
        <a:xfrm>
          <a:off x="2724151" y="3045615"/>
          <a:ext cx="826294" cy="1666876"/>
        </a:xfrm>
        <a:prstGeom prst="rect">
          <a:avLst/>
        </a:prstGeom>
        <a:noFill/>
        <a:ln w="9525" cmpd="sng">
          <a:noFill/>
        </a:ln>
        <a:effectLst>
          <a:outerShdw blurRad="63500" sx="114000" sy="114000" algn="ctr" rotWithShape="0">
            <a:srgbClr val="194AFE"/>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97D4D40-234A-4CEE-91B2-33D03100A246}" type="TxLink">
            <a:rPr lang="en-US" sz="10000">
              <a:solidFill>
                <a:schemeClr val="bg1"/>
              </a:solidFill>
              <a:effectLst>
                <a:glow rad="25400">
                  <a:srgbClr val="194AFE">
                    <a:alpha val="50000"/>
                  </a:srgbClr>
                </a:glow>
                <a:outerShdw blurRad="127000" sx="105000" sy="105000" algn="ctr" rotWithShape="0">
                  <a:srgbClr val="194AFE"/>
                </a:outerShdw>
              </a:effectLst>
              <a:latin typeface="Times New Roman" panose="02020603050405020304" pitchFamily="18" charset="0"/>
              <a:ea typeface="+mn-ea"/>
              <a:cs typeface="Times New Roman" panose="02020603050405020304" pitchFamily="18" charset="0"/>
            </a:rPr>
            <a:pPr marL="0" indent="0" algn="ctr"/>
            <a:t> </a:t>
          </a:fld>
          <a:endParaRPr lang="en-IN" sz="10000">
            <a:solidFill>
              <a:schemeClr val="bg1"/>
            </a:solidFill>
            <a:effectLst>
              <a:glow rad="25400">
                <a:srgbClr val="194AFE">
                  <a:alpha val="50000"/>
                </a:srgbClr>
              </a:glow>
              <a:outerShdw blurRad="127000" sx="105000" sy="105000" algn="ctr" rotWithShape="0">
                <a:srgbClr val="194AFE"/>
              </a:outerShdw>
            </a:effectLst>
            <a:latin typeface="Times New Roman" panose="02020603050405020304" pitchFamily="18" charset="0"/>
            <a:ea typeface="+mn-ea"/>
            <a:cs typeface="Times New Roman" panose="02020603050405020304" pitchFamily="18" charset="0"/>
          </a:endParaRPr>
        </a:p>
      </xdr:txBody>
    </xdr:sp>
    <xdr:clientData/>
  </xdr:twoCellAnchor>
  <xdr:twoCellAnchor editAs="absolute">
    <xdr:from>
      <xdr:col>4</xdr:col>
      <xdr:colOff>276225</xdr:colOff>
      <xdr:row>7</xdr:row>
      <xdr:rowOff>142875</xdr:rowOff>
    </xdr:from>
    <xdr:to>
      <xdr:col>5</xdr:col>
      <xdr:colOff>495300</xdr:colOff>
      <xdr:row>16</xdr:row>
      <xdr:rowOff>95251</xdr:rowOff>
    </xdr:to>
    <xdr:sp macro="" textlink="'sales process pt'!$O$14">
      <xdr:nvSpPr>
        <xdr:cNvPr id="32" name="TextBox 31">
          <a:extLst>
            <a:ext uri="{FF2B5EF4-FFF2-40B4-BE49-F238E27FC236}">
              <a16:creationId xmlns:a16="http://schemas.microsoft.com/office/drawing/2014/main" id="{7F04D03F-299F-4439-B4BB-2596B7751488}"/>
            </a:ext>
          </a:extLst>
        </xdr:cNvPr>
        <xdr:cNvSpPr txBox="1">
          <a:spLocks noChangeAspect="1"/>
        </xdr:cNvSpPr>
      </xdr:nvSpPr>
      <xdr:spPr>
        <a:xfrm>
          <a:off x="2714625" y="1476375"/>
          <a:ext cx="828675" cy="1666876"/>
        </a:xfrm>
        <a:prstGeom prst="rect">
          <a:avLst/>
        </a:prstGeom>
        <a:noFill/>
        <a:ln w="9525" cmpd="sng">
          <a:noFill/>
        </a:ln>
        <a:effectLst>
          <a:outerShdw blurRad="63500" sx="114000" sy="114000" algn="ctr" rotWithShape="0">
            <a:srgbClr val="194AFE"/>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0C854D7-CE6D-462E-A862-306D20FD3B7E}" type="TxLink">
            <a:rPr lang="en-US" sz="10000">
              <a:solidFill>
                <a:schemeClr val="bg1"/>
              </a:solidFill>
              <a:effectLst>
                <a:glow rad="25400">
                  <a:srgbClr val="194AFE">
                    <a:alpha val="50000"/>
                  </a:srgbClr>
                </a:glow>
                <a:outerShdw blurRad="127000" sx="105000" sy="105000" algn="ctr" rotWithShape="0">
                  <a:srgbClr val="194AFE"/>
                </a:outerShdw>
              </a:effectLst>
              <a:latin typeface="Times New Roman" panose="02020603050405020304" pitchFamily="18" charset="0"/>
              <a:ea typeface="+mn-ea"/>
              <a:cs typeface="Times New Roman" panose="02020603050405020304" pitchFamily="18" charset="0"/>
            </a:rPr>
            <a:pPr marL="0" indent="0" algn="ctr"/>
            <a:t>○</a:t>
          </a:fld>
          <a:endParaRPr lang="en-IN" sz="10000">
            <a:solidFill>
              <a:schemeClr val="bg1"/>
            </a:solidFill>
            <a:effectLst>
              <a:glow rad="25400">
                <a:srgbClr val="194AFE">
                  <a:alpha val="50000"/>
                </a:srgbClr>
              </a:glow>
              <a:outerShdw blurRad="127000" sx="105000" sy="105000" algn="ctr" rotWithShape="0">
                <a:srgbClr val="194AFE"/>
              </a:outerShdw>
            </a:effectLst>
            <a:latin typeface="Times New Roman" panose="02020603050405020304" pitchFamily="18" charset="0"/>
            <a:ea typeface="+mn-ea"/>
            <a:cs typeface="Times New Roman" panose="02020603050405020304" pitchFamily="18" charset="0"/>
          </a:endParaRPr>
        </a:p>
      </xdr:txBody>
    </xdr:sp>
    <xdr:clientData/>
  </xdr:twoCellAnchor>
  <xdr:twoCellAnchor editAs="absolute">
    <xdr:from>
      <xdr:col>7</xdr:col>
      <xdr:colOff>70002</xdr:colOff>
      <xdr:row>14</xdr:row>
      <xdr:rowOff>84582</xdr:rowOff>
    </xdr:from>
    <xdr:to>
      <xdr:col>8</xdr:col>
      <xdr:colOff>252402</xdr:colOff>
      <xdr:row>14</xdr:row>
      <xdr:rowOff>120582</xdr:rowOff>
    </xdr:to>
    <xdr:sp macro="" textlink="'sales process pt'!$N$20">
      <xdr:nvSpPr>
        <xdr:cNvPr id="34" name="TextBox 33">
          <a:extLst>
            <a:ext uri="{FF2B5EF4-FFF2-40B4-BE49-F238E27FC236}">
              <a16:creationId xmlns:a16="http://schemas.microsoft.com/office/drawing/2014/main" id="{11F95ACA-7D15-443D-A2C8-618F48782A0A}"/>
            </a:ext>
          </a:extLst>
        </xdr:cNvPr>
        <xdr:cNvSpPr txBox="1">
          <a:spLocks noChangeAspect="1"/>
        </xdr:cNvSpPr>
      </xdr:nvSpPr>
      <xdr:spPr>
        <a:xfrm rot="14152690" flipH="1">
          <a:off x="4715202" y="2373582"/>
          <a:ext cx="36000" cy="79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251A1F2-882D-4ADF-91EB-AC6240584FB5}" type="TxLink">
            <a:rPr lang="en-US" sz="13800" b="0" i="0" u="none" strike="noStrike">
              <a:solidFill>
                <a:schemeClr val="bg1"/>
              </a:solidFill>
              <a:latin typeface="Times New Roman" panose="02020603050405020304" pitchFamily="18" charset="0"/>
              <a:ea typeface="+mn-ea"/>
              <a:cs typeface="Times New Roman" panose="02020603050405020304" pitchFamily="18" charset="0"/>
            </a:rPr>
            <a:pPr marL="0" indent="0" algn="ctr"/>
            <a:t>│</a:t>
          </a:fld>
          <a:endParaRPr lang="en-IN" sz="13800" b="0" i="0" u="none" strike="noStrike">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editAs="absolute">
    <xdr:from>
      <xdr:col>7</xdr:col>
      <xdr:colOff>69112</xdr:colOff>
      <xdr:row>18</xdr:row>
      <xdr:rowOff>154801</xdr:rowOff>
    </xdr:from>
    <xdr:to>
      <xdr:col>8</xdr:col>
      <xdr:colOff>251512</xdr:colOff>
      <xdr:row>19</xdr:row>
      <xdr:rowOff>301</xdr:rowOff>
    </xdr:to>
    <xdr:sp macro="" textlink="'sales process pt'!$N$19">
      <xdr:nvSpPr>
        <xdr:cNvPr id="35" name="TextBox 34">
          <a:extLst>
            <a:ext uri="{FF2B5EF4-FFF2-40B4-BE49-F238E27FC236}">
              <a16:creationId xmlns:a16="http://schemas.microsoft.com/office/drawing/2014/main" id="{06892D3A-B337-410F-8329-71CA85F1F610}"/>
            </a:ext>
          </a:extLst>
        </xdr:cNvPr>
        <xdr:cNvSpPr txBox="1">
          <a:spLocks noChangeAspect="1"/>
        </xdr:cNvSpPr>
      </xdr:nvSpPr>
      <xdr:spPr>
        <a:xfrm rot="18070699" flipH="1">
          <a:off x="4714312" y="3205801"/>
          <a:ext cx="36000" cy="79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7BCCB23-28AF-4B7A-B56B-C7C62892E5AC}" type="TxLink">
            <a:rPr lang="en-US" sz="13800" b="0" i="0" u="none" strike="noStrike">
              <a:solidFill>
                <a:schemeClr val="bg1"/>
              </a:solidFill>
              <a:latin typeface="Times New Roman" panose="02020603050405020304" pitchFamily="18" charset="0"/>
              <a:ea typeface="+mn-ea"/>
              <a:cs typeface="Times New Roman" panose="02020603050405020304" pitchFamily="18" charset="0"/>
            </a:rPr>
            <a:pPr marL="0" indent="0" algn="ctr"/>
            <a:t> </a:t>
          </a:fld>
          <a:endParaRPr lang="en-IN" sz="13800" b="0" i="0" u="none" strike="noStrike">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editAs="absolute">
    <xdr:from>
      <xdr:col>7</xdr:col>
      <xdr:colOff>600075</xdr:colOff>
      <xdr:row>18</xdr:row>
      <xdr:rowOff>66675</xdr:rowOff>
    </xdr:from>
    <xdr:to>
      <xdr:col>9</xdr:col>
      <xdr:colOff>209550</xdr:colOff>
      <xdr:row>22</xdr:row>
      <xdr:rowOff>95251</xdr:rowOff>
    </xdr:to>
    <xdr:sp macro="" textlink="'sales process pt'!$P$19">
      <xdr:nvSpPr>
        <xdr:cNvPr id="36" name="TextBox 35">
          <a:extLst>
            <a:ext uri="{FF2B5EF4-FFF2-40B4-BE49-F238E27FC236}">
              <a16:creationId xmlns:a16="http://schemas.microsoft.com/office/drawing/2014/main" id="{D0882DF8-37D7-402D-8835-C2A6411B2596}"/>
            </a:ext>
          </a:extLst>
        </xdr:cNvPr>
        <xdr:cNvSpPr txBox="1">
          <a:spLocks noChangeAspect="1"/>
        </xdr:cNvSpPr>
      </xdr:nvSpPr>
      <xdr:spPr>
        <a:xfrm>
          <a:off x="4867275" y="3495675"/>
          <a:ext cx="828675" cy="790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CF68BAD-0BDA-44F3-B5C2-08D91520350E}" type="TxLink">
            <a:rPr lang="en-US" sz="8800" b="0" i="0" u="none" strike="noStrike">
              <a:solidFill>
                <a:schemeClr val="tx1">
                  <a:alpha val="75000"/>
                </a:schemeClr>
              </a:solidFill>
              <a:latin typeface="Times New Roman" panose="02020603050405020304" pitchFamily="18" charset="0"/>
              <a:ea typeface="+mn-ea"/>
              <a:cs typeface="Times New Roman" panose="02020603050405020304" pitchFamily="18" charset="0"/>
            </a:rPr>
            <a:pPr marL="0" indent="0" algn="ctr"/>
            <a:t>●</a:t>
          </a:fld>
          <a:endParaRPr lang="en-IN" sz="8800" b="0" i="0" u="none" strike="noStrike">
            <a:solidFill>
              <a:schemeClr val="tx1">
                <a:alpha val="75000"/>
              </a:schemeClr>
            </a:solidFill>
            <a:latin typeface="Times New Roman" panose="02020603050405020304" pitchFamily="18" charset="0"/>
            <a:ea typeface="+mn-ea"/>
            <a:cs typeface="Times New Roman" panose="02020603050405020304" pitchFamily="18" charset="0"/>
          </a:endParaRPr>
        </a:p>
      </xdr:txBody>
    </xdr:sp>
    <xdr:clientData/>
  </xdr:twoCellAnchor>
  <xdr:twoCellAnchor editAs="absolute">
    <xdr:from>
      <xdr:col>7</xdr:col>
      <xdr:colOff>590550</xdr:colOff>
      <xdr:row>10</xdr:row>
      <xdr:rowOff>28575</xdr:rowOff>
    </xdr:from>
    <xdr:to>
      <xdr:col>9</xdr:col>
      <xdr:colOff>200025</xdr:colOff>
      <xdr:row>14</xdr:row>
      <xdr:rowOff>57151</xdr:rowOff>
    </xdr:to>
    <xdr:sp macro="" textlink="'sales process pt'!$P$20">
      <xdr:nvSpPr>
        <xdr:cNvPr id="37" name="TextBox 36">
          <a:extLst>
            <a:ext uri="{FF2B5EF4-FFF2-40B4-BE49-F238E27FC236}">
              <a16:creationId xmlns:a16="http://schemas.microsoft.com/office/drawing/2014/main" id="{1B126BBE-19FF-4FF7-8547-3A44B9BE9F5C}"/>
            </a:ext>
          </a:extLst>
        </xdr:cNvPr>
        <xdr:cNvSpPr txBox="1">
          <a:spLocks noChangeAspect="1"/>
        </xdr:cNvSpPr>
      </xdr:nvSpPr>
      <xdr:spPr>
        <a:xfrm>
          <a:off x="4857750" y="1933575"/>
          <a:ext cx="828675" cy="790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0452304-7107-47F2-A81D-57A22044561A}" type="TxLink">
            <a:rPr lang="en-US" sz="8800" b="0" i="0" u="none" strike="noStrike">
              <a:solidFill>
                <a:schemeClr val="tx1">
                  <a:alpha val="75000"/>
                </a:schemeClr>
              </a:solidFill>
              <a:latin typeface="Times New Roman" panose="02020603050405020304" pitchFamily="18" charset="0"/>
              <a:ea typeface="+mn-ea"/>
              <a:cs typeface="Times New Roman" panose="02020603050405020304" pitchFamily="18" charset="0"/>
            </a:rPr>
            <a:pPr marL="0" indent="0" algn="ctr"/>
            <a:t> </a:t>
          </a:fld>
          <a:endParaRPr lang="en-IN" sz="8800" b="0" i="0" u="none" strike="noStrike">
            <a:solidFill>
              <a:schemeClr val="tx1">
                <a:alpha val="75000"/>
              </a:schemeClr>
            </a:solidFill>
            <a:latin typeface="Times New Roman" panose="02020603050405020304" pitchFamily="18" charset="0"/>
            <a:ea typeface="+mn-ea"/>
            <a:cs typeface="Times New Roman" panose="02020603050405020304" pitchFamily="18" charset="0"/>
          </a:endParaRPr>
        </a:p>
      </xdr:txBody>
    </xdr:sp>
    <xdr:clientData/>
  </xdr:twoCellAnchor>
  <xdr:twoCellAnchor editAs="absolute">
    <xdr:from>
      <xdr:col>7</xdr:col>
      <xdr:colOff>457200</xdr:colOff>
      <xdr:row>16</xdr:row>
      <xdr:rowOff>161920</xdr:rowOff>
    </xdr:from>
    <xdr:to>
      <xdr:col>9</xdr:col>
      <xdr:colOff>361950</xdr:colOff>
      <xdr:row>23</xdr:row>
      <xdr:rowOff>180969</xdr:rowOff>
    </xdr:to>
    <xdr:sp macro="" textlink="'sales process pt'!$O$19">
      <xdr:nvSpPr>
        <xdr:cNvPr id="38" name="TextBox 37">
          <a:extLst>
            <a:ext uri="{FF2B5EF4-FFF2-40B4-BE49-F238E27FC236}">
              <a16:creationId xmlns:a16="http://schemas.microsoft.com/office/drawing/2014/main" id="{6AAE214F-B767-4DC5-8569-9B3B5179C0C7}"/>
            </a:ext>
          </a:extLst>
        </xdr:cNvPr>
        <xdr:cNvSpPr txBox="1">
          <a:spLocks noChangeAspect="1"/>
        </xdr:cNvSpPr>
      </xdr:nvSpPr>
      <xdr:spPr>
        <a:xfrm>
          <a:off x="4707731" y="3209920"/>
          <a:ext cx="1119188" cy="1352549"/>
        </a:xfrm>
        <a:prstGeom prst="rect">
          <a:avLst/>
        </a:prstGeom>
        <a:noFill/>
        <a:ln w="9525" cmpd="sng">
          <a:noFill/>
        </a:ln>
        <a:effectLst>
          <a:outerShdw blurRad="63500" sx="114000" sy="114000" algn="ctr" rotWithShape="0">
            <a:srgbClr val="194AFE"/>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86BA399-CC48-4D42-BB7A-0DBB24A56035}" type="TxLink">
            <a:rPr lang="en-US" sz="10000">
              <a:solidFill>
                <a:schemeClr val="bg1"/>
              </a:solidFill>
              <a:effectLst>
                <a:glow rad="25400">
                  <a:srgbClr val="194AFE">
                    <a:alpha val="50000"/>
                  </a:srgbClr>
                </a:glow>
                <a:outerShdw blurRad="127000" sx="105000" sy="105000" algn="ctr" rotWithShape="0">
                  <a:srgbClr val="194AFE"/>
                </a:outerShdw>
              </a:effectLst>
              <a:latin typeface="Times New Roman" panose="02020603050405020304" pitchFamily="18" charset="0"/>
              <a:ea typeface="+mn-ea"/>
              <a:cs typeface="Times New Roman" panose="02020603050405020304" pitchFamily="18" charset="0"/>
            </a:rPr>
            <a:pPr marL="0" indent="0" algn="ctr"/>
            <a:t> </a:t>
          </a:fld>
          <a:endParaRPr lang="en-IN" sz="10000">
            <a:solidFill>
              <a:schemeClr val="bg1"/>
            </a:solidFill>
            <a:effectLst>
              <a:glow rad="25400">
                <a:srgbClr val="194AFE">
                  <a:alpha val="50000"/>
                </a:srgbClr>
              </a:glow>
              <a:outerShdw blurRad="127000" sx="105000" sy="105000" algn="ctr" rotWithShape="0">
                <a:srgbClr val="194AFE"/>
              </a:outerShdw>
            </a:effectLst>
            <a:latin typeface="Times New Roman" panose="02020603050405020304" pitchFamily="18" charset="0"/>
            <a:ea typeface="+mn-ea"/>
            <a:cs typeface="Times New Roman" panose="02020603050405020304" pitchFamily="18" charset="0"/>
          </a:endParaRPr>
        </a:p>
      </xdr:txBody>
    </xdr:sp>
    <xdr:clientData/>
  </xdr:twoCellAnchor>
  <xdr:twoCellAnchor editAs="absolute">
    <xdr:from>
      <xdr:col>7</xdr:col>
      <xdr:colOff>457200</xdr:colOff>
      <xdr:row>8</xdr:row>
      <xdr:rowOff>76200</xdr:rowOff>
    </xdr:from>
    <xdr:to>
      <xdr:col>9</xdr:col>
      <xdr:colOff>361950</xdr:colOff>
      <xdr:row>15</xdr:row>
      <xdr:rowOff>161925</xdr:rowOff>
    </xdr:to>
    <xdr:sp macro="" textlink="'sales process pt'!$O$20">
      <xdr:nvSpPr>
        <xdr:cNvPr id="39" name="TextBox 38">
          <a:extLst>
            <a:ext uri="{FF2B5EF4-FFF2-40B4-BE49-F238E27FC236}">
              <a16:creationId xmlns:a16="http://schemas.microsoft.com/office/drawing/2014/main" id="{758D3C80-2452-4CD7-8416-080411472909}"/>
            </a:ext>
          </a:extLst>
        </xdr:cNvPr>
        <xdr:cNvSpPr txBox="1">
          <a:spLocks noChangeAspect="1"/>
        </xdr:cNvSpPr>
      </xdr:nvSpPr>
      <xdr:spPr>
        <a:xfrm>
          <a:off x="4724400" y="1600200"/>
          <a:ext cx="1123950" cy="1419225"/>
        </a:xfrm>
        <a:prstGeom prst="rect">
          <a:avLst/>
        </a:prstGeom>
        <a:noFill/>
        <a:ln w="9525" cmpd="sng">
          <a:noFill/>
        </a:ln>
        <a:effectLst>
          <a:outerShdw blurRad="63500" sx="114000" sy="114000" algn="ctr" rotWithShape="0">
            <a:srgbClr val="194AFE"/>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DC50BC6-E182-404C-8B0D-8C2CF12300DB}" type="TxLink">
            <a:rPr lang="en-US" sz="10000">
              <a:solidFill>
                <a:schemeClr val="bg1"/>
              </a:solidFill>
              <a:effectLst>
                <a:glow rad="25400">
                  <a:srgbClr val="194AFE">
                    <a:alpha val="50000"/>
                  </a:srgbClr>
                </a:glow>
                <a:outerShdw blurRad="127000" sx="105000" sy="105000" algn="ctr" rotWithShape="0">
                  <a:srgbClr val="194AFE"/>
                </a:outerShdw>
              </a:effectLst>
              <a:latin typeface="Times New Roman" panose="02020603050405020304" pitchFamily="18" charset="0"/>
              <a:ea typeface="+mn-ea"/>
              <a:cs typeface="Times New Roman" panose="02020603050405020304" pitchFamily="18" charset="0"/>
            </a:rPr>
            <a:pPr marL="0" indent="0" algn="ctr"/>
            <a:t>○</a:t>
          </a:fld>
          <a:endParaRPr lang="en-IN" sz="10000">
            <a:solidFill>
              <a:schemeClr val="bg1"/>
            </a:solidFill>
            <a:effectLst>
              <a:glow rad="25400">
                <a:srgbClr val="194AFE">
                  <a:alpha val="50000"/>
                </a:srgbClr>
              </a:glow>
              <a:outerShdw blurRad="127000" sx="105000" sy="105000" algn="ctr" rotWithShape="0">
                <a:srgbClr val="194AFE"/>
              </a:outerShdw>
            </a:effectLst>
            <a:latin typeface="Times New Roman" panose="02020603050405020304" pitchFamily="18" charset="0"/>
            <a:ea typeface="+mn-ea"/>
            <a:cs typeface="Times New Roman" panose="02020603050405020304" pitchFamily="18" charset="0"/>
          </a:endParaRPr>
        </a:p>
      </xdr:txBody>
    </xdr:sp>
    <xdr:clientData/>
  </xdr:twoCellAnchor>
  <xdr:twoCellAnchor editAs="absolute">
    <xdr:from>
      <xdr:col>4</xdr:col>
      <xdr:colOff>247650</xdr:colOff>
      <xdr:row>8</xdr:row>
      <xdr:rowOff>142875</xdr:rowOff>
    </xdr:from>
    <xdr:to>
      <xdr:col>5</xdr:col>
      <xdr:colOff>466725</xdr:colOff>
      <xdr:row>10</xdr:row>
      <xdr:rowOff>19050</xdr:rowOff>
    </xdr:to>
    <xdr:sp macro="" textlink="'sales process pt'!$Q$14">
      <xdr:nvSpPr>
        <xdr:cNvPr id="54" name="TextBox 53">
          <a:extLst>
            <a:ext uri="{FF2B5EF4-FFF2-40B4-BE49-F238E27FC236}">
              <a16:creationId xmlns:a16="http://schemas.microsoft.com/office/drawing/2014/main" id="{66C92280-B389-4E0F-B80F-0C94B836AB24}"/>
            </a:ext>
          </a:extLst>
        </xdr:cNvPr>
        <xdr:cNvSpPr txBox="1">
          <a:spLocks noChangeAspect="1"/>
        </xdr:cNvSpPr>
      </xdr:nvSpPr>
      <xdr:spPr>
        <a:xfrm>
          <a:off x="2686050" y="1666875"/>
          <a:ext cx="8286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0761B5E-CFB1-4E34-B7C3-8FDBC23D4D11}" type="TxLink">
            <a:rPr lang="en-US" sz="1100" b="0" i="0" u="none" strike="noStrike">
              <a:solidFill>
                <a:schemeClr val="bg1"/>
              </a:solidFill>
              <a:latin typeface="Times New Roman" panose="02020603050405020304" pitchFamily="18" charset="0"/>
              <a:cs typeface="Times New Roman" panose="02020603050405020304" pitchFamily="18" charset="0"/>
            </a:rPr>
            <a:pPr algn="ctr"/>
            <a:t>1921</a:t>
          </a:fld>
          <a:endParaRPr lang="en-IN"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absolute">
    <xdr:from>
      <xdr:col>4</xdr:col>
      <xdr:colOff>257175</xdr:colOff>
      <xdr:row>24</xdr:row>
      <xdr:rowOff>28575</xdr:rowOff>
    </xdr:from>
    <xdr:to>
      <xdr:col>5</xdr:col>
      <xdr:colOff>476250</xdr:colOff>
      <xdr:row>25</xdr:row>
      <xdr:rowOff>95250</xdr:rowOff>
    </xdr:to>
    <xdr:sp macro="" textlink="'sales process pt'!$Q$13">
      <xdr:nvSpPr>
        <xdr:cNvPr id="55" name="TextBox 54">
          <a:extLst>
            <a:ext uri="{FF2B5EF4-FFF2-40B4-BE49-F238E27FC236}">
              <a16:creationId xmlns:a16="http://schemas.microsoft.com/office/drawing/2014/main" id="{D29050D4-525F-4199-80B6-675C2842BDEC}"/>
            </a:ext>
          </a:extLst>
        </xdr:cNvPr>
        <xdr:cNvSpPr txBox="1">
          <a:spLocks noChangeAspect="1"/>
        </xdr:cNvSpPr>
      </xdr:nvSpPr>
      <xdr:spPr>
        <a:xfrm>
          <a:off x="2695575" y="4600575"/>
          <a:ext cx="8286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18861B5-9EFE-438E-9311-2FAFAE80C3EA}" type="TxLink">
            <a:rPr lang="en-US" sz="1100" b="0" i="0" u="none" strike="noStrike">
              <a:solidFill>
                <a:schemeClr val="bg1"/>
              </a:solidFill>
              <a:latin typeface="Times New Roman" panose="02020603050405020304" pitchFamily="18" charset="0"/>
              <a:cs typeface="Times New Roman" panose="02020603050405020304" pitchFamily="18" charset="0"/>
            </a:rPr>
            <a:pPr algn="ctr"/>
            <a:t>1194</a:t>
          </a:fld>
          <a:endParaRPr lang="en-IN"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absolute">
    <xdr:from>
      <xdr:col>2</xdr:col>
      <xdr:colOff>400050</xdr:colOff>
      <xdr:row>27</xdr:row>
      <xdr:rowOff>133350</xdr:rowOff>
    </xdr:from>
    <xdr:to>
      <xdr:col>4</xdr:col>
      <xdr:colOff>9525</xdr:colOff>
      <xdr:row>29</xdr:row>
      <xdr:rowOff>9525</xdr:rowOff>
    </xdr:to>
    <xdr:sp macro="" textlink="'sales process pt'!$Q$7">
      <xdr:nvSpPr>
        <xdr:cNvPr id="56" name="TextBox 55">
          <a:extLst>
            <a:ext uri="{FF2B5EF4-FFF2-40B4-BE49-F238E27FC236}">
              <a16:creationId xmlns:a16="http://schemas.microsoft.com/office/drawing/2014/main" id="{46778C0A-5CA1-45F5-8134-29D7CD26AA9A}"/>
            </a:ext>
          </a:extLst>
        </xdr:cNvPr>
        <xdr:cNvSpPr txBox="1">
          <a:spLocks noChangeAspect="1"/>
        </xdr:cNvSpPr>
      </xdr:nvSpPr>
      <xdr:spPr>
        <a:xfrm>
          <a:off x="1619250" y="5276850"/>
          <a:ext cx="8286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CA604A-967C-48E3-9482-9A2A4FCD245A}" type="TxLink">
            <a:rPr lang="en-US" sz="1100" b="0" i="0" u="none" strike="noStrike">
              <a:solidFill>
                <a:schemeClr val="bg1"/>
              </a:solidFill>
              <a:latin typeface="Times New Roman" panose="02020603050405020304" pitchFamily="18" charset="0"/>
              <a:cs typeface="Times New Roman" panose="02020603050405020304" pitchFamily="18" charset="0"/>
            </a:rPr>
            <a:pPr algn="ctr"/>
            <a:t>1496</a:t>
          </a:fld>
          <a:endParaRPr lang="en-IN"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absolute">
    <xdr:from>
      <xdr:col>2</xdr:col>
      <xdr:colOff>419100</xdr:colOff>
      <xdr:row>26</xdr:row>
      <xdr:rowOff>133350</xdr:rowOff>
    </xdr:from>
    <xdr:to>
      <xdr:col>4</xdr:col>
      <xdr:colOff>28575</xdr:colOff>
      <xdr:row>28</xdr:row>
      <xdr:rowOff>9525</xdr:rowOff>
    </xdr:to>
    <xdr:sp macro="" textlink="">
      <xdr:nvSpPr>
        <xdr:cNvPr id="57" name="TextBox 56">
          <a:extLst>
            <a:ext uri="{FF2B5EF4-FFF2-40B4-BE49-F238E27FC236}">
              <a16:creationId xmlns:a16="http://schemas.microsoft.com/office/drawing/2014/main" id="{ECD48942-74B9-44F0-94CF-63115361AD18}"/>
            </a:ext>
          </a:extLst>
        </xdr:cNvPr>
        <xdr:cNvSpPr txBox="1">
          <a:spLocks noChangeAspect="1"/>
        </xdr:cNvSpPr>
      </xdr:nvSpPr>
      <xdr:spPr>
        <a:xfrm>
          <a:off x="1638300" y="5086350"/>
          <a:ext cx="8286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chemeClr val="bg1"/>
              </a:solidFill>
              <a:latin typeface="Times New Roman" panose="02020603050405020304" pitchFamily="18" charset="0"/>
              <a:cs typeface="Times New Roman" panose="02020603050405020304" pitchFamily="18" charset="0"/>
            </a:rPr>
            <a:t>Website</a:t>
          </a:r>
        </a:p>
      </xdr:txBody>
    </xdr:sp>
    <xdr:clientData/>
  </xdr:twoCellAnchor>
  <xdr:twoCellAnchor editAs="absolute">
    <xdr:from>
      <xdr:col>7</xdr:col>
      <xdr:colOff>571500</xdr:colOff>
      <xdr:row>25</xdr:row>
      <xdr:rowOff>0</xdr:rowOff>
    </xdr:from>
    <xdr:to>
      <xdr:col>9</xdr:col>
      <xdr:colOff>180975</xdr:colOff>
      <xdr:row>26</xdr:row>
      <xdr:rowOff>66675</xdr:rowOff>
    </xdr:to>
    <xdr:sp macro="" textlink="'sales process pt'!$Q$19">
      <xdr:nvSpPr>
        <xdr:cNvPr id="58" name="TextBox 57">
          <a:extLst>
            <a:ext uri="{FF2B5EF4-FFF2-40B4-BE49-F238E27FC236}">
              <a16:creationId xmlns:a16="http://schemas.microsoft.com/office/drawing/2014/main" id="{80E53847-DBC5-4AEE-B5C2-C50195795C2D}"/>
            </a:ext>
          </a:extLst>
        </xdr:cNvPr>
        <xdr:cNvSpPr txBox="1">
          <a:spLocks noChangeAspect="1"/>
        </xdr:cNvSpPr>
      </xdr:nvSpPr>
      <xdr:spPr>
        <a:xfrm>
          <a:off x="4838700" y="4762500"/>
          <a:ext cx="8286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00FB505-7BCF-4C96-8F0B-C48B9E285240}" type="TxLink">
            <a:rPr lang="en-US" sz="1100" b="0" i="0" u="none" strike="noStrike">
              <a:solidFill>
                <a:schemeClr val="bg1"/>
              </a:solidFill>
              <a:latin typeface="Times New Roman" panose="02020603050405020304" pitchFamily="18" charset="0"/>
              <a:cs typeface="Times New Roman" panose="02020603050405020304" pitchFamily="18" charset="0"/>
            </a:rPr>
            <a:pPr algn="ctr"/>
            <a:t>1307</a:t>
          </a:fld>
          <a:endParaRPr lang="en-IN"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absolute">
    <xdr:from>
      <xdr:col>7</xdr:col>
      <xdr:colOff>542925</xdr:colOff>
      <xdr:row>7</xdr:row>
      <xdr:rowOff>123825</xdr:rowOff>
    </xdr:from>
    <xdr:to>
      <xdr:col>9</xdr:col>
      <xdr:colOff>152400</xdr:colOff>
      <xdr:row>9</xdr:row>
      <xdr:rowOff>0</xdr:rowOff>
    </xdr:to>
    <xdr:sp macro="" textlink="'sales process pt'!$Q$20">
      <xdr:nvSpPr>
        <xdr:cNvPr id="59" name="TextBox 58">
          <a:extLst>
            <a:ext uri="{FF2B5EF4-FFF2-40B4-BE49-F238E27FC236}">
              <a16:creationId xmlns:a16="http://schemas.microsoft.com/office/drawing/2014/main" id="{3BE565D3-FE56-43BF-8039-2721E2C8B18F}"/>
            </a:ext>
          </a:extLst>
        </xdr:cNvPr>
        <xdr:cNvSpPr txBox="1">
          <a:spLocks noChangeAspect="1"/>
        </xdr:cNvSpPr>
      </xdr:nvSpPr>
      <xdr:spPr>
        <a:xfrm>
          <a:off x="4810125" y="1457325"/>
          <a:ext cx="8286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E3DF96D-2AE1-4F10-9C32-84113B3D167C}" type="TxLink">
            <a:rPr lang="en-US" sz="1100" b="0" i="0" u="none" strike="noStrike">
              <a:solidFill>
                <a:schemeClr val="bg1"/>
              </a:solidFill>
              <a:latin typeface="Times New Roman" panose="02020603050405020304" pitchFamily="18" charset="0"/>
              <a:cs typeface="Times New Roman" panose="02020603050405020304" pitchFamily="18" charset="0"/>
            </a:rPr>
            <a:pPr algn="ctr"/>
            <a:t>1808</a:t>
          </a:fld>
          <a:endParaRPr lang="en-IN"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absolute">
    <xdr:from>
      <xdr:col>9</xdr:col>
      <xdr:colOff>280987</xdr:colOff>
      <xdr:row>13</xdr:row>
      <xdr:rowOff>47625</xdr:rowOff>
    </xdr:from>
    <xdr:to>
      <xdr:col>11</xdr:col>
      <xdr:colOff>195261</xdr:colOff>
      <xdr:row>18</xdr:row>
      <xdr:rowOff>123825</xdr:rowOff>
    </xdr:to>
    <xdr:sp macro="" textlink="">
      <xdr:nvSpPr>
        <xdr:cNvPr id="60" name="TextBox 59">
          <a:extLst>
            <a:ext uri="{FF2B5EF4-FFF2-40B4-BE49-F238E27FC236}">
              <a16:creationId xmlns:a16="http://schemas.microsoft.com/office/drawing/2014/main" id="{CF6E6723-BD65-457E-9C56-452F1809B792}"/>
            </a:ext>
          </a:extLst>
        </xdr:cNvPr>
        <xdr:cNvSpPr txBox="1">
          <a:spLocks noChangeAspect="1"/>
        </xdr:cNvSpPr>
      </xdr:nvSpPr>
      <xdr:spPr>
        <a:xfrm>
          <a:off x="5767387" y="2524125"/>
          <a:ext cx="1133474" cy="1028700"/>
        </a:xfrm>
        <a:prstGeom prst="rect">
          <a:avLst/>
        </a:prstGeom>
        <a:noFill/>
        <a:ln w="9525" cmpd="sng">
          <a:noFill/>
        </a:ln>
        <a:effectLst>
          <a:outerShdw blurRad="63500" sx="114000" sy="114000" algn="ctr" rotWithShape="0">
            <a:srgbClr val="194AFE"/>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0000">
              <a:solidFill>
                <a:schemeClr val="bg1"/>
              </a:solidFill>
              <a:effectLst>
                <a:glow rad="25400">
                  <a:srgbClr val="194AFE">
                    <a:alpha val="50000"/>
                  </a:srgbClr>
                </a:glow>
                <a:outerShdw blurRad="127000" sx="105000" sy="105000" algn="ctr" rotWithShape="0">
                  <a:srgbClr val="194AFE"/>
                </a:outerShdw>
              </a:effectLst>
              <a:latin typeface="Times New Roman" panose="02020603050405020304" pitchFamily="18" charset="0"/>
              <a:ea typeface="+mn-ea"/>
              <a:cs typeface="Times New Roman" panose="02020603050405020304" pitchFamily="18" charset="0"/>
            </a:rPr>
            <a:t>○</a:t>
          </a:r>
        </a:p>
      </xdr:txBody>
    </xdr:sp>
    <xdr:clientData/>
  </xdr:twoCellAnchor>
  <xdr:twoCellAnchor editAs="absolute">
    <xdr:from>
      <xdr:col>9</xdr:col>
      <xdr:colOff>333375</xdr:colOff>
      <xdr:row>12</xdr:row>
      <xdr:rowOff>76200</xdr:rowOff>
    </xdr:from>
    <xdr:to>
      <xdr:col>11</xdr:col>
      <xdr:colOff>47625</xdr:colOff>
      <xdr:row>13</xdr:row>
      <xdr:rowOff>142875</xdr:rowOff>
    </xdr:to>
    <xdr:sp macro="" textlink="'sales process pt'!Q25">
      <xdr:nvSpPr>
        <xdr:cNvPr id="61" name="TextBox 60">
          <a:extLst>
            <a:ext uri="{FF2B5EF4-FFF2-40B4-BE49-F238E27FC236}">
              <a16:creationId xmlns:a16="http://schemas.microsoft.com/office/drawing/2014/main" id="{EF1634F7-3049-4DB2-A46F-35B94C41696A}"/>
            </a:ext>
          </a:extLst>
        </xdr:cNvPr>
        <xdr:cNvSpPr txBox="1">
          <a:spLocks noChangeAspect="1"/>
        </xdr:cNvSpPr>
      </xdr:nvSpPr>
      <xdr:spPr>
        <a:xfrm>
          <a:off x="5819775" y="2362200"/>
          <a:ext cx="9334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4400C8-EFC4-4D4A-AA6E-DF3A6823C0A5}" type="TxLink">
            <a:rPr lang="en-US" sz="1100" b="0" i="0" u="none" strike="noStrike">
              <a:solidFill>
                <a:schemeClr val="bg1"/>
              </a:solidFill>
              <a:latin typeface="Times New Roman" panose="02020603050405020304" pitchFamily="18" charset="0"/>
              <a:cs typeface="Times New Roman" panose="02020603050405020304" pitchFamily="18" charset="0"/>
            </a:rPr>
            <a:pPr algn="ctr"/>
            <a:t>2453</a:t>
          </a:fld>
          <a:endParaRPr lang="en-IN" sz="11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181210</xdr:colOff>
      <xdr:row>6</xdr:row>
      <xdr:rowOff>143110</xdr:rowOff>
    </xdr:from>
    <xdr:to>
      <xdr:col>21</xdr:col>
      <xdr:colOff>25460</xdr:colOff>
      <xdr:row>40</xdr:row>
      <xdr:rowOff>146110</xdr:rowOff>
    </xdr:to>
    <xdr:grpSp>
      <xdr:nvGrpSpPr>
        <xdr:cNvPr id="29" name="Group 28">
          <a:extLst>
            <a:ext uri="{FF2B5EF4-FFF2-40B4-BE49-F238E27FC236}">
              <a16:creationId xmlns:a16="http://schemas.microsoft.com/office/drawing/2014/main" id="{A60ED378-5FB5-E295-3B2F-3C90BB83AF75}"/>
            </a:ext>
          </a:extLst>
        </xdr:cNvPr>
        <xdr:cNvGrpSpPr/>
      </xdr:nvGrpSpPr>
      <xdr:grpSpPr>
        <a:xfrm>
          <a:off x="6253398" y="1286110"/>
          <a:ext cx="6523656" cy="6480000"/>
          <a:chOff x="6265304" y="1381358"/>
          <a:chExt cx="6523656" cy="6480000"/>
        </a:xfrm>
      </xdr:grpSpPr>
      <xdr:grpSp>
        <xdr:nvGrpSpPr>
          <xdr:cNvPr id="9" name="Group 8">
            <a:extLst>
              <a:ext uri="{FF2B5EF4-FFF2-40B4-BE49-F238E27FC236}">
                <a16:creationId xmlns:a16="http://schemas.microsoft.com/office/drawing/2014/main" id="{492029AC-6510-E634-F93C-93B5B51D0A05}"/>
              </a:ext>
            </a:extLst>
          </xdr:cNvPr>
          <xdr:cNvGrpSpPr/>
        </xdr:nvGrpSpPr>
        <xdr:grpSpPr>
          <a:xfrm>
            <a:off x="6265304" y="1381358"/>
            <a:ext cx="6523656" cy="6480000"/>
            <a:chOff x="6265304" y="1381358"/>
            <a:chExt cx="6523656" cy="6480000"/>
          </a:xfrm>
        </xdr:grpSpPr>
        <xdr:graphicFrame macro="">
          <xdr:nvGraphicFramePr>
            <xdr:cNvPr id="11" name="Chart 10">
              <a:extLst>
                <a:ext uri="{FF2B5EF4-FFF2-40B4-BE49-F238E27FC236}">
                  <a16:creationId xmlns:a16="http://schemas.microsoft.com/office/drawing/2014/main" id="{14398087-ED9E-421B-A723-CD91E355870C}"/>
                </a:ext>
              </a:extLst>
            </xdr:cNvPr>
            <xdr:cNvGraphicFramePr>
              <a:graphicFrameLocks noChangeAspect="1"/>
            </xdr:cNvGraphicFramePr>
          </xdr:nvGraphicFramePr>
          <xdr:xfrm>
            <a:off x="6801870" y="2583089"/>
            <a:ext cx="5437755" cy="4109358"/>
          </xdr:xfrm>
          <a:graphic>
            <a:graphicData uri="http://schemas.openxmlformats.org/drawingml/2006/chart">
              <c:chart xmlns:c="http://schemas.openxmlformats.org/drawingml/2006/chart" xmlns:r="http://schemas.openxmlformats.org/officeDocument/2006/relationships" r:id="rId22"/>
            </a:graphicData>
          </a:graphic>
        </xdr:graphicFrame>
        <xdr:sp macro="" textlink="">
          <xdr:nvSpPr>
            <xdr:cNvPr id="12" name="Circle: Hollow 11">
              <a:extLst>
                <a:ext uri="{FF2B5EF4-FFF2-40B4-BE49-F238E27FC236}">
                  <a16:creationId xmlns:a16="http://schemas.microsoft.com/office/drawing/2014/main" id="{C17531FC-072C-6BEB-386B-2AC88AC83180}"/>
                </a:ext>
              </a:extLst>
            </xdr:cNvPr>
            <xdr:cNvSpPr>
              <a:spLocks noChangeAspect="1"/>
            </xdr:cNvSpPr>
          </xdr:nvSpPr>
          <xdr:spPr>
            <a:xfrm>
              <a:off x="7378750" y="2485171"/>
              <a:ext cx="4284281" cy="4320000"/>
            </a:xfrm>
            <a:prstGeom prst="donut">
              <a:avLst>
                <a:gd name="adj" fmla="val 4133"/>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latin typeface="Times New Roman" panose="02020603050405020304" pitchFamily="18" charset="0"/>
                <a:cs typeface="Times New Roman" panose="02020603050405020304" pitchFamily="18" charset="0"/>
              </a:endParaRPr>
            </a:p>
          </xdr:txBody>
        </xdr:sp>
        <xdr:sp macro="" textlink="">
          <xdr:nvSpPr>
            <xdr:cNvPr id="13" name="Oval 12">
              <a:extLst>
                <a:ext uri="{FF2B5EF4-FFF2-40B4-BE49-F238E27FC236}">
                  <a16:creationId xmlns:a16="http://schemas.microsoft.com/office/drawing/2014/main" id="{F92157DF-5A37-D951-61CF-B4AC8D0E82DA}"/>
                </a:ext>
              </a:extLst>
            </xdr:cNvPr>
            <xdr:cNvSpPr>
              <a:spLocks noChangeAspect="1"/>
            </xdr:cNvSpPr>
          </xdr:nvSpPr>
          <xdr:spPr>
            <a:xfrm>
              <a:off x="7023853" y="2125171"/>
              <a:ext cx="4990107" cy="5040000"/>
            </a:xfrm>
            <a:prstGeom prst="ellipse">
              <a:avLst/>
            </a:prstGeom>
            <a:noFill/>
            <a:ln w="6350">
              <a:solidFill>
                <a:schemeClr val="bg1">
                  <a:lumMod val="50000"/>
                  <a:alpha val="33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sp macro="" textlink="">
          <xdr:nvSpPr>
            <xdr:cNvPr id="14" name="Oval 13">
              <a:extLst>
                <a:ext uri="{FF2B5EF4-FFF2-40B4-BE49-F238E27FC236}">
                  <a16:creationId xmlns:a16="http://schemas.microsoft.com/office/drawing/2014/main" id="{B95DC56F-348F-4C2F-9073-D7946BC50547}"/>
                </a:ext>
              </a:extLst>
            </xdr:cNvPr>
            <xdr:cNvSpPr>
              <a:spLocks noChangeAspect="1"/>
            </xdr:cNvSpPr>
          </xdr:nvSpPr>
          <xdr:spPr>
            <a:xfrm>
              <a:off x="6659885" y="1765171"/>
              <a:ext cx="5718044" cy="5760000"/>
            </a:xfrm>
            <a:prstGeom prst="ellipse">
              <a:avLst/>
            </a:prstGeom>
            <a:noFill/>
            <a:ln w="6350">
              <a:solidFill>
                <a:schemeClr val="bg1">
                  <a:lumMod val="50000"/>
                  <a:alpha val="24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sp macro="" textlink="">
          <xdr:nvSpPr>
            <xdr:cNvPr id="15" name="Oval 14">
              <a:extLst>
                <a:ext uri="{FF2B5EF4-FFF2-40B4-BE49-F238E27FC236}">
                  <a16:creationId xmlns:a16="http://schemas.microsoft.com/office/drawing/2014/main" id="{74E1479B-0F45-486E-8753-E2C0ACA33EF8}"/>
                </a:ext>
              </a:extLst>
            </xdr:cNvPr>
            <xdr:cNvSpPr>
              <a:spLocks noChangeAspect="1"/>
            </xdr:cNvSpPr>
          </xdr:nvSpPr>
          <xdr:spPr>
            <a:xfrm>
              <a:off x="6265304" y="1381358"/>
              <a:ext cx="6523656" cy="6480000"/>
            </a:xfrm>
            <a:prstGeom prst="ellipse">
              <a:avLst/>
            </a:prstGeom>
            <a:noFill/>
            <a:ln w="6350">
              <a:solidFill>
                <a:schemeClr val="bg1">
                  <a:lumMod val="50000"/>
                  <a:alpha val="17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grpSp>
      <xdr:sp macro="" textlink="">
        <xdr:nvSpPr>
          <xdr:cNvPr id="62" name="TextBox 61">
            <a:extLst>
              <a:ext uri="{FF2B5EF4-FFF2-40B4-BE49-F238E27FC236}">
                <a16:creationId xmlns:a16="http://schemas.microsoft.com/office/drawing/2014/main" id="{3B61A4D4-E4CF-4DE5-B141-E54C39A59D15}"/>
              </a:ext>
            </a:extLst>
          </xdr:cNvPr>
          <xdr:cNvSpPr txBox="1">
            <a:spLocks noChangeAspect="1"/>
          </xdr:cNvSpPr>
        </xdr:nvSpPr>
        <xdr:spPr>
          <a:xfrm>
            <a:off x="8465344" y="4333874"/>
            <a:ext cx="2209800" cy="695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ln>
                  <a:noFill/>
                </a:ln>
                <a:solidFill>
                  <a:schemeClr val="bg1"/>
                </a:solidFill>
                <a:latin typeface="Times New Roman" panose="02020603050405020304" pitchFamily="18" charset="0"/>
                <a:cs typeface="Times New Roman" panose="02020603050405020304" pitchFamily="18" charset="0"/>
              </a:rPr>
              <a:t>Financial</a:t>
            </a:r>
            <a:r>
              <a:rPr lang="en-IN" sz="2000" b="1" baseline="0">
                <a:ln>
                  <a:noFill/>
                </a:ln>
                <a:solidFill>
                  <a:schemeClr val="bg1"/>
                </a:solidFill>
                <a:latin typeface="Times New Roman" panose="02020603050405020304" pitchFamily="18" charset="0"/>
                <a:cs typeface="Times New Roman" panose="02020603050405020304" pitchFamily="18" charset="0"/>
              </a:rPr>
              <a:t> Statistics</a:t>
            </a:r>
            <a:endParaRPr lang="en-IN" sz="2000" b="1">
              <a:ln>
                <a:noFill/>
              </a:ln>
              <a:solidFill>
                <a:schemeClr val="bg1"/>
              </a:solidFill>
              <a:latin typeface="Times New Roman" panose="02020603050405020304" pitchFamily="18" charset="0"/>
              <a:cs typeface="Times New Roman" panose="02020603050405020304" pitchFamily="18" charset="0"/>
            </a:endParaRPr>
          </a:p>
        </xdr:txBody>
      </xdr:sp>
      <xdr:sp macro="" textlink="'sales process pt'!Y9">
        <xdr:nvSpPr>
          <xdr:cNvPr id="63" name="TextBox 62">
            <a:extLst>
              <a:ext uri="{FF2B5EF4-FFF2-40B4-BE49-F238E27FC236}">
                <a16:creationId xmlns:a16="http://schemas.microsoft.com/office/drawing/2014/main" id="{BB4E209E-E1A6-4B29-AA97-57EE584A99F5}"/>
              </a:ext>
            </a:extLst>
          </xdr:cNvPr>
          <xdr:cNvSpPr txBox="1">
            <a:spLocks noChangeAspect="1"/>
          </xdr:cNvSpPr>
        </xdr:nvSpPr>
        <xdr:spPr>
          <a:xfrm>
            <a:off x="8417719" y="4981574"/>
            <a:ext cx="2209800" cy="428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EBE0574-A551-4A25-9DA3-DABC190C6E27}" type="TxLink">
              <a:rPr lang="en-US" sz="2800" b="1">
                <a:ln>
                  <a:noFill/>
                </a:ln>
                <a:solidFill>
                  <a:schemeClr val="bg1"/>
                </a:solidFill>
                <a:latin typeface="Times New Roman" panose="02020603050405020304" pitchFamily="18" charset="0"/>
                <a:ea typeface="+mn-ea"/>
                <a:cs typeface="Times New Roman" panose="02020603050405020304" pitchFamily="18" charset="0"/>
              </a:rPr>
              <a:pPr marL="0" indent="0" algn="ctr"/>
              <a:t> $12,52,013 </a:t>
            </a:fld>
            <a:endParaRPr lang="en-IN" sz="2800" b="1">
              <a:ln>
                <a:noFill/>
              </a:ln>
              <a:solidFill>
                <a:schemeClr val="bg1"/>
              </a:solidFill>
              <a:latin typeface="Times New Roman" panose="02020603050405020304" pitchFamily="18" charset="0"/>
              <a:ea typeface="+mn-ea"/>
              <a:cs typeface="Times New Roman" panose="02020603050405020304" pitchFamily="18" charset="0"/>
            </a:endParaRPr>
          </a:p>
        </xdr:txBody>
      </xdr:sp>
      <xdr:pic>
        <xdr:nvPicPr>
          <xdr:cNvPr id="65" name="Graphic 64" descr="Connections with solid fill">
            <a:extLst>
              <a:ext uri="{FF2B5EF4-FFF2-40B4-BE49-F238E27FC236}">
                <a16:creationId xmlns:a16="http://schemas.microsoft.com/office/drawing/2014/main" id="{B6E23A83-E1BC-4B93-AE35-7ACB188A615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9146381" y="3676649"/>
            <a:ext cx="769144" cy="771525"/>
          </a:xfrm>
          <a:prstGeom prst="rect">
            <a:avLst/>
          </a:prstGeom>
        </xdr:spPr>
      </xdr:pic>
    </xdr:grpSp>
    <xdr:clientData/>
  </xdr:twoCellAnchor>
  <xdr:twoCellAnchor editAs="absolute">
    <xdr:from>
      <xdr:col>14</xdr:col>
      <xdr:colOff>414339</xdr:colOff>
      <xdr:row>10</xdr:row>
      <xdr:rowOff>114300</xdr:rowOff>
    </xdr:from>
    <xdr:to>
      <xdr:col>16</xdr:col>
      <xdr:colOff>414339</xdr:colOff>
      <xdr:row>11</xdr:row>
      <xdr:rowOff>161925</xdr:rowOff>
    </xdr:to>
    <xdr:sp macro="" textlink="">
      <xdr:nvSpPr>
        <xdr:cNvPr id="66" name="TextBox 65">
          <a:extLst>
            <a:ext uri="{FF2B5EF4-FFF2-40B4-BE49-F238E27FC236}">
              <a16:creationId xmlns:a16="http://schemas.microsoft.com/office/drawing/2014/main" id="{D6ECC616-B913-406E-944D-4BAEE490FB60}"/>
            </a:ext>
          </a:extLst>
        </xdr:cNvPr>
        <xdr:cNvSpPr txBox="1">
          <a:spLocks noChangeAspect="1"/>
        </xdr:cNvSpPr>
      </xdr:nvSpPr>
      <xdr:spPr>
        <a:xfrm>
          <a:off x="8986839" y="2019300"/>
          <a:ext cx="1224643"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0" u="none" strike="noStrike">
              <a:ln>
                <a:noFill/>
              </a:ln>
              <a:solidFill>
                <a:schemeClr val="bg1"/>
              </a:solidFill>
              <a:latin typeface="Times New Roman" panose="02020603050405020304" pitchFamily="18" charset="0"/>
              <a:ea typeface="+mn-ea"/>
              <a:cs typeface="Times New Roman" panose="02020603050405020304" pitchFamily="18" charset="0"/>
            </a:rPr>
            <a:t>Download</a:t>
          </a:r>
        </a:p>
      </xdr:txBody>
    </xdr:sp>
    <xdr:clientData/>
  </xdr:twoCellAnchor>
  <xdr:twoCellAnchor editAs="absolute">
    <xdr:from>
      <xdr:col>14</xdr:col>
      <xdr:colOff>414339</xdr:colOff>
      <xdr:row>11</xdr:row>
      <xdr:rowOff>152400</xdr:rowOff>
    </xdr:from>
    <xdr:to>
      <xdr:col>16</xdr:col>
      <xdr:colOff>414339</xdr:colOff>
      <xdr:row>13</xdr:row>
      <xdr:rowOff>9525</xdr:rowOff>
    </xdr:to>
    <xdr:sp macro="" textlink="'sales process pt'!Y7">
      <xdr:nvSpPr>
        <xdr:cNvPr id="67" name="TextBox 66">
          <a:extLst>
            <a:ext uri="{FF2B5EF4-FFF2-40B4-BE49-F238E27FC236}">
              <a16:creationId xmlns:a16="http://schemas.microsoft.com/office/drawing/2014/main" id="{C98833B0-4809-4EA9-90EE-228C73308303}"/>
            </a:ext>
          </a:extLst>
        </xdr:cNvPr>
        <xdr:cNvSpPr txBox="1">
          <a:spLocks noChangeAspect="1"/>
        </xdr:cNvSpPr>
      </xdr:nvSpPr>
      <xdr:spPr>
        <a:xfrm>
          <a:off x="8986839" y="2247900"/>
          <a:ext cx="1224643"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23F3426-B9E0-4D32-8482-231A40F75419}" type="TxLink">
            <a:rPr lang="en-US" sz="1800" b="1" i="0" u="none" strike="noStrike">
              <a:ln>
                <a:noFill/>
              </a:ln>
              <a:solidFill>
                <a:schemeClr val="bg1"/>
              </a:solidFill>
              <a:latin typeface="Times New Roman" panose="02020603050405020304" pitchFamily="18" charset="0"/>
              <a:ea typeface="+mn-ea"/>
              <a:cs typeface="Times New Roman" panose="02020603050405020304" pitchFamily="18" charset="0"/>
            </a:rPr>
            <a:pPr marL="0" indent="0" algn="ctr"/>
            <a:t> 3,65,781 </a:t>
          </a:fld>
          <a:endParaRPr lang="en-US" sz="2800" b="1" i="0" u="none" strike="noStrike">
            <a:ln>
              <a:noFill/>
            </a:ln>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editAs="absolute">
    <xdr:from>
      <xdr:col>18</xdr:col>
      <xdr:colOff>428625</xdr:colOff>
      <xdr:row>28</xdr:row>
      <xdr:rowOff>171451</xdr:rowOff>
    </xdr:from>
    <xdr:to>
      <xdr:col>20</xdr:col>
      <xdr:colOff>438150</xdr:colOff>
      <xdr:row>31</xdr:row>
      <xdr:rowOff>66676</xdr:rowOff>
    </xdr:to>
    <xdr:grpSp>
      <xdr:nvGrpSpPr>
        <xdr:cNvPr id="73" name="Group 72">
          <a:extLst>
            <a:ext uri="{FF2B5EF4-FFF2-40B4-BE49-F238E27FC236}">
              <a16:creationId xmlns:a16="http://schemas.microsoft.com/office/drawing/2014/main" id="{44683FF7-B11D-AE0E-963C-11A307EE33D7}"/>
            </a:ext>
          </a:extLst>
        </xdr:cNvPr>
        <xdr:cNvGrpSpPr>
          <a:grpSpLocks noChangeAspect="1"/>
        </xdr:cNvGrpSpPr>
      </xdr:nvGrpSpPr>
      <xdr:grpSpPr>
        <a:xfrm>
          <a:off x="11358563" y="5505451"/>
          <a:ext cx="1223962" cy="466725"/>
          <a:chOff x="11277601" y="5562600"/>
          <a:chExt cx="1228725" cy="466725"/>
        </a:xfrm>
      </xdr:grpSpPr>
      <xdr:sp macro="" textlink="">
        <xdr:nvSpPr>
          <xdr:cNvPr id="68" name="TextBox 67">
            <a:extLst>
              <a:ext uri="{FF2B5EF4-FFF2-40B4-BE49-F238E27FC236}">
                <a16:creationId xmlns:a16="http://schemas.microsoft.com/office/drawing/2014/main" id="{0ABA5DD1-6C00-437F-9E62-FF09B65DF576}"/>
              </a:ext>
            </a:extLst>
          </xdr:cNvPr>
          <xdr:cNvSpPr txBox="1"/>
        </xdr:nvSpPr>
        <xdr:spPr>
          <a:xfrm>
            <a:off x="11287126" y="5562600"/>
            <a:ext cx="12192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i="0" u="none" strike="noStrike">
                <a:ln>
                  <a:noFill/>
                </a:ln>
                <a:solidFill>
                  <a:schemeClr val="bg1"/>
                </a:solidFill>
                <a:latin typeface="Times New Roman" panose="02020603050405020304" pitchFamily="18" charset="0"/>
                <a:ea typeface="+mn-ea"/>
                <a:cs typeface="Times New Roman" panose="02020603050405020304" pitchFamily="18" charset="0"/>
              </a:rPr>
              <a:t>Branch</a:t>
            </a:r>
          </a:p>
        </xdr:txBody>
      </xdr:sp>
      <xdr:sp macro="" textlink="'sales process pt'!Y6">
        <xdr:nvSpPr>
          <xdr:cNvPr id="69" name="TextBox 68">
            <a:extLst>
              <a:ext uri="{FF2B5EF4-FFF2-40B4-BE49-F238E27FC236}">
                <a16:creationId xmlns:a16="http://schemas.microsoft.com/office/drawing/2014/main" id="{F21A9288-3E5E-46F7-BDC9-A63EE52C20C6}"/>
              </a:ext>
            </a:extLst>
          </xdr:cNvPr>
          <xdr:cNvSpPr txBox="1"/>
        </xdr:nvSpPr>
        <xdr:spPr>
          <a:xfrm>
            <a:off x="11277601" y="5791200"/>
            <a:ext cx="12192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24B41A7-BE10-4188-A194-BBE21AFD49FA}" type="TxLink">
              <a:rPr lang="en-US" sz="1800" b="1" i="0" u="none" strike="noStrike">
                <a:ln>
                  <a:noFill/>
                </a:ln>
                <a:solidFill>
                  <a:schemeClr val="bg1"/>
                </a:solidFill>
                <a:latin typeface="Times New Roman" panose="02020603050405020304" pitchFamily="18" charset="0"/>
                <a:ea typeface="+mn-ea"/>
                <a:cs typeface="Times New Roman" panose="02020603050405020304" pitchFamily="18" charset="0"/>
              </a:rPr>
              <a:pPr marL="0" indent="0" algn="ctr"/>
              <a:t> 4,43,544 </a:t>
            </a:fld>
            <a:endParaRPr lang="en-US" sz="1800" b="1" i="0" u="none" strike="noStrike">
              <a:ln>
                <a:noFill/>
              </a:ln>
              <a:solidFill>
                <a:schemeClr val="bg1"/>
              </a:solidFill>
              <a:latin typeface="Times New Roman" panose="02020603050405020304" pitchFamily="18" charset="0"/>
              <a:ea typeface="+mn-ea"/>
              <a:cs typeface="Times New Roman" panose="02020603050405020304" pitchFamily="18" charset="0"/>
            </a:endParaRPr>
          </a:p>
        </xdr:txBody>
      </xdr:sp>
    </xdr:grpSp>
    <xdr:clientData/>
  </xdr:twoCellAnchor>
  <xdr:twoCellAnchor editAs="absolute">
    <xdr:from>
      <xdr:col>10</xdr:col>
      <xdr:colOff>466726</xdr:colOff>
      <xdr:row>29</xdr:row>
      <xdr:rowOff>76200</xdr:rowOff>
    </xdr:from>
    <xdr:to>
      <xdr:col>12</xdr:col>
      <xdr:colOff>476251</xdr:colOff>
      <xdr:row>31</xdr:row>
      <xdr:rowOff>161925</xdr:rowOff>
    </xdr:to>
    <xdr:grpSp>
      <xdr:nvGrpSpPr>
        <xdr:cNvPr id="72" name="Group 71">
          <a:extLst>
            <a:ext uri="{FF2B5EF4-FFF2-40B4-BE49-F238E27FC236}">
              <a16:creationId xmlns:a16="http://schemas.microsoft.com/office/drawing/2014/main" id="{EABF37B6-D6DA-4602-2ABA-E1444D3520A6}"/>
            </a:ext>
          </a:extLst>
        </xdr:cNvPr>
        <xdr:cNvGrpSpPr>
          <a:grpSpLocks noChangeAspect="1"/>
        </xdr:cNvGrpSpPr>
      </xdr:nvGrpSpPr>
      <xdr:grpSpPr>
        <a:xfrm>
          <a:off x="6538914" y="5600700"/>
          <a:ext cx="1223962" cy="466725"/>
          <a:chOff x="6534151" y="5705475"/>
          <a:chExt cx="1228725" cy="466725"/>
        </a:xfrm>
      </xdr:grpSpPr>
      <xdr:sp macro="" textlink="">
        <xdr:nvSpPr>
          <xdr:cNvPr id="70" name="TextBox 69">
            <a:extLst>
              <a:ext uri="{FF2B5EF4-FFF2-40B4-BE49-F238E27FC236}">
                <a16:creationId xmlns:a16="http://schemas.microsoft.com/office/drawing/2014/main" id="{9F23E6A3-2C05-4B42-9638-030B82416D12}"/>
              </a:ext>
            </a:extLst>
          </xdr:cNvPr>
          <xdr:cNvSpPr txBox="1"/>
        </xdr:nvSpPr>
        <xdr:spPr>
          <a:xfrm>
            <a:off x="6543676" y="5705475"/>
            <a:ext cx="12192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0" u="none" strike="noStrike">
                <a:ln>
                  <a:noFill/>
                </a:ln>
                <a:solidFill>
                  <a:schemeClr val="bg1"/>
                </a:solidFill>
                <a:latin typeface="Times New Roman" panose="02020603050405020304" pitchFamily="18" charset="0"/>
                <a:ea typeface="+mn-ea"/>
                <a:cs typeface="Times New Roman" panose="02020603050405020304" pitchFamily="18" charset="0"/>
              </a:rPr>
              <a:t>Shipment</a:t>
            </a:r>
          </a:p>
        </xdr:txBody>
      </xdr:sp>
      <xdr:sp macro="" textlink="'sales process pt'!Y8">
        <xdr:nvSpPr>
          <xdr:cNvPr id="71" name="TextBox 70">
            <a:extLst>
              <a:ext uri="{FF2B5EF4-FFF2-40B4-BE49-F238E27FC236}">
                <a16:creationId xmlns:a16="http://schemas.microsoft.com/office/drawing/2014/main" id="{17132AE7-1A2C-4DEC-9808-07C5E5172973}"/>
              </a:ext>
            </a:extLst>
          </xdr:cNvPr>
          <xdr:cNvSpPr txBox="1"/>
        </xdr:nvSpPr>
        <xdr:spPr>
          <a:xfrm>
            <a:off x="6534151" y="5934075"/>
            <a:ext cx="12192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D92569B-29AA-4695-A756-C358A0CC439D}" type="TxLink">
              <a:rPr lang="en-US" sz="1800" b="1" i="0" u="none" strike="noStrike">
                <a:ln>
                  <a:noFill/>
                </a:ln>
                <a:solidFill>
                  <a:schemeClr val="bg1"/>
                </a:solidFill>
                <a:latin typeface="Times New Roman" panose="02020603050405020304" pitchFamily="18" charset="0"/>
                <a:ea typeface="+mn-ea"/>
                <a:cs typeface="Times New Roman" panose="02020603050405020304" pitchFamily="18" charset="0"/>
              </a:rPr>
              <a:pPr marL="0" indent="0" algn="ctr"/>
              <a:t> 4,42,688 </a:t>
            </a:fld>
            <a:endParaRPr lang="en-US" sz="4400" b="1" i="0" u="none" strike="noStrike">
              <a:ln>
                <a:noFill/>
              </a:ln>
              <a:solidFill>
                <a:schemeClr val="bg1"/>
              </a:solidFill>
              <a:latin typeface="Times New Roman" panose="02020603050405020304" pitchFamily="18" charset="0"/>
              <a:ea typeface="+mn-ea"/>
              <a:cs typeface="Times New Roman" panose="02020603050405020304" pitchFamily="18" charset="0"/>
            </a:endParaRPr>
          </a:p>
        </xdr:txBody>
      </xdr:sp>
    </xdr:grpSp>
    <xdr:clientData/>
  </xdr:twoCellAnchor>
  <xdr:twoCellAnchor editAs="absolute">
    <xdr:from>
      <xdr:col>15</xdr:col>
      <xdr:colOff>162339</xdr:colOff>
      <xdr:row>8</xdr:row>
      <xdr:rowOff>0</xdr:rowOff>
    </xdr:from>
    <xdr:to>
      <xdr:col>16</xdr:col>
      <xdr:colOff>54017</xdr:colOff>
      <xdr:row>10</xdr:row>
      <xdr:rowOff>123000</xdr:rowOff>
    </xdr:to>
    <xdr:sp macro="" textlink="">
      <xdr:nvSpPr>
        <xdr:cNvPr id="74" name="Rectangle: Rounded Corners 73">
          <a:extLst>
            <a:ext uri="{FF2B5EF4-FFF2-40B4-BE49-F238E27FC236}">
              <a16:creationId xmlns:a16="http://schemas.microsoft.com/office/drawing/2014/main" id="{3458DF79-E475-4F58-1D06-A8054BA69E86}"/>
            </a:ext>
          </a:extLst>
        </xdr:cNvPr>
        <xdr:cNvSpPr>
          <a:spLocks noChangeAspect="1"/>
        </xdr:cNvSpPr>
      </xdr:nvSpPr>
      <xdr:spPr>
        <a:xfrm>
          <a:off x="9347160" y="1524000"/>
          <a:ext cx="504000" cy="504000"/>
        </a:xfrm>
        <a:prstGeom prst="roundRect">
          <a:avLst/>
        </a:prstGeom>
        <a:solidFill>
          <a:schemeClr val="tx1"/>
        </a:solidFill>
        <a:ln w="3175">
          <a:solidFill>
            <a:schemeClr val="bg1">
              <a:alpha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clientData/>
  </xdr:twoCellAnchor>
  <xdr:twoCellAnchor editAs="absolute">
    <xdr:from>
      <xdr:col>15</xdr:col>
      <xdr:colOff>204109</xdr:colOff>
      <xdr:row>8</xdr:row>
      <xdr:rowOff>13430</xdr:rowOff>
    </xdr:from>
    <xdr:to>
      <xdr:col>16</xdr:col>
      <xdr:colOff>68036</xdr:colOff>
      <xdr:row>10</xdr:row>
      <xdr:rowOff>108679</xdr:rowOff>
    </xdr:to>
    <xdr:pic>
      <xdr:nvPicPr>
        <xdr:cNvPr id="82" name="Picture 81">
          <a:extLst>
            <a:ext uri="{FF2B5EF4-FFF2-40B4-BE49-F238E27FC236}">
              <a16:creationId xmlns:a16="http://schemas.microsoft.com/office/drawing/2014/main" id="{93640EEA-037F-E132-CB78-7CE6372CFBBB}"/>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9312390" y="1537430"/>
          <a:ext cx="471146" cy="476249"/>
        </a:xfrm>
        <a:prstGeom prst="rect">
          <a:avLst/>
        </a:prstGeom>
      </xdr:spPr>
    </xdr:pic>
    <xdr:clientData/>
  </xdr:twoCellAnchor>
  <xdr:twoCellAnchor editAs="absolute">
    <xdr:from>
      <xdr:col>11</xdr:col>
      <xdr:colOff>213684</xdr:colOff>
      <xdr:row>26</xdr:row>
      <xdr:rowOff>78343</xdr:rowOff>
    </xdr:from>
    <xdr:to>
      <xdr:col>12</xdr:col>
      <xdr:colOff>108856</xdr:colOff>
      <xdr:row>29</xdr:row>
      <xdr:rowOff>54429</xdr:rowOff>
    </xdr:to>
    <xdr:pic>
      <xdr:nvPicPr>
        <xdr:cNvPr id="90" name="Picture 89">
          <a:extLst>
            <a:ext uri="{FF2B5EF4-FFF2-40B4-BE49-F238E27FC236}">
              <a16:creationId xmlns:a16="http://schemas.microsoft.com/office/drawing/2014/main" id="{6184C630-38D1-5A6C-CB3D-DEC851DBF557}"/>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893090" y="5031343"/>
          <a:ext cx="502391" cy="547586"/>
        </a:xfrm>
        <a:prstGeom prst="rect">
          <a:avLst/>
        </a:prstGeom>
      </xdr:spPr>
    </xdr:pic>
    <xdr:clientData/>
  </xdr:twoCellAnchor>
  <xdr:twoCellAnchor editAs="absolute">
    <xdr:from>
      <xdr:col>19</xdr:col>
      <xdr:colOff>108854</xdr:colOff>
      <xdr:row>25</xdr:row>
      <xdr:rowOff>136068</xdr:rowOff>
    </xdr:from>
    <xdr:to>
      <xdr:col>20</xdr:col>
      <xdr:colOff>163285</xdr:colOff>
      <xdr:row>29</xdr:row>
      <xdr:rowOff>40821</xdr:rowOff>
    </xdr:to>
    <xdr:pic>
      <xdr:nvPicPr>
        <xdr:cNvPr id="95" name="Picture 94">
          <a:extLst>
            <a:ext uri="{FF2B5EF4-FFF2-40B4-BE49-F238E27FC236}">
              <a16:creationId xmlns:a16="http://schemas.microsoft.com/office/drawing/2014/main" id="{31144433-4B4A-BFB1-ACD7-84ACBABB7CDB}"/>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1742961" y="4898568"/>
          <a:ext cx="666753" cy="666753"/>
        </a:xfrm>
        <a:prstGeom prst="rect">
          <a:avLst/>
        </a:prstGeom>
      </xdr:spPr>
    </xdr:pic>
    <xdr:clientData/>
  </xdr:twoCellAnchor>
  <xdr:twoCellAnchor editAs="absolute">
    <xdr:from>
      <xdr:col>19</xdr:col>
      <xdr:colOff>11901</xdr:colOff>
      <xdr:row>3</xdr:row>
      <xdr:rowOff>6802</xdr:rowOff>
    </xdr:from>
    <xdr:to>
      <xdr:col>25</xdr:col>
      <xdr:colOff>445629</xdr:colOff>
      <xdr:row>11</xdr:row>
      <xdr:rowOff>178594</xdr:rowOff>
    </xdr:to>
    <xdr:graphicFrame macro="">
      <xdr:nvGraphicFramePr>
        <xdr:cNvPr id="100" name="Chart 99">
          <a:extLst>
            <a:ext uri="{FF2B5EF4-FFF2-40B4-BE49-F238E27FC236}">
              <a16:creationId xmlns:a16="http://schemas.microsoft.com/office/drawing/2014/main" id="{96DF6DD1-D5B6-4A33-A7CC-A2D72EEB9D5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editAs="absolute">
    <xdr:from>
      <xdr:col>21</xdr:col>
      <xdr:colOff>350156</xdr:colOff>
      <xdr:row>14</xdr:row>
      <xdr:rowOff>37419</xdr:rowOff>
    </xdr:from>
    <xdr:to>
      <xdr:col>24</xdr:col>
      <xdr:colOff>351692</xdr:colOff>
      <xdr:row>23</xdr:row>
      <xdr:rowOff>0</xdr:rowOff>
    </xdr:to>
    <xdr:grpSp>
      <xdr:nvGrpSpPr>
        <xdr:cNvPr id="111" name="Group 110">
          <a:extLst>
            <a:ext uri="{FF2B5EF4-FFF2-40B4-BE49-F238E27FC236}">
              <a16:creationId xmlns:a16="http://schemas.microsoft.com/office/drawing/2014/main" id="{16039261-B226-92D8-D042-CBB487A449CB}"/>
            </a:ext>
          </a:extLst>
        </xdr:cNvPr>
        <xdr:cNvGrpSpPr>
          <a:grpSpLocks noChangeAspect="1"/>
        </xdr:cNvGrpSpPr>
      </xdr:nvGrpSpPr>
      <xdr:grpSpPr>
        <a:xfrm>
          <a:off x="13101750" y="2704419"/>
          <a:ext cx="1823192" cy="1677081"/>
          <a:chOff x="10640780" y="612322"/>
          <a:chExt cx="1307591" cy="1188721"/>
        </a:xfrm>
      </xdr:grpSpPr>
      <xdr:grpSp>
        <xdr:nvGrpSpPr>
          <xdr:cNvPr id="110" name="Group 109">
            <a:extLst>
              <a:ext uri="{FF2B5EF4-FFF2-40B4-BE49-F238E27FC236}">
                <a16:creationId xmlns:a16="http://schemas.microsoft.com/office/drawing/2014/main" id="{7AF1F527-FCA6-39D3-3F56-BAC02A979D8C}"/>
              </a:ext>
            </a:extLst>
          </xdr:cNvPr>
          <xdr:cNvGrpSpPr/>
        </xdr:nvGrpSpPr>
        <xdr:grpSpPr>
          <a:xfrm>
            <a:off x="10640780" y="612322"/>
            <a:ext cx="1307591" cy="1188721"/>
            <a:chOff x="10640786" y="612321"/>
            <a:chExt cx="1307592" cy="1188720"/>
          </a:xfrm>
        </xdr:grpSpPr>
        <xdr:grpSp>
          <xdr:nvGrpSpPr>
            <xdr:cNvPr id="105" name="Group 104">
              <a:extLst>
                <a:ext uri="{FF2B5EF4-FFF2-40B4-BE49-F238E27FC236}">
                  <a16:creationId xmlns:a16="http://schemas.microsoft.com/office/drawing/2014/main" id="{09F10A08-B8D5-37FE-C0E5-72267424373B}"/>
                </a:ext>
              </a:extLst>
            </xdr:cNvPr>
            <xdr:cNvGrpSpPr/>
          </xdr:nvGrpSpPr>
          <xdr:grpSpPr>
            <a:xfrm>
              <a:off x="10708821" y="612321"/>
              <a:ext cx="1188000" cy="1188720"/>
              <a:chOff x="10708821" y="612321"/>
              <a:chExt cx="1188000" cy="1188720"/>
            </a:xfrm>
          </xdr:grpSpPr>
          <xdr:sp macro="" textlink="">
            <xdr:nvSpPr>
              <xdr:cNvPr id="101" name="Oval 100">
                <a:extLst>
                  <a:ext uri="{FF2B5EF4-FFF2-40B4-BE49-F238E27FC236}">
                    <a16:creationId xmlns:a16="http://schemas.microsoft.com/office/drawing/2014/main" id="{D9EE5BDD-CFDC-D83A-3D67-8C772AA7EB42}"/>
                  </a:ext>
                </a:extLst>
              </xdr:cNvPr>
              <xdr:cNvSpPr/>
            </xdr:nvSpPr>
            <xdr:spPr>
              <a:xfrm>
                <a:off x="10708821" y="612321"/>
                <a:ext cx="1188000" cy="1188720"/>
              </a:xfrm>
              <a:prstGeom prst="ellipse">
                <a:avLst/>
              </a:prstGeom>
              <a:noFill/>
              <a:ln w="47625">
                <a:solidFill>
                  <a:schemeClr val="bg1">
                    <a:alpha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sp macro="" textlink="">
            <xdr:nvSpPr>
              <xdr:cNvPr id="102" name="Oval 101">
                <a:extLst>
                  <a:ext uri="{FF2B5EF4-FFF2-40B4-BE49-F238E27FC236}">
                    <a16:creationId xmlns:a16="http://schemas.microsoft.com/office/drawing/2014/main" id="{823C022B-861D-6AD0-1EBB-5CC429251F23}"/>
                  </a:ext>
                </a:extLst>
              </xdr:cNvPr>
              <xdr:cNvSpPr/>
            </xdr:nvSpPr>
            <xdr:spPr>
              <a:xfrm>
                <a:off x="10940143" y="846681"/>
                <a:ext cx="720000" cy="720000"/>
              </a:xfrm>
              <a:prstGeom prst="ellipse">
                <a:avLst/>
              </a:prstGeom>
              <a:gradFill>
                <a:gsLst>
                  <a:gs pos="0">
                    <a:srgbClr val="194AFE"/>
                  </a:gs>
                  <a:gs pos="100000">
                    <a:srgbClr val="FF6C8F"/>
                  </a:gs>
                </a:gsLst>
                <a:lin ang="108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grpSp>
        <xdr:graphicFrame macro="">
          <xdr:nvGraphicFramePr>
            <xdr:cNvPr id="104" name="Chart 103">
              <a:extLst>
                <a:ext uri="{FF2B5EF4-FFF2-40B4-BE49-F238E27FC236}">
                  <a16:creationId xmlns:a16="http://schemas.microsoft.com/office/drawing/2014/main" id="{BB816D98-D565-45B0-8F76-880DCB0BB4F4}"/>
                </a:ext>
              </a:extLst>
            </xdr:cNvPr>
            <xdr:cNvGraphicFramePr>
              <a:graphicFrameLocks/>
            </xdr:cNvGraphicFramePr>
          </xdr:nvGraphicFramePr>
          <xdr:xfrm>
            <a:off x="10640786" y="662613"/>
            <a:ext cx="1307592" cy="1061981"/>
          </xdr:xfrm>
          <a:graphic>
            <a:graphicData uri="http://schemas.openxmlformats.org/drawingml/2006/chart">
              <c:chart xmlns:c="http://schemas.openxmlformats.org/drawingml/2006/chart" xmlns:r="http://schemas.openxmlformats.org/officeDocument/2006/relationships" r:id="rId29"/>
            </a:graphicData>
          </a:graphic>
        </xdr:graphicFrame>
      </xdr:grpSp>
      <xdr:sp macro="" textlink="">
        <xdr:nvSpPr>
          <xdr:cNvPr id="107" name="TextBox 106">
            <a:extLst>
              <a:ext uri="{FF2B5EF4-FFF2-40B4-BE49-F238E27FC236}">
                <a16:creationId xmlns:a16="http://schemas.microsoft.com/office/drawing/2014/main" id="{4B223769-4776-4E83-8788-28226DB0E657}"/>
              </a:ext>
            </a:extLst>
          </xdr:cNvPr>
          <xdr:cNvSpPr txBox="1"/>
        </xdr:nvSpPr>
        <xdr:spPr>
          <a:xfrm>
            <a:off x="10899315" y="1333500"/>
            <a:ext cx="831396" cy="250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0" i="0" u="none" strike="noStrike">
                <a:solidFill>
                  <a:sysClr val="windowText" lastClr="000000"/>
                </a:solidFill>
                <a:latin typeface="Times New Roman" panose="02020603050405020304" pitchFamily="18" charset="0"/>
                <a:cs typeface="Times New Roman" panose="02020603050405020304" pitchFamily="18" charset="0"/>
              </a:rPr>
              <a:t>Refunded</a:t>
            </a:r>
          </a:p>
        </xdr:txBody>
      </xdr:sp>
      <xdr:sp macro="" textlink="'sales process pt'!$AI$7">
        <xdr:nvSpPr>
          <xdr:cNvPr id="108" name="TextBox 107">
            <a:extLst>
              <a:ext uri="{FF2B5EF4-FFF2-40B4-BE49-F238E27FC236}">
                <a16:creationId xmlns:a16="http://schemas.microsoft.com/office/drawing/2014/main" id="{9B9EFE14-C48D-42B5-AB4D-46619C5B5A87}"/>
              </a:ext>
            </a:extLst>
          </xdr:cNvPr>
          <xdr:cNvSpPr txBox="1"/>
        </xdr:nvSpPr>
        <xdr:spPr>
          <a:xfrm>
            <a:off x="10907600" y="1132113"/>
            <a:ext cx="800098" cy="276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3CDF1D-4E51-44D8-9ABE-1FC4C9D53325}" type="TxLink">
              <a:rPr lang="en-US" sz="1800" b="1" i="0" u="none" strike="noStrike">
                <a:solidFill>
                  <a:srgbClr val="000000"/>
                </a:solidFill>
                <a:latin typeface="Times New Roman" panose="02020603050405020304" pitchFamily="18" charset="0"/>
                <a:cs typeface="Times New Roman" panose="02020603050405020304" pitchFamily="18" charset="0"/>
              </a:rPr>
              <a:pPr algn="ctr"/>
              <a:t>21%</a:t>
            </a:fld>
            <a:endParaRPr lang="en-US" sz="1800" b="1" i="0" u="none" strike="noStrike">
              <a:solidFill>
                <a:sysClr val="windowText" lastClr="000000"/>
              </a:solidFill>
              <a:latin typeface="Times New Roman" panose="02020603050405020304" pitchFamily="18" charset="0"/>
              <a:cs typeface="Times New Roman" panose="02020603050405020304" pitchFamily="18" charset="0"/>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oj" refreshedDate="44789.640796180553" createdVersion="8" refreshedVersion="8" minRefreshableVersion="3" recordCount="900" xr:uid="{F5D9FD53-FBFF-4F14-ACD0-796813DDA786}">
  <cacheSource type="worksheet">
    <worksheetSource name="Table3"/>
  </cacheSource>
  <cacheFields count="9">
    <cacheField name="Year" numFmtId="0">
      <sharedItems containsSemiMixedTypes="0" containsString="0" containsNumber="1" containsInteger="1" minValue="2020" maxValue="2024" count="5">
        <n v="2020"/>
        <n v="2021"/>
        <n v="2022"/>
        <n v="2023"/>
        <n v="2024"/>
      </sharedItems>
    </cacheField>
    <cacheField name="Month" numFmtId="0">
      <sharedItems count="12">
        <s v="Jan"/>
        <s v="Feb"/>
        <s v="Mar"/>
        <s v="Apr"/>
        <s v="May"/>
        <s v="Jun"/>
        <s v="Jul"/>
        <s v="Aug"/>
        <s v="Sep"/>
        <s v="Oct"/>
        <s v="Nov"/>
        <s v="Dec"/>
      </sharedItems>
    </cacheField>
    <cacheField name="Income sources" numFmtId="0">
      <sharedItems count="6">
        <s v="Licensing"/>
        <s v="Renting"/>
        <s v="Subscription"/>
        <s v="Usage fees"/>
        <s v="Advertising"/>
        <s v="Asset sale"/>
      </sharedItems>
    </cacheField>
    <cacheField name="Income Breakdowns" numFmtId="0">
      <sharedItems count="15">
        <s v="Software Metered License"/>
        <s v="Floating License"/>
        <s v="Equipments"/>
        <s v="Prime"/>
        <s v="Renewal"/>
        <s v="Premium"/>
        <s v="New "/>
        <s v="Offices"/>
        <s v="Facebook Page"/>
        <s v="Google Ad"/>
        <s v="Company Website"/>
        <s v="Youtube Channel"/>
        <s v="Lands"/>
        <s v="Asset sale"/>
        <s v="Television Ad"/>
      </sharedItems>
    </cacheField>
    <cacheField name="Counts" numFmtId="0">
      <sharedItems containsSemiMixedTypes="0" containsString="0" containsNumber="1" minValue="2" maxValue="10368.4"/>
    </cacheField>
    <cacheField name="Income" numFmtId="0">
      <sharedItems containsSemiMixedTypes="0" containsString="0" containsNumber="1" minValue="100" maxValue="22000"/>
    </cacheField>
    <cacheField name="Target Income" numFmtId="0">
      <sharedItems containsSemiMixedTypes="0" containsString="0" containsNumber="1" minValue="112" maxValue="12480"/>
    </cacheField>
    <cacheField name="operating profit" numFmtId="0">
      <sharedItems containsSemiMixedTypes="0" containsString="0" containsNumber="1" minValue="20" maxValue="4400"/>
    </cacheField>
    <cacheField name="Marketing Strategies" numFmtId="0">
      <sharedItems count="2">
        <s v="B2B"/>
        <s v="B2C"/>
      </sharedItems>
    </cacheField>
  </cacheFields>
  <extLst>
    <ext xmlns:x14="http://schemas.microsoft.com/office/spreadsheetml/2009/9/main" uri="{725AE2AE-9491-48be-B2B4-4EB974FC3084}">
      <x14:pivotCacheDefinition pivotCacheId="93202771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oj" refreshedDate="44791.647973148145" createdVersion="8" refreshedVersion="8" minRefreshableVersion="3" recordCount="30" xr:uid="{DA2F85A4-91C6-4BA4-B2BD-506E2B36B76E}">
  <cacheSource type="worksheet">
    <worksheetSource name="Map"/>
  </cacheSource>
  <cacheFields count="4">
    <cacheField name="Year" numFmtId="0">
      <sharedItems containsSemiMixedTypes="0" containsString="0" containsNumber="1" containsInteger="1" minValue="2020" maxValue="2024" count="5">
        <n v="2020"/>
        <n v="2021"/>
        <n v="2022"/>
        <n v="2023"/>
        <n v="2024"/>
      </sharedItems>
    </cacheField>
    <cacheField name="Country" numFmtId="0">
      <sharedItems count="6">
        <s v="Egypt"/>
        <s v="USA"/>
        <s v="Russia"/>
        <s v="United Kingdom"/>
        <s v="Brazil"/>
        <s v="Canada"/>
      </sharedItems>
    </cacheField>
    <cacheField name="Amount" numFmtId="0">
      <sharedItems containsSemiMixedTypes="0" containsString="0" containsNumber="1" containsInteger="1" minValue="62240" maxValue="387584"/>
    </cacheField>
    <cacheField name="Target" numFmtId="0">
      <sharedItems containsSemiMixedTypes="0" containsString="0" containsNumber="1" minValue="90151.200000000041" maxValue="700000"/>
    </cacheField>
  </cacheFields>
  <extLst>
    <ext xmlns:x14="http://schemas.microsoft.com/office/spreadsheetml/2009/9/main" uri="{725AE2AE-9491-48be-B2B4-4EB974FC3084}">
      <x14:pivotCacheDefinition pivotCacheId="207506488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oj" refreshedDate="44793.789284027778" createdVersion="8" refreshedVersion="8" minRefreshableVersion="3" recordCount="3115" xr:uid="{278CC452-0EDF-454A-8E77-A9EB3B276F6D}">
  <cacheSource type="worksheet">
    <worksheetSource name="Table_1"/>
  </cacheSource>
  <cacheFields count="11">
    <cacheField name="Order Number" numFmtId="0">
      <sharedItems/>
    </cacheField>
    <cacheField name="Year" numFmtId="0">
      <sharedItems containsSemiMixedTypes="0" containsString="0" containsNumber="1" containsInteger="1" minValue="2020" maxValue="2024" count="5">
        <n v="2020"/>
        <n v="2021"/>
        <n v="2022"/>
        <n v="2023"/>
        <n v="2024"/>
      </sharedItems>
    </cacheField>
    <cacheField name="Month" numFmtId="0">
      <sharedItems/>
    </cacheField>
    <cacheField name="POS" numFmtId="0">
      <sharedItems count="2">
        <s v="Website"/>
        <s v="Branches"/>
      </sharedItems>
    </cacheField>
    <cacheField name="Payment Method" numFmtId="0">
      <sharedItems count="2">
        <s v="Credit Card"/>
        <s v="Cash on Delivery"/>
      </sharedItems>
    </cacheField>
    <cacheField name="Assembly Stage" numFmtId="0">
      <sharedItems/>
    </cacheField>
    <cacheField name="Registration Status" numFmtId="0">
      <sharedItems count="2">
        <s v="Register Customer info"/>
        <s v="Non-Registered Customer info"/>
      </sharedItems>
    </cacheField>
    <cacheField name="Sale Status" numFmtId="0">
      <sharedItems count="2">
        <s v="Paid"/>
        <s v="Refunded"/>
      </sharedItems>
    </cacheField>
    <cacheField name="Delivery Type" numFmtId="0">
      <sharedItems count="3">
        <s v="Shipment"/>
        <s v="Download"/>
        <s v="Branch "/>
      </sharedItems>
    </cacheField>
    <cacheField name="Amount" numFmtId="0">
      <sharedItems containsSemiMixedTypes="0" containsString="0" containsNumber="1" containsInteger="1" minValue="127" maxValue="1111"/>
    </cacheField>
    <cacheField name="Target" numFmtId="0">
      <sharedItems containsSemiMixedTypes="0" containsString="0" containsNumber="1" minValue="174.07999999999998" maxValue="1588.73" count="669">
        <n v="500.5"/>
        <n v="491.91999999999996"/>
        <n v="337.48"/>
        <n v="406.12"/>
        <n v="340.34000000000003"/>
        <n v="400.4"/>
        <n v="297.44"/>
        <n v="526.24"/>
        <n v="968.11"/>
        <n v="1015.3"/>
        <n v="1091.0899999999999"/>
        <n v="501.93"/>
        <n v="493.35"/>
        <n v="484.77"/>
        <n v="338.90999999999997"/>
        <n v="336.05"/>
        <n v="404.69"/>
        <n v="301.73"/>
        <n v="1252.68"/>
        <n v="1254.1100000000001"/>
        <n v="1255.54"/>
        <n v="401.83"/>
        <n v="1103.96"/>
        <n v="414.7"/>
        <n v="397.53999999999996"/>
        <n v="303.15999999999997"/>
        <n v="371.8"/>
        <n v="268.84000000000003"/>
        <n v="306.02"/>
        <n v="374.65999999999997"/>
        <n v="271.7"/>
        <n v="972.4"/>
        <n v="1096.81"/>
        <n v="407.55"/>
        <n v="398.97"/>
        <n v="304.59000000000003"/>
        <n v="310.31"/>
        <n v="370.37"/>
        <n v="267.40999999999997"/>
        <n v="410.40999999999997"/>
        <n v="393.25"/>
        <n v="307.45"/>
        <n v="376.09000000000003"/>
        <n v="1109.68"/>
        <n v="277.42"/>
        <n v="346.06"/>
        <n v="234.51999999999998"/>
        <n v="237.38"/>
        <n v="978.12"/>
        <n v="1025.31"/>
        <n v="1101.0999999999999"/>
        <n v="321.75"/>
        <n v="313.17"/>
        <n v="278.85000000000002"/>
        <n v="275.99"/>
        <n v="344.63"/>
        <n v="316.02999999999997"/>
        <n v="273.13"/>
        <n v="341.77"/>
        <n v="1113.97"/>
        <n v="354.64"/>
        <n v="311.74"/>
        <n v="348.92"/>
        <n v="417.56"/>
        <n v="314.60000000000002"/>
        <n v="965.25"/>
        <n v="1012.44"/>
        <n v="1088.23"/>
        <n v="356.07"/>
        <n v="353.21"/>
        <n v="421.85"/>
        <n v="350.35"/>
        <n v="418.99"/>
        <n v="388.62"/>
        <n v="423.28"/>
        <n v="320.32"/>
        <n v="529.1"/>
        <n v="357.5"/>
        <n v="426.14"/>
        <n v="323.18"/>
        <n v="963.81999999999994"/>
        <n v="1011.01"/>
        <n v="361.78999999999996"/>
        <n v="318.89"/>
        <n v="1248.3899999999999"/>
        <n v="358.93"/>
        <n v="427.57"/>
        <n v="1099.67"/>
        <n v="431.86"/>
        <n v="380.38"/>
        <n v="383.24"/>
        <n v="970.97"/>
        <n v="1019.5899999999999"/>
        <n v="1095.3800000000001"/>
        <n v="433.28999999999996"/>
        <n v="424.71"/>
        <n v="416.13"/>
        <n v="378.95"/>
        <n v="1264.1199999999999"/>
        <n v="1265.55"/>
        <n v="1266.98"/>
        <n v="384.67"/>
        <n v="1108.25"/>
        <n v="457.6"/>
        <n v="449.02"/>
        <n v="440.44"/>
        <n v="388.96"/>
        <n v="286"/>
        <n v="391.82"/>
        <n v="280.27999999999997"/>
        <n v="1018.16"/>
        <n v="1093.95"/>
        <n v="459.03"/>
        <n v="450.45"/>
        <n v="441.87"/>
        <n v="387.53"/>
        <n v="284.57"/>
        <n v="1261.26"/>
        <n v="1262.69"/>
        <n v="324.61"/>
        <n v="1106.82"/>
        <n v="517.66"/>
        <n v="509.08"/>
        <n v="408.98"/>
        <n v="966.68000000000006"/>
        <n v="1013.87"/>
        <n v="1089.6599999999999"/>
        <n v="527.66999999999996"/>
        <n v="519.09"/>
        <n v="510.51"/>
        <n v="347.49"/>
        <n v="413.27"/>
        <n v="1249.82"/>
        <n v="1251.25"/>
        <n v="1102.53"/>
        <n v="483.34000000000003"/>
        <n v="474.76"/>
        <n v="466.18"/>
        <n v="328.9"/>
        <n v="294.58"/>
        <n v="331.76"/>
        <n v="288.86"/>
        <n v="969.54"/>
        <n v="1016.73"/>
        <n v="1092.52"/>
        <n v="476.19"/>
        <n v="467.61"/>
        <n v="330.33"/>
        <n v="327.47000000000003"/>
        <n v="396.11"/>
        <n v="293.14999999999998"/>
        <n v="1256.97"/>
        <n v="1258.4000000000001"/>
        <n v="1259.83"/>
        <n v="333.19"/>
        <n v="1105.3899999999999"/>
        <n v="243.1"/>
        <n v="245.95999999999998"/>
        <n v="976.69"/>
        <n v="1023.88"/>
        <n v="287.43"/>
        <n v="241.67000000000002"/>
        <n v="281.70999999999998"/>
        <n v="1112.54"/>
        <n v="251.68"/>
        <n v="254.54"/>
        <n v="975.26"/>
        <n v="1022.45"/>
        <n v="364.65"/>
        <n v="250.25"/>
        <n v="367.51"/>
        <n v="290.28999999999996"/>
        <n v="1111.1100000000001"/>
        <n v="363.22"/>
        <n v="260.26"/>
        <n v="366.08"/>
        <n v="263.12"/>
        <n v="973.82999999999993"/>
        <n v="1021.02"/>
        <n v="1098.24"/>
        <n v="390.39"/>
        <n v="381.81"/>
        <n v="373.23"/>
        <n v="296.01"/>
        <n v="258.83"/>
        <n v="298.87"/>
        <n v="183.04"/>
        <n v="1414.27"/>
        <n v="1461.46"/>
        <n v="429"/>
        <n v="184.47"/>
        <n v="1225.51"/>
        <n v="470.47"/>
        <n v="187.32999999999998"/>
        <n v="1419.99"/>
        <n v="1467.18"/>
        <n v="403.26"/>
        <n v="1154.01"/>
        <n v="1229.8"/>
        <n v="504.78999999999996"/>
        <n v="1424.28"/>
        <n v="368.94"/>
        <n v="1159.73"/>
        <n v="1235.52"/>
        <n v="479.05"/>
        <n v="200.2"/>
        <n v="503.36"/>
        <n v="494.78"/>
        <n v="486.2"/>
        <n v="1411.4099999999999"/>
        <n v="1460.03"/>
        <n v="446.15999999999997"/>
        <n v="201.63"/>
        <n v="507.65"/>
        <n v="499.07"/>
        <n v="490.49"/>
        <n v="1146.8600000000001"/>
        <n v="1222.6500000000001"/>
        <n v="1128.27"/>
        <n v="1129.7"/>
        <n v="1131.1300000000001"/>
        <n v="487.63"/>
        <n v="204.49"/>
        <n v="444.73"/>
        <n v="208.78"/>
        <n v="511.94"/>
        <n v="1371.37"/>
        <n v="1458.6"/>
        <n v="454.74"/>
        <n v="210.21"/>
        <n v="1145.43"/>
        <n v="1221.22"/>
        <n v="1126.8399999999999"/>
        <n v="496.21000000000004"/>
        <n v="453.31"/>
        <n v="1418.56"/>
        <n v="1465.75"/>
        <n v="411.84000000000003"/>
        <n v="1152.58"/>
        <n v="513.37"/>
        <n v="1417.13"/>
        <n v="1464.32"/>
        <n v="420.42"/>
        <n v="1151.1500000000001"/>
        <n v="1228.3699999999999"/>
        <n v="521.95000000000005"/>
        <n v="191.62"/>
        <n v="1412.84"/>
        <n v="437.58"/>
        <n v="193.05"/>
        <n v="1148.29"/>
        <n v="1224.08"/>
        <n v="195.91"/>
        <n v="436.15"/>
        <n v="1415.7"/>
        <n v="1462.8899999999999"/>
        <n v="1149.72"/>
        <n v="1226.94"/>
        <n v="461.89"/>
        <n v="530.53"/>
        <n v="1422.85"/>
        <n v="1471.47"/>
        <n v="377.52"/>
        <n v="1158.3"/>
        <n v="1234.0899999999999"/>
        <n v="1470.04"/>
        <n v="386.1"/>
        <n v="1156.8699999999999"/>
        <n v="1232.6599999999999"/>
        <n v="1421.42"/>
        <n v="1468.6100000000001"/>
        <n v="394.68"/>
        <n v="1155.44"/>
        <n v="1231.23"/>
        <n v="1588.73"/>
        <n v="434.72"/>
        <n v="430.43"/>
        <n v="460.46000000000004"/>
        <n v="451.88"/>
        <n v="443.3"/>
        <n v="456.16999999999996"/>
        <n v="447.59000000000003"/>
        <n v="439.01"/>
        <n v="477.62"/>
        <n v="469.03999999999996"/>
        <n v="481.90999999999997"/>
        <n v="473.33"/>
        <n v="464.75"/>
        <n v="225.94"/>
        <n v="228.8"/>
        <n v="194.48"/>
        <n v="1161.1599999999999"/>
        <n v="1285.57"/>
        <n v="233.09"/>
        <n v="190.19"/>
        <n v="1174.03"/>
        <n v="1166.8800000000001"/>
        <n v="1214.07"/>
        <n v="1289.8600000000001"/>
        <n v="198.76999999999998"/>
        <n v="1179.75"/>
        <n v="520.52"/>
        <n v="1171.17"/>
        <n v="1219.79"/>
        <n v="1295.58"/>
        <n v="1184.04"/>
        <n v="203.06"/>
        <n v="1206.92"/>
        <n v="1282.71"/>
        <n v="207.35"/>
        <n v="211.64"/>
        <n v="1205.49"/>
        <n v="1281.28"/>
        <n v="215.93"/>
        <n v="1218.3600000000001"/>
        <n v="213.07"/>
        <n v="1165.45"/>
        <n v="1212.6399999999999"/>
        <n v="1288.43"/>
        <n v="516.23"/>
        <n v="1178.32"/>
        <n v="217.36"/>
        <n v="1164.02"/>
        <n v="1211.21"/>
        <n v="524.80999999999995"/>
        <n v="1176.8899999999999"/>
        <n v="1208.3499999999999"/>
        <n v="1284.1399999999999"/>
        <n v="1172.5999999999999"/>
        <n v="220.22"/>
        <n v="185.9"/>
        <n v="1162.5899999999999"/>
        <n v="1209.78"/>
        <n v="1287"/>
        <n v="224.51"/>
        <n v="181.61"/>
        <n v="1175.46"/>
        <n v="1294.1500000000001"/>
        <n v="1182.6100000000001"/>
        <n v="1169.74"/>
        <n v="1216.93"/>
        <n v="1292.72"/>
        <n v="1181.18"/>
        <n v="1168.31"/>
        <n v="1215.5"/>
        <n v="1291.29"/>
        <n v="1115.4000000000001"/>
        <n v="1116.83"/>
        <n v="1118.26"/>
        <n v="982.41"/>
        <n v="1031.03"/>
        <n v="227.37"/>
        <n v="218.79"/>
        <n v="244.53"/>
        <n v="230.23000000000002"/>
        <n v="221.65"/>
        <n v="247.39"/>
        <n v="1119.69"/>
        <n v="206.72"/>
        <n v="988.13"/>
        <n v="1035.32"/>
        <n v="1123.98"/>
        <n v="174.07999999999998"/>
        <n v="1041.04"/>
        <n v="980.98"/>
        <n v="1028.17"/>
        <n v="270.27"/>
        <n v="261.69"/>
        <n v="264.55"/>
        <n v="255.97"/>
        <n v="979.55"/>
        <n v="1026.74"/>
        <n v="214.88"/>
        <n v="986.7"/>
        <n v="1033.8899999999999"/>
        <n v="1122.55"/>
        <n v="985.27"/>
        <n v="1032.46"/>
        <n v="1029.5999999999999"/>
        <n v="253.11"/>
        <n v="235.95"/>
        <n v="238.81"/>
        <n v="983.83999999999992"/>
        <n v="1121.1199999999999"/>
        <n v="182.24"/>
        <n v="992.42000000000007"/>
        <n v="1039.6100000000001"/>
        <n v="190.4"/>
        <n v="990.99"/>
        <n v="1038.18"/>
        <n v="198.56"/>
        <n v="989.56"/>
        <n v="1036.75"/>
        <n v="1125.4099999999999"/>
        <n v="1430"/>
        <n v="1477.19"/>
        <n v="343.2"/>
        <n v="1434.29"/>
        <n v="1482.9099999999999"/>
        <n v="308.88"/>
        <n v="1245.53"/>
        <n v="1440.01"/>
        <n v="1487.2"/>
        <n v="1427.1399999999999"/>
        <n v="1474.33"/>
        <n v="1238.3800000000001"/>
        <n v="1425.71"/>
        <n v="1472.9"/>
        <n v="360.36"/>
        <n v="1236.95"/>
        <n v="1481.48"/>
        <n v="317.45999999999998"/>
        <n v="1244.0999999999999"/>
        <n v="1432.8600000000001"/>
        <n v="1480.05"/>
        <n v="326.03999999999996"/>
        <n v="1242.67"/>
        <n v="1428.57"/>
        <n v="1475.76"/>
        <n v="351.78"/>
        <n v="1239.81"/>
        <n v="1431.43"/>
        <n v="1478.62"/>
        <n v="334.62"/>
        <n v="1241.24"/>
        <n v="1438.58"/>
        <n v="1485.77"/>
        <n v="1437.15"/>
        <n v="1484.34"/>
        <n v="1435.72"/>
        <n v="1246.96"/>
        <n v="1299.8699999999999"/>
        <n v="1189.76"/>
        <n v="1305.5899999999999"/>
        <n v="1194.05"/>
        <n v="1186.9000000000001"/>
        <n v="1317.03"/>
        <n v="1318.46"/>
        <n v="1199.77"/>
        <n v="1298.44"/>
        <n v="1297.01"/>
        <n v="1185.47"/>
        <n v="1304.1599999999999"/>
        <n v="1192.6199999999999"/>
        <n v="1302.73"/>
        <n v="1188.33"/>
        <n v="1301.3"/>
        <n v="1191.19"/>
        <n v="1312.74"/>
        <n v="1314.17"/>
        <n v="1315.6"/>
        <n v="1198.3399999999999"/>
        <n v="1308.45"/>
        <n v="1309.8800000000001"/>
        <n v="1311.31"/>
        <n v="1196.9099999999999"/>
        <n v="1307.02"/>
        <n v="1195.48"/>
        <n v="300.3"/>
        <n v="291.72000000000003"/>
        <n v="231.66"/>
        <n v="240.24"/>
        <n v="257.39999999999998"/>
        <n v="248.82"/>
        <n v="283.14"/>
        <n v="274.56"/>
        <n v="265.98"/>
        <n v="223.07999999999998"/>
        <n v="1374.23"/>
        <n v="1372.8"/>
        <n v="484.15999999999997"/>
        <n v="998.14"/>
        <n v="1045.33"/>
        <n v="451.52"/>
        <n v="1003.86"/>
        <n v="1051.05"/>
        <n v="197.34"/>
        <n v="1008.15"/>
        <n v="1055.3399999999999"/>
        <n v="1068.21"/>
        <n v="492.32"/>
        <n v="995.28"/>
        <n v="500.48"/>
        <n v="993.85"/>
        <n v="1042.47"/>
        <n v="459.68"/>
        <n v="1002.4300000000001"/>
        <n v="1049.6199999999999"/>
        <n v="467.84"/>
        <n v="1001"/>
        <n v="1048.19"/>
        <n v="996.71"/>
        <n v="1043.9000000000001"/>
        <n v="476"/>
        <n v="999.56999999999994"/>
        <n v="1046.76"/>
        <n v="205.92000000000002"/>
        <n v="1006.72"/>
        <n v="1066.78"/>
        <n v="214.5"/>
        <n v="1005.29"/>
        <n v="1053.9099999999999"/>
        <n v="443.36"/>
        <n v="1052.48"/>
        <n v="1132.56"/>
        <n v="1450.02"/>
        <n v="1136.8499999999999"/>
        <n v="1378.52"/>
        <n v="1455.74"/>
        <n v="1142.57"/>
        <n v="1442.87"/>
        <n v="1441.44"/>
        <n v="1488.63"/>
        <n v="1448.59"/>
        <n v="1135.42"/>
        <n v="1447.1599999999999"/>
        <n v="1133.99"/>
        <n v="1444.3"/>
        <n v="1445.73"/>
        <n v="1377.09"/>
        <n v="1454.31"/>
        <n v="1141.1399999999999"/>
        <n v="1452.88"/>
        <n v="1139.71"/>
        <n v="1375.6599999999999"/>
        <n v="1451.45"/>
        <n v="1138.28"/>
        <n v="1331.33"/>
        <n v="1332.76"/>
        <n v="1334.19"/>
        <n v="1204.06"/>
        <n v="1347.06"/>
        <n v="1348.49"/>
        <n v="1349.92"/>
        <n v="1202.6300000000001"/>
        <n v="1362.79"/>
        <n v="1364.22"/>
        <n v="1324.18"/>
        <n v="1325.6100000000001"/>
        <n v="1327.04"/>
        <n v="1319.8899999999999"/>
        <n v="1321.32"/>
        <n v="1322.75"/>
        <n v="1201.2"/>
        <n v="1342.77"/>
        <n v="1344.2"/>
        <n v="1345.63"/>
        <n v="1339.9099999999999"/>
        <n v="1341.34"/>
        <n v="1328.47"/>
        <n v="1329.9"/>
        <n v="1335.62"/>
        <n v="1337.05"/>
        <n v="1338.48"/>
        <n v="1358.5"/>
        <n v="1359.93"/>
        <n v="1361.3600000000001"/>
        <n v="1354.21"/>
        <n v="1355.6399999999999"/>
        <n v="1357.07"/>
        <n v="1351.35"/>
        <n v="1352.78"/>
        <n v="553.86"/>
        <n v="936.65"/>
        <n v="1061.06"/>
        <n v="1073.93"/>
        <n v="526.32000000000005"/>
        <n v="942.37"/>
        <n v="1078.22"/>
        <n v="489.6"/>
        <n v="1071.07"/>
        <n v="1083.94"/>
        <n v="195.84"/>
        <n v="531.96"/>
        <n v="1058.2"/>
        <n v="188.76"/>
        <n v="1009.5799999999999"/>
        <n v="1056.77"/>
        <n v="1069.6399999999999"/>
        <n v="535.5"/>
        <n v="940.94"/>
        <n v="1065.3499999999999"/>
        <n v="1076.79"/>
        <n v="939.51"/>
        <n v="1063.92"/>
        <n v="563.04"/>
        <n v="1059.6300000000001"/>
        <n v="1072.5"/>
        <n v="544.68000000000006"/>
        <n v="938.07999999999993"/>
        <n v="1062.49"/>
        <n v="1075.3600000000001"/>
        <n v="498.78"/>
        <n v="946.66"/>
        <n v="1082.51"/>
        <n v="507.96000000000004"/>
        <n v="945.23"/>
        <n v="1081.08"/>
        <n v="517.14"/>
        <n v="943.8"/>
        <n v="1079.6500000000001"/>
        <n v="1384.24"/>
        <n v="1388.53"/>
        <n v="1394.25"/>
        <n v="1381.38"/>
        <n v="1457.17"/>
        <n v="1379.95"/>
        <n v="1144"/>
        <n v="1387.1"/>
        <n v="1382.81"/>
        <n v="1385.67"/>
        <n v="1392.82"/>
        <n v="1391.3899999999999"/>
        <n v="1389.96"/>
        <n v="1369.94"/>
        <n v="1365.65"/>
        <n v="1367.08"/>
        <n v="1368.51"/>
        <n v="462.06"/>
        <n v="952.38"/>
        <n v="425.34000000000003"/>
        <n v="958.1"/>
        <n v="962.39"/>
        <n v="1086.8"/>
        <n v="471.24"/>
        <n v="949.52"/>
        <n v="480.42"/>
        <n v="948.08999999999992"/>
        <n v="1085.3699999999999"/>
        <n v="434.52"/>
        <n v="956.67000000000007"/>
        <n v="443.70000000000005"/>
        <n v="955.24"/>
        <n v="950.95"/>
        <n v="452.88"/>
        <n v="953.81"/>
        <n v="397.8"/>
        <n v="960.96"/>
        <n v="406.98"/>
        <n v="959.53"/>
        <n v="416.15999999999997"/>
        <n v="523.38"/>
        <n v="1404.26"/>
        <n v="489.06"/>
        <n v="1409.98"/>
        <n v="463.32"/>
        <n v="1397.1100000000001"/>
        <n v="1395.68"/>
        <n v="1402.83"/>
        <n v="497.64"/>
        <n v="1401.4"/>
        <n v="506.22"/>
        <n v="1398.54"/>
        <n v="1399.97"/>
        <n v="514.79999999999995"/>
        <n v="1408.55"/>
        <n v="471.9"/>
        <n v="1407.12"/>
        <n v="480.48"/>
        <n v="1405.69"/>
        <n v="1269.8399999999999"/>
        <n v="1275.56"/>
        <n v="1279.8499999999999"/>
        <n v="1274.1300000000001"/>
        <n v="1272.7"/>
        <n v="1268.4099999999999"/>
        <n v="1271.27"/>
        <n v="1278.42"/>
        <n v="1276.99"/>
      </sharedItems>
    </cacheField>
  </cacheFields>
  <extLst>
    <ext xmlns:x14="http://schemas.microsoft.com/office/spreadsheetml/2009/9/main" uri="{725AE2AE-9491-48be-B2B4-4EB974FC3084}">
      <x14:pivotCacheDefinition pivotCacheId="518236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0">
  <r>
    <x v="0"/>
    <x v="0"/>
    <x v="0"/>
    <x v="0"/>
    <n v="3566"/>
    <n v="5492.76"/>
    <n v="5126.576"/>
    <n v="1098.5520000000001"/>
    <x v="0"/>
  </r>
  <r>
    <x v="0"/>
    <x v="0"/>
    <x v="0"/>
    <x v="1"/>
    <n v="2498"/>
    <n v="9600"/>
    <n v="8960"/>
    <n v="1920"/>
    <x v="0"/>
  </r>
  <r>
    <x v="0"/>
    <x v="0"/>
    <x v="1"/>
    <x v="2"/>
    <n v="1245"/>
    <n v="5492.6399999999994"/>
    <n v="5126.4639999999999"/>
    <n v="1098.528"/>
    <x v="0"/>
  </r>
  <r>
    <x v="0"/>
    <x v="0"/>
    <x v="2"/>
    <x v="3"/>
    <n v="644"/>
    <n v="6892.2"/>
    <n v="6432.72"/>
    <n v="1378.44"/>
    <x v="0"/>
  </r>
  <r>
    <x v="0"/>
    <x v="0"/>
    <x v="3"/>
    <x v="4"/>
    <n v="643"/>
    <n v="7700"/>
    <n v="7840"/>
    <n v="1540"/>
    <x v="0"/>
  </r>
  <r>
    <x v="0"/>
    <x v="0"/>
    <x v="2"/>
    <x v="5"/>
    <n v="455"/>
    <n v="5265.39"/>
    <n v="5128.0320000000002"/>
    <n v="1053.0780000000002"/>
    <x v="0"/>
  </r>
  <r>
    <x v="0"/>
    <x v="0"/>
    <x v="3"/>
    <x v="6"/>
    <n v="345"/>
    <n v="9016"/>
    <n v="7840"/>
    <n v="1803.2"/>
    <x v="0"/>
  </r>
  <r>
    <x v="0"/>
    <x v="0"/>
    <x v="1"/>
    <x v="7"/>
    <n v="122"/>
    <n v="2696.75"/>
    <n v="112"/>
    <n v="539.35"/>
    <x v="0"/>
  </r>
  <r>
    <x v="0"/>
    <x v="0"/>
    <x v="4"/>
    <x v="8"/>
    <n v="78"/>
    <n v="5492.6399999999994"/>
    <n v="5126.4639999999999"/>
    <n v="1098.528"/>
    <x v="0"/>
  </r>
  <r>
    <x v="0"/>
    <x v="0"/>
    <x v="4"/>
    <x v="9"/>
    <n v="76"/>
    <n v="5492.28"/>
    <n v="5126.1279999999997"/>
    <n v="1098.4559999999999"/>
    <x v="0"/>
  </r>
  <r>
    <x v="0"/>
    <x v="0"/>
    <x v="4"/>
    <x v="10"/>
    <n v="46"/>
    <n v="240"/>
    <n v="224"/>
    <n v="48"/>
    <x v="0"/>
  </r>
  <r>
    <x v="0"/>
    <x v="0"/>
    <x v="4"/>
    <x v="11"/>
    <n v="34"/>
    <n v="5492.16"/>
    <n v="5126.0160000000005"/>
    <n v="1098.432"/>
    <x v="0"/>
  </r>
  <r>
    <x v="0"/>
    <x v="0"/>
    <x v="1"/>
    <x v="12"/>
    <n v="7"/>
    <n v="3666.3"/>
    <n v="224"/>
    <n v="733.2600000000001"/>
    <x v="0"/>
  </r>
  <r>
    <x v="0"/>
    <x v="0"/>
    <x v="5"/>
    <x v="13"/>
    <n v="3"/>
    <n v="7260"/>
    <n v="7392"/>
    <n v="1452"/>
    <x v="0"/>
  </r>
  <r>
    <x v="0"/>
    <x v="0"/>
    <x v="4"/>
    <x v="14"/>
    <n v="3"/>
    <n v="5035.0300000000007"/>
    <n v="5126.576"/>
    <n v="1007.0060000000002"/>
    <x v="0"/>
  </r>
  <r>
    <x v="0"/>
    <x v="1"/>
    <x v="0"/>
    <x v="0"/>
    <n v="3566"/>
    <n v="5035.0300000000007"/>
    <n v="5126.576"/>
    <n v="1007.0060000000002"/>
    <x v="0"/>
  </r>
  <r>
    <x v="0"/>
    <x v="1"/>
    <x v="0"/>
    <x v="1"/>
    <n v="2498"/>
    <n v="8800"/>
    <n v="8960"/>
    <n v="1760"/>
    <x v="0"/>
  </r>
  <r>
    <x v="0"/>
    <x v="1"/>
    <x v="1"/>
    <x v="2"/>
    <n v="1245"/>
    <n v="5034.92"/>
    <n v="5126.4639999999999"/>
    <n v="1006.984"/>
    <x v="0"/>
  </r>
  <r>
    <x v="0"/>
    <x v="1"/>
    <x v="2"/>
    <x v="3"/>
    <n v="644"/>
    <n v="6317.85"/>
    <n v="6432.72"/>
    <n v="1263.5700000000002"/>
    <x v="0"/>
  </r>
  <r>
    <x v="0"/>
    <x v="1"/>
    <x v="3"/>
    <x v="4"/>
    <n v="643"/>
    <n v="7000"/>
    <n v="7840"/>
    <n v="1400"/>
    <x v="0"/>
  </r>
  <r>
    <x v="0"/>
    <x v="1"/>
    <x v="2"/>
    <x v="5"/>
    <n v="455"/>
    <n v="4578.6000000000004"/>
    <n v="5128.0320000000002"/>
    <n v="915.72000000000014"/>
    <x v="0"/>
  </r>
  <r>
    <x v="0"/>
    <x v="1"/>
    <x v="3"/>
    <x v="6"/>
    <n v="345"/>
    <n v="7000"/>
    <n v="7840"/>
    <n v="1400"/>
    <x v="0"/>
  </r>
  <r>
    <x v="0"/>
    <x v="1"/>
    <x v="1"/>
    <x v="7"/>
    <n v="122"/>
    <n v="100"/>
    <n v="112"/>
    <n v="20"/>
    <x v="0"/>
  </r>
  <r>
    <x v="0"/>
    <x v="1"/>
    <x v="4"/>
    <x v="8"/>
    <n v="78"/>
    <n v="4577.2"/>
    <n v="5126.4639999999999"/>
    <n v="915.44"/>
    <x v="0"/>
  </r>
  <r>
    <x v="0"/>
    <x v="1"/>
    <x v="4"/>
    <x v="9"/>
    <n v="76"/>
    <n v="4576.8999999999996"/>
    <n v="5126.1279999999997"/>
    <n v="915.38"/>
    <x v="0"/>
  </r>
  <r>
    <x v="0"/>
    <x v="1"/>
    <x v="4"/>
    <x v="10"/>
    <n v="46"/>
    <n v="200"/>
    <n v="224"/>
    <n v="40"/>
    <x v="0"/>
  </r>
  <r>
    <x v="0"/>
    <x v="1"/>
    <x v="4"/>
    <x v="11"/>
    <n v="34"/>
    <n v="4576.8"/>
    <n v="5126.0160000000005"/>
    <n v="915.36000000000013"/>
    <x v="0"/>
  </r>
  <r>
    <x v="0"/>
    <x v="1"/>
    <x v="1"/>
    <x v="12"/>
    <n v="7"/>
    <n v="200"/>
    <n v="224"/>
    <n v="40"/>
    <x v="0"/>
  </r>
  <r>
    <x v="0"/>
    <x v="1"/>
    <x v="4"/>
    <x v="14"/>
    <n v="3"/>
    <n v="4577.3"/>
    <n v="5126.576"/>
    <n v="915.46"/>
    <x v="0"/>
  </r>
  <r>
    <x v="0"/>
    <x v="1"/>
    <x v="5"/>
    <x v="13"/>
    <n v="2"/>
    <n v="6600"/>
    <n v="7392"/>
    <n v="1320"/>
    <x v="0"/>
  </r>
  <r>
    <x v="0"/>
    <x v="2"/>
    <x v="0"/>
    <x v="0"/>
    <n v="3566"/>
    <n v="4577.3"/>
    <n v="5126.576"/>
    <n v="915.46"/>
    <x v="0"/>
  </r>
  <r>
    <x v="0"/>
    <x v="2"/>
    <x v="0"/>
    <x v="1"/>
    <n v="2498"/>
    <n v="8000"/>
    <n v="8960"/>
    <n v="1600"/>
    <x v="0"/>
  </r>
  <r>
    <x v="0"/>
    <x v="2"/>
    <x v="1"/>
    <x v="2"/>
    <n v="1245"/>
    <n v="4577.2"/>
    <n v="5126.4639999999999"/>
    <n v="915.44"/>
    <x v="0"/>
  </r>
  <r>
    <x v="0"/>
    <x v="2"/>
    <x v="2"/>
    <x v="3"/>
    <n v="644"/>
    <n v="5743.5"/>
    <n v="6432.72"/>
    <n v="1148.7"/>
    <x v="0"/>
  </r>
  <r>
    <x v="0"/>
    <x v="2"/>
    <x v="3"/>
    <x v="4"/>
    <n v="643"/>
    <n v="7000"/>
    <n v="7840"/>
    <n v="1400"/>
    <x v="0"/>
  </r>
  <r>
    <x v="0"/>
    <x v="2"/>
    <x v="2"/>
    <x v="5"/>
    <n v="455"/>
    <n v="4578.6000000000004"/>
    <n v="5128.0320000000002"/>
    <n v="915.72000000000014"/>
    <x v="0"/>
  </r>
  <r>
    <x v="0"/>
    <x v="2"/>
    <x v="3"/>
    <x v="6"/>
    <n v="345"/>
    <n v="7000"/>
    <n v="7840"/>
    <n v="1400"/>
    <x v="0"/>
  </r>
  <r>
    <x v="0"/>
    <x v="2"/>
    <x v="1"/>
    <x v="7"/>
    <n v="122"/>
    <n v="100"/>
    <n v="112"/>
    <n v="20"/>
    <x v="0"/>
  </r>
  <r>
    <x v="0"/>
    <x v="2"/>
    <x v="4"/>
    <x v="8"/>
    <n v="78"/>
    <n v="4577.2"/>
    <n v="5126.4639999999999"/>
    <n v="915.44"/>
    <x v="0"/>
  </r>
  <r>
    <x v="0"/>
    <x v="2"/>
    <x v="4"/>
    <x v="9"/>
    <n v="76"/>
    <n v="4576.8999999999996"/>
    <n v="5126.1279999999997"/>
    <n v="915.38"/>
    <x v="0"/>
  </r>
  <r>
    <x v="0"/>
    <x v="2"/>
    <x v="4"/>
    <x v="10"/>
    <n v="46"/>
    <n v="200"/>
    <n v="224"/>
    <n v="40"/>
    <x v="0"/>
  </r>
  <r>
    <x v="0"/>
    <x v="2"/>
    <x v="4"/>
    <x v="11"/>
    <n v="34"/>
    <n v="4576.8"/>
    <n v="5126.0160000000005"/>
    <n v="915.36000000000013"/>
    <x v="1"/>
  </r>
  <r>
    <x v="0"/>
    <x v="2"/>
    <x v="1"/>
    <x v="12"/>
    <n v="7"/>
    <n v="200"/>
    <n v="224"/>
    <n v="40"/>
    <x v="1"/>
  </r>
  <r>
    <x v="0"/>
    <x v="2"/>
    <x v="4"/>
    <x v="14"/>
    <n v="3"/>
    <n v="3333"/>
    <n v="5126.576"/>
    <n v="666.6"/>
    <x v="1"/>
  </r>
  <r>
    <x v="0"/>
    <x v="2"/>
    <x v="5"/>
    <x v="13"/>
    <n v="2"/>
    <n v="6600"/>
    <n v="7392"/>
    <n v="1320"/>
    <x v="1"/>
  </r>
  <r>
    <x v="0"/>
    <x v="3"/>
    <x v="0"/>
    <x v="0"/>
    <n v="3566"/>
    <n v="4577.3"/>
    <n v="5126.576"/>
    <n v="915.46"/>
    <x v="1"/>
  </r>
  <r>
    <x v="0"/>
    <x v="3"/>
    <x v="0"/>
    <x v="1"/>
    <n v="2498"/>
    <n v="8000"/>
    <n v="8960"/>
    <n v="1600"/>
    <x v="1"/>
  </r>
  <r>
    <x v="0"/>
    <x v="3"/>
    <x v="1"/>
    <x v="2"/>
    <n v="1245"/>
    <n v="4577.2"/>
    <n v="5126.4639999999999"/>
    <n v="915.44"/>
    <x v="1"/>
  </r>
  <r>
    <x v="0"/>
    <x v="3"/>
    <x v="2"/>
    <x v="3"/>
    <n v="644"/>
    <n v="5743.5"/>
    <n v="6432.72"/>
    <n v="1148.7"/>
    <x v="1"/>
  </r>
  <r>
    <x v="0"/>
    <x v="3"/>
    <x v="3"/>
    <x v="4"/>
    <n v="643"/>
    <n v="7000"/>
    <n v="7840"/>
    <n v="1400"/>
    <x v="1"/>
  </r>
  <r>
    <x v="0"/>
    <x v="3"/>
    <x v="2"/>
    <x v="5"/>
    <n v="455"/>
    <n v="4578.6000000000004"/>
    <n v="5128.0320000000002"/>
    <n v="915.72000000000014"/>
    <x v="1"/>
  </r>
  <r>
    <x v="0"/>
    <x v="3"/>
    <x v="3"/>
    <x v="6"/>
    <n v="345"/>
    <n v="7000"/>
    <n v="7840"/>
    <n v="1400"/>
    <x v="1"/>
  </r>
  <r>
    <x v="0"/>
    <x v="3"/>
    <x v="1"/>
    <x v="7"/>
    <n v="122"/>
    <n v="100"/>
    <n v="112"/>
    <n v="20"/>
    <x v="1"/>
  </r>
  <r>
    <x v="0"/>
    <x v="3"/>
    <x v="4"/>
    <x v="8"/>
    <n v="78"/>
    <n v="4577.2"/>
    <n v="5126.4639999999999"/>
    <n v="915.44"/>
    <x v="1"/>
  </r>
  <r>
    <x v="0"/>
    <x v="3"/>
    <x v="4"/>
    <x v="9"/>
    <n v="76"/>
    <n v="4576.8999999999996"/>
    <n v="5126.1279999999997"/>
    <n v="915.38"/>
    <x v="1"/>
  </r>
  <r>
    <x v="0"/>
    <x v="3"/>
    <x v="4"/>
    <x v="10"/>
    <n v="46"/>
    <n v="200"/>
    <n v="224"/>
    <n v="40"/>
    <x v="1"/>
  </r>
  <r>
    <x v="0"/>
    <x v="3"/>
    <x v="4"/>
    <x v="11"/>
    <n v="34"/>
    <n v="4576.8"/>
    <n v="5126.0160000000005"/>
    <n v="915.36000000000013"/>
    <x v="1"/>
  </r>
  <r>
    <x v="0"/>
    <x v="3"/>
    <x v="1"/>
    <x v="12"/>
    <n v="7"/>
    <n v="200"/>
    <n v="224"/>
    <n v="40"/>
    <x v="1"/>
  </r>
  <r>
    <x v="0"/>
    <x v="3"/>
    <x v="4"/>
    <x v="14"/>
    <n v="3"/>
    <n v="4577.3"/>
    <n v="5126.576"/>
    <n v="915.46"/>
    <x v="1"/>
  </r>
  <r>
    <x v="0"/>
    <x v="3"/>
    <x v="5"/>
    <x v="13"/>
    <n v="2"/>
    <n v="6600"/>
    <n v="7392"/>
    <n v="1320"/>
    <x v="1"/>
  </r>
  <r>
    <x v="0"/>
    <x v="4"/>
    <x v="0"/>
    <x v="0"/>
    <n v="3566"/>
    <n v="4577.3"/>
    <n v="5126.576"/>
    <n v="915.46"/>
    <x v="1"/>
  </r>
  <r>
    <x v="0"/>
    <x v="4"/>
    <x v="0"/>
    <x v="1"/>
    <n v="2498"/>
    <n v="8000"/>
    <n v="8960"/>
    <n v="1600"/>
    <x v="1"/>
  </r>
  <r>
    <x v="0"/>
    <x v="4"/>
    <x v="1"/>
    <x v="2"/>
    <n v="1245"/>
    <n v="4577.2"/>
    <n v="5126.4639999999999"/>
    <n v="915.44"/>
    <x v="1"/>
  </r>
  <r>
    <x v="0"/>
    <x v="4"/>
    <x v="2"/>
    <x v="3"/>
    <n v="644"/>
    <n v="5743.5"/>
    <n v="6432.72"/>
    <n v="1148.7"/>
    <x v="1"/>
  </r>
  <r>
    <x v="0"/>
    <x v="4"/>
    <x v="3"/>
    <x v="4"/>
    <n v="643"/>
    <n v="7000"/>
    <n v="7840"/>
    <n v="1400"/>
    <x v="0"/>
  </r>
  <r>
    <x v="0"/>
    <x v="4"/>
    <x v="2"/>
    <x v="5"/>
    <n v="455"/>
    <n v="4578.6000000000004"/>
    <n v="5128.0320000000002"/>
    <n v="915.72000000000014"/>
    <x v="0"/>
  </r>
  <r>
    <x v="0"/>
    <x v="4"/>
    <x v="3"/>
    <x v="6"/>
    <n v="345"/>
    <n v="7000"/>
    <n v="7840"/>
    <n v="1400"/>
    <x v="0"/>
  </r>
  <r>
    <x v="0"/>
    <x v="4"/>
    <x v="1"/>
    <x v="7"/>
    <n v="122"/>
    <n v="100"/>
    <n v="112"/>
    <n v="20"/>
    <x v="0"/>
  </r>
  <r>
    <x v="0"/>
    <x v="4"/>
    <x v="4"/>
    <x v="8"/>
    <n v="78"/>
    <n v="4577.2"/>
    <n v="5126.4639999999999"/>
    <n v="915.44"/>
    <x v="0"/>
  </r>
  <r>
    <x v="0"/>
    <x v="4"/>
    <x v="4"/>
    <x v="9"/>
    <n v="76"/>
    <n v="4576.8999999999996"/>
    <n v="5126.1279999999997"/>
    <n v="915.38"/>
    <x v="0"/>
  </r>
  <r>
    <x v="0"/>
    <x v="4"/>
    <x v="4"/>
    <x v="10"/>
    <n v="46"/>
    <n v="200"/>
    <n v="224"/>
    <n v="40"/>
    <x v="0"/>
  </r>
  <r>
    <x v="0"/>
    <x v="4"/>
    <x v="4"/>
    <x v="11"/>
    <n v="34"/>
    <n v="4576.8"/>
    <n v="5126.0160000000005"/>
    <n v="915.36000000000013"/>
    <x v="0"/>
  </r>
  <r>
    <x v="0"/>
    <x v="4"/>
    <x v="1"/>
    <x v="12"/>
    <n v="7"/>
    <n v="200"/>
    <n v="224"/>
    <n v="40"/>
    <x v="0"/>
  </r>
  <r>
    <x v="0"/>
    <x v="4"/>
    <x v="4"/>
    <x v="14"/>
    <n v="3"/>
    <n v="4577.3"/>
    <n v="5126.576"/>
    <n v="915.46"/>
    <x v="0"/>
  </r>
  <r>
    <x v="0"/>
    <x v="4"/>
    <x v="5"/>
    <x v="13"/>
    <n v="2"/>
    <n v="6600"/>
    <n v="7392"/>
    <n v="1320"/>
    <x v="0"/>
  </r>
  <r>
    <x v="0"/>
    <x v="5"/>
    <x v="0"/>
    <x v="0"/>
    <n v="3566"/>
    <n v="4577.3"/>
    <n v="5126.576"/>
    <n v="915.46"/>
    <x v="0"/>
  </r>
  <r>
    <x v="0"/>
    <x v="5"/>
    <x v="0"/>
    <x v="1"/>
    <n v="2498"/>
    <n v="8000"/>
    <n v="8960"/>
    <n v="1600"/>
    <x v="0"/>
  </r>
  <r>
    <x v="0"/>
    <x v="5"/>
    <x v="1"/>
    <x v="2"/>
    <n v="1245"/>
    <n v="4577.2"/>
    <n v="5126.4639999999999"/>
    <n v="915.44"/>
    <x v="0"/>
  </r>
  <r>
    <x v="0"/>
    <x v="5"/>
    <x v="2"/>
    <x v="3"/>
    <n v="644"/>
    <n v="5743.5"/>
    <n v="6432.72"/>
    <n v="1148.7"/>
    <x v="0"/>
  </r>
  <r>
    <x v="0"/>
    <x v="5"/>
    <x v="3"/>
    <x v="4"/>
    <n v="643"/>
    <n v="7000"/>
    <n v="7840"/>
    <n v="1400"/>
    <x v="0"/>
  </r>
  <r>
    <x v="0"/>
    <x v="5"/>
    <x v="2"/>
    <x v="5"/>
    <n v="455"/>
    <n v="4578.6000000000004"/>
    <n v="5128.0320000000002"/>
    <n v="915.72000000000014"/>
    <x v="0"/>
  </r>
  <r>
    <x v="0"/>
    <x v="5"/>
    <x v="3"/>
    <x v="6"/>
    <n v="345"/>
    <n v="7000"/>
    <n v="7840"/>
    <n v="1400"/>
    <x v="0"/>
  </r>
  <r>
    <x v="0"/>
    <x v="5"/>
    <x v="1"/>
    <x v="7"/>
    <n v="122"/>
    <n v="100"/>
    <n v="112"/>
    <n v="20"/>
    <x v="0"/>
  </r>
  <r>
    <x v="0"/>
    <x v="5"/>
    <x v="4"/>
    <x v="8"/>
    <n v="78"/>
    <n v="4577.2"/>
    <n v="5126.4639999999999"/>
    <n v="915.44"/>
    <x v="0"/>
  </r>
  <r>
    <x v="0"/>
    <x v="5"/>
    <x v="4"/>
    <x v="9"/>
    <n v="76"/>
    <n v="4576.8999999999996"/>
    <n v="5126.1279999999997"/>
    <n v="915.38"/>
    <x v="0"/>
  </r>
  <r>
    <x v="0"/>
    <x v="5"/>
    <x v="4"/>
    <x v="10"/>
    <n v="46"/>
    <n v="200"/>
    <n v="224"/>
    <n v="40"/>
    <x v="0"/>
  </r>
  <r>
    <x v="0"/>
    <x v="5"/>
    <x v="4"/>
    <x v="11"/>
    <n v="34"/>
    <n v="4576.8"/>
    <n v="5126.0160000000005"/>
    <n v="915.36000000000013"/>
    <x v="0"/>
  </r>
  <r>
    <x v="0"/>
    <x v="5"/>
    <x v="1"/>
    <x v="12"/>
    <n v="7"/>
    <n v="200"/>
    <n v="224"/>
    <n v="40"/>
    <x v="0"/>
  </r>
  <r>
    <x v="0"/>
    <x v="5"/>
    <x v="5"/>
    <x v="13"/>
    <n v="3"/>
    <n v="6600"/>
    <n v="7392"/>
    <n v="1320"/>
    <x v="0"/>
  </r>
  <r>
    <x v="0"/>
    <x v="5"/>
    <x v="4"/>
    <x v="14"/>
    <n v="3"/>
    <n v="4577.3"/>
    <n v="5126.576"/>
    <n v="915.46"/>
    <x v="0"/>
  </r>
  <r>
    <x v="0"/>
    <x v="6"/>
    <x v="0"/>
    <x v="0"/>
    <n v="3566"/>
    <n v="4577.3"/>
    <n v="5126.576"/>
    <n v="915.46"/>
    <x v="0"/>
  </r>
  <r>
    <x v="0"/>
    <x v="6"/>
    <x v="0"/>
    <x v="1"/>
    <n v="2498"/>
    <n v="8000"/>
    <n v="8960"/>
    <n v="1600"/>
    <x v="0"/>
  </r>
  <r>
    <x v="0"/>
    <x v="6"/>
    <x v="1"/>
    <x v="2"/>
    <n v="1245"/>
    <n v="4577.2"/>
    <n v="5126.4639999999999"/>
    <n v="915.44"/>
    <x v="0"/>
  </r>
  <r>
    <x v="0"/>
    <x v="6"/>
    <x v="2"/>
    <x v="3"/>
    <n v="644"/>
    <n v="5743.5"/>
    <n v="6432.72"/>
    <n v="1148.7"/>
    <x v="0"/>
  </r>
  <r>
    <x v="0"/>
    <x v="6"/>
    <x v="3"/>
    <x v="4"/>
    <n v="643"/>
    <n v="7000"/>
    <n v="7840"/>
    <n v="1400"/>
    <x v="0"/>
  </r>
  <r>
    <x v="0"/>
    <x v="6"/>
    <x v="2"/>
    <x v="5"/>
    <n v="455"/>
    <n v="4578.6000000000004"/>
    <n v="5128.0320000000002"/>
    <n v="915.72000000000014"/>
    <x v="0"/>
  </r>
  <r>
    <x v="0"/>
    <x v="6"/>
    <x v="3"/>
    <x v="6"/>
    <n v="345"/>
    <n v="7000"/>
    <n v="7840"/>
    <n v="1400"/>
    <x v="0"/>
  </r>
  <r>
    <x v="0"/>
    <x v="6"/>
    <x v="1"/>
    <x v="7"/>
    <n v="122"/>
    <n v="100"/>
    <n v="112"/>
    <n v="20"/>
    <x v="0"/>
  </r>
  <r>
    <x v="0"/>
    <x v="6"/>
    <x v="4"/>
    <x v="8"/>
    <n v="78"/>
    <n v="4577.2"/>
    <n v="5126.4639999999999"/>
    <n v="915.44"/>
    <x v="0"/>
  </r>
  <r>
    <x v="0"/>
    <x v="6"/>
    <x v="4"/>
    <x v="9"/>
    <n v="76"/>
    <n v="4576.8999999999996"/>
    <n v="5126.1279999999997"/>
    <n v="915.38"/>
    <x v="0"/>
  </r>
  <r>
    <x v="0"/>
    <x v="6"/>
    <x v="4"/>
    <x v="10"/>
    <n v="46"/>
    <n v="200"/>
    <n v="224"/>
    <n v="40"/>
    <x v="0"/>
  </r>
  <r>
    <x v="0"/>
    <x v="6"/>
    <x v="4"/>
    <x v="11"/>
    <n v="34"/>
    <n v="4576.8"/>
    <n v="5126.0160000000005"/>
    <n v="915.36000000000013"/>
    <x v="0"/>
  </r>
  <r>
    <x v="0"/>
    <x v="6"/>
    <x v="1"/>
    <x v="12"/>
    <n v="7"/>
    <n v="200"/>
    <n v="224"/>
    <n v="40"/>
    <x v="0"/>
  </r>
  <r>
    <x v="0"/>
    <x v="6"/>
    <x v="4"/>
    <x v="14"/>
    <n v="3"/>
    <n v="4577.3"/>
    <n v="5126.576"/>
    <n v="915.46"/>
    <x v="0"/>
  </r>
  <r>
    <x v="0"/>
    <x v="6"/>
    <x v="5"/>
    <x v="13"/>
    <n v="2"/>
    <n v="6600"/>
    <n v="7392"/>
    <n v="1320"/>
    <x v="0"/>
  </r>
  <r>
    <x v="0"/>
    <x v="7"/>
    <x v="0"/>
    <x v="0"/>
    <n v="3566"/>
    <n v="4577.3"/>
    <n v="5126.576"/>
    <n v="915.46"/>
    <x v="0"/>
  </r>
  <r>
    <x v="0"/>
    <x v="7"/>
    <x v="0"/>
    <x v="1"/>
    <n v="2498"/>
    <n v="8000"/>
    <n v="8960"/>
    <n v="1600"/>
    <x v="1"/>
  </r>
  <r>
    <x v="0"/>
    <x v="7"/>
    <x v="1"/>
    <x v="2"/>
    <n v="1245"/>
    <n v="4577.2"/>
    <n v="5126.4639999999999"/>
    <n v="915.44"/>
    <x v="1"/>
  </r>
  <r>
    <x v="0"/>
    <x v="7"/>
    <x v="2"/>
    <x v="3"/>
    <n v="644"/>
    <n v="5743.5"/>
    <n v="6432.72"/>
    <n v="1148.7"/>
    <x v="1"/>
  </r>
  <r>
    <x v="0"/>
    <x v="7"/>
    <x v="3"/>
    <x v="4"/>
    <n v="643"/>
    <n v="7000"/>
    <n v="7840"/>
    <n v="1400"/>
    <x v="1"/>
  </r>
  <r>
    <x v="0"/>
    <x v="7"/>
    <x v="2"/>
    <x v="5"/>
    <n v="455"/>
    <n v="4578.6000000000004"/>
    <n v="5128.0320000000002"/>
    <n v="915.72000000000014"/>
    <x v="1"/>
  </r>
  <r>
    <x v="0"/>
    <x v="7"/>
    <x v="3"/>
    <x v="6"/>
    <n v="345"/>
    <n v="7000"/>
    <n v="7840"/>
    <n v="1400"/>
    <x v="1"/>
  </r>
  <r>
    <x v="0"/>
    <x v="7"/>
    <x v="1"/>
    <x v="7"/>
    <n v="122"/>
    <n v="100"/>
    <n v="112"/>
    <n v="20"/>
    <x v="1"/>
  </r>
  <r>
    <x v="0"/>
    <x v="7"/>
    <x v="4"/>
    <x v="8"/>
    <n v="78"/>
    <n v="4577.2"/>
    <n v="5126.4639999999999"/>
    <n v="915.44"/>
    <x v="1"/>
  </r>
  <r>
    <x v="0"/>
    <x v="7"/>
    <x v="4"/>
    <x v="9"/>
    <n v="76"/>
    <n v="4576.8999999999996"/>
    <n v="5126.1279999999997"/>
    <n v="915.38"/>
    <x v="1"/>
  </r>
  <r>
    <x v="0"/>
    <x v="7"/>
    <x v="4"/>
    <x v="10"/>
    <n v="46"/>
    <n v="200"/>
    <n v="224"/>
    <n v="40"/>
    <x v="1"/>
  </r>
  <r>
    <x v="0"/>
    <x v="7"/>
    <x v="4"/>
    <x v="11"/>
    <n v="34"/>
    <n v="4576.8"/>
    <n v="5126.0160000000005"/>
    <n v="915.36000000000013"/>
    <x v="1"/>
  </r>
  <r>
    <x v="0"/>
    <x v="7"/>
    <x v="1"/>
    <x v="12"/>
    <n v="7"/>
    <n v="200"/>
    <n v="224"/>
    <n v="40"/>
    <x v="1"/>
  </r>
  <r>
    <x v="0"/>
    <x v="7"/>
    <x v="4"/>
    <x v="14"/>
    <n v="3"/>
    <n v="4577.3"/>
    <n v="5126.576"/>
    <n v="915.46"/>
    <x v="1"/>
  </r>
  <r>
    <x v="0"/>
    <x v="7"/>
    <x v="5"/>
    <x v="13"/>
    <n v="2"/>
    <n v="6600"/>
    <n v="7392"/>
    <n v="1320"/>
    <x v="1"/>
  </r>
  <r>
    <x v="0"/>
    <x v="8"/>
    <x v="0"/>
    <x v="0"/>
    <n v="3566"/>
    <n v="4577.3"/>
    <n v="5126.576"/>
    <n v="915.46"/>
    <x v="1"/>
  </r>
  <r>
    <x v="0"/>
    <x v="8"/>
    <x v="0"/>
    <x v="1"/>
    <n v="2498"/>
    <n v="8000"/>
    <n v="8960"/>
    <n v="1600"/>
    <x v="1"/>
  </r>
  <r>
    <x v="0"/>
    <x v="8"/>
    <x v="1"/>
    <x v="2"/>
    <n v="1245"/>
    <n v="4577.2"/>
    <n v="5126.4639999999999"/>
    <n v="915.44"/>
    <x v="1"/>
  </r>
  <r>
    <x v="0"/>
    <x v="8"/>
    <x v="2"/>
    <x v="3"/>
    <n v="644"/>
    <n v="5743.5"/>
    <n v="6432.72"/>
    <n v="1148.7"/>
    <x v="1"/>
  </r>
  <r>
    <x v="0"/>
    <x v="8"/>
    <x v="3"/>
    <x v="4"/>
    <n v="643"/>
    <n v="7000"/>
    <n v="7840"/>
    <n v="1400"/>
    <x v="1"/>
  </r>
  <r>
    <x v="0"/>
    <x v="8"/>
    <x v="2"/>
    <x v="5"/>
    <n v="455"/>
    <n v="4578.6000000000004"/>
    <n v="5128.0320000000002"/>
    <n v="915.72000000000014"/>
    <x v="1"/>
  </r>
  <r>
    <x v="0"/>
    <x v="8"/>
    <x v="3"/>
    <x v="6"/>
    <n v="345"/>
    <n v="7000"/>
    <n v="7840"/>
    <n v="1400"/>
    <x v="1"/>
  </r>
  <r>
    <x v="0"/>
    <x v="8"/>
    <x v="1"/>
    <x v="7"/>
    <n v="122"/>
    <n v="100"/>
    <n v="112"/>
    <n v="20"/>
    <x v="1"/>
  </r>
  <r>
    <x v="0"/>
    <x v="8"/>
    <x v="4"/>
    <x v="8"/>
    <n v="78"/>
    <n v="4577.2"/>
    <n v="5126.4639999999999"/>
    <n v="915.44"/>
    <x v="1"/>
  </r>
  <r>
    <x v="0"/>
    <x v="8"/>
    <x v="4"/>
    <x v="9"/>
    <n v="76"/>
    <n v="4576.8999999999996"/>
    <n v="5126.1279999999997"/>
    <n v="915.38"/>
    <x v="1"/>
  </r>
  <r>
    <x v="0"/>
    <x v="8"/>
    <x v="4"/>
    <x v="10"/>
    <n v="46"/>
    <n v="200"/>
    <n v="224"/>
    <n v="40"/>
    <x v="1"/>
  </r>
  <r>
    <x v="0"/>
    <x v="8"/>
    <x v="4"/>
    <x v="11"/>
    <n v="34"/>
    <n v="4576.8"/>
    <n v="5126.0160000000005"/>
    <n v="915.36000000000013"/>
    <x v="0"/>
  </r>
  <r>
    <x v="0"/>
    <x v="8"/>
    <x v="1"/>
    <x v="12"/>
    <n v="7"/>
    <n v="200"/>
    <n v="224"/>
    <n v="40"/>
    <x v="0"/>
  </r>
  <r>
    <x v="0"/>
    <x v="8"/>
    <x v="4"/>
    <x v="14"/>
    <n v="3"/>
    <n v="4577.3"/>
    <n v="5126.576"/>
    <n v="915.46"/>
    <x v="0"/>
  </r>
  <r>
    <x v="0"/>
    <x v="8"/>
    <x v="5"/>
    <x v="13"/>
    <n v="2"/>
    <n v="6600"/>
    <n v="7392"/>
    <n v="1320"/>
    <x v="0"/>
  </r>
  <r>
    <x v="0"/>
    <x v="9"/>
    <x v="0"/>
    <x v="0"/>
    <n v="3566"/>
    <n v="4577.3"/>
    <n v="5126.576"/>
    <n v="915.46"/>
    <x v="0"/>
  </r>
  <r>
    <x v="0"/>
    <x v="9"/>
    <x v="0"/>
    <x v="1"/>
    <n v="2498"/>
    <n v="8000"/>
    <n v="8960"/>
    <n v="1600"/>
    <x v="0"/>
  </r>
  <r>
    <x v="0"/>
    <x v="9"/>
    <x v="1"/>
    <x v="2"/>
    <n v="1245"/>
    <n v="4577.2"/>
    <n v="5126.4639999999999"/>
    <n v="915.44"/>
    <x v="0"/>
  </r>
  <r>
    <x v="0"/>
    <x v="9"/>
    <x v="2"/>
    <x v="3"/>
    <n v="644"/>
    <n v="5743.5"/>
    <n v="6432.72"/>
    <n v="1148.7"/>
    <x v="0"/>
  </r>
  <r>
    <x v="0"/>
    <x v="9"/>
    <x v="3"/>
    <x v="4"/>
    <n v="643"/>
    <n v="7000"/>
    <n v="7840"/>
    <n v="1400"/>
    <x v="0"/>
  </r>
  <r>
    <x v="0"/>
    <x v="9"/>
    <x v="2"/>
    <x v="5"/>
    <n v="455"/>
    <n v="4578.6000000000004"/>
    <n v="5128.0320000000002"/>
    <n v="915.72000000000014"/>
    <x v="0"/>
  </r>
  <r>
    <x v="0"/>
    <x v="9"/>
    <x v="3"/>
    <x v="6"/>
    <n v="345"/>
    <n v="7000"/>
    <n v="7840"/>
    <n v="1400"/>
    <x v="0"/>
  </r>
  <r>
    <x v="0"/>
    <x v="9"/>
    <x v="1"/>
    <x v="7"/>
    <n v="122"/>
    <n v="100"/>
    <n v="112"/>
    <n v="20"/>
    <x v="0"/>
  </r>
  <r>
    <x v="0"/>
    <x v="9"/>
    <x v="4"/>
    <x v="8"/>
    <n v="78"/>
    <n v="4577.2"/>
    <n v="5126.4639999999999"/>
    <n v="915.44"/>
    <x v="0"/>
  </r>
  <r>
    <x v="0"/>
    <x v="9"/>
    <x v="4"/>
    <x v="9"/>
    <n v="76"/>
    <n v="4576.8999999999996"/>
    <n v="5126.1279999999997"/>
    <n v="915.38"/>
    <x v="0"/>
  </r>
  <r>
    <x v="0"/>
    <x v="9"/>
    <x v="4"/>
    <x v="10"/>
    <n v="46"/>
    <n v="200"/>
    <n v="224"/>
    <n v="40"/>
    <x v="0"/>
  </r>
  <r>
    <x v="0"/>
    <x v="9"/>
    <x v="4"/>
    <x v="11"/>
    <n v="34"/>
    <n v="4576.8"/>
    <n v="5126.0160000000005"/>
    <n v="915.36000000000013"/>
    <x v="0"/>
  </r>
  <r>
    <x v="0"/>
    <x v="9"/>
    <x v="1"/>
    <x v="12"/>
    <n v="7"/>
    <n v="200"/>
    <n v="224"/>
    <n v="40"/>
    <x v="0"/>
  </r>
  <r>
    <x v="0"/>
    <x v="9"/>
    <x v="4"/>
    <x v="14"/>
    <n v="3"/>
    <n v="4577.3"/>
    <n v="5126.576"/>
    <n v="915.46"/>
    <x v="1"/>
  </r>
  <r>
    <x v="0"/>
    <x v="9"/>
    <x v="5"/>
    <x v="13"/>
    <n v="2"/>
    <n v="6600"/>
    <n v="7392"/>
    <n v="1320"/>
    <x v="1"/>
  </r>
  <r>
    <x v="0"/>
    <x v="10"/>
    <x v="0"/>
    <x v="0"/>
    <n v="3566"/>
    <n v="4577.3"/>
    <n v="5126.576"/>
    <n v="915.46"/>
    <x v="1"/>
  </r>
  <r>
    <x v="0"/>
    <x v="10"/>
    <x v="0"/>
    <x v="1"/>
    <n v="2498"/>
    <n v="8000"/>
    <n v="8960"/>
    <n v="1600"/>
    <x v="1"/>
  </r>
  <r>
    <x v="0"/>
    <x v="10"/>
    <x v="1"/>
    <x v="2"/>
    <n v="1245"/>
    <n v="4577.2"/>
    <n v="5126.4639999999999"/>
    <n v="915.44"/>
    <x v="1"/>
  </r>
  <r>
    <x v="0"/>
    <x v="10"/>
    <x v="2"/>
    <x v="3"/>
    <n v="644"/>
    <n v="5743.5"/>
    <n v="6432.72"/>
    <n v="1148.7"/>
    <x v="1"/>
  </r>
  <r>
    <x v="0"/>
    <x v="10"/>
    <x v="3"/>
    <x v="4"/>
    <n v="643"/>
    <n v="7000"/>
    <n v="7840"/>
    <n v="1400"/>
    <x v="1"/>
  </r>
  <r>
    <x v="0"/>
    <x v="10"/>
    <x v="2"/>
    <x v="5"/>
    <n v="455"/>
    <n v="4578.6000000000004"/>
    <n v="5128.0320000000002"/>
    <n v="915.72000000000014"/>
    <x v="1"/>
  </r>
  <r>
    <x v="0"/>
    <x v="10"/>
    <x v="3"/>
    <x v="6"/>
    <n v="345"/>
    <n v="7000"/>
    <n v="7840"/>
    <n v="1400"/>
    <x v="1"/>
  </r>
  <r>
    <x v="0"/>
    <x v="10"/>
    <x v="1"/>
    <x v="7"/>
    <n v="122"/>
    <n v="100"/>
    <n v="112"/>
    <n v="20"/>
    <x v="1"/>
  </r>
  <r>
    <x v="0"/>
    <x v="10"/>
    <x v="4"/>
    <x v="8"/>
    <n v="78"/>
    <n v="4577.2"/>
    <n v="5126.4639999999999"/>
    <n v="915.44"/>
    <x v="1"/>
  </r>
  <r>
    <x v="0"/>
    <x v="10"/>
    <x v="4"/>
    <x v="9"/>
    <n v="76"/>
    <n v="4576.8999999999996"/>
    <n v="5126.1279999999997"/>
    <n v="915.38"/>
    <x v="1"/>
  </r>
  <r>
    <x v="0"/>
    <x v="10"/>
    <x v="4"/>
    <x v="10"/>
    <n v="46"/>
    <n v="200"/>
    <n v="224"/>
    <n v="40"/>
    <x v="1"/>
  </r>
  <r>
    <x v="0"/>
    <x v="10"/>
    <x v="4"/>
    <x v="11"/>
    <n v="34"/>
    <n v="4576.8"/>
    <n v="5126.0160000000005"/>
    <n v="915.36000000000013"/>
    <x v="1"/>
  </r>
  <r>
    <x v="0"/>
    <x v="10"/>
    <x v="1"/>
    <x v="12"/>
    <n v="7"/>
    <n v="200"/>
    <n v="224"/>
    <n v="40"/>
    <x v="1"/>
  </r>
  <r>
    <x v="0"/>
    <x v="10"/>
    <x v="4"/>
    <x v="14"/>
    <n v="3"/>
    <n v="4577.3"/>
    <n v="5126.576"/>
    <n v="915.46"/>
    <x v="1"/>
  </r>
  <r>
    <x v="0"/>
    <x v="10"/>
    <x v="5"/>
    <x v="13"/>
    <n v="2"/>
    <n v="6600"/>
    <n v="7392"/>
    <n v="1320"/>
    <x v="0"/>
  </r>
  <r>
    <x v="0"/>
    <x v="11"/>
    <x v="0"/>
    <x v="0"/>
    <n v="3566"/>
    <n v="4577.3"/>
    <n v="5126.576"/>
    <n v="915.46"/>
    <x v="0"/>
  </r>
  <r>
    <x v="0"/>
    <x v="11"/>
    <x v="0"/>
    <x v="1"/>
    <n v="2498"/>
    <n v="8000"/>
    <n v="8960"/>
    <n v="1600"/>
    <x v="0"/>
  </r>
  <r>
    <x v="0"/>
    <x v="11"/>
    <x v="1"/>
    <x v="2"/>
    <n v="1245"/>
    <n v="4577.2"/>
    <n v="5126.4639999999999"/>
    <n v="915.44"/>
    <x v="0"/>
  </r>
  <r>
    <x v="0"/>
    <x v="11"/>
    <x v="2"/>
    <x v="3"/>
    <n v="644"/>
    <n v="5743.5"/>
    <n v="6432.72"/>
    <n v="1148.7"/>
    <x v="0"/>
  </r>
  <r>
    <x v="0"/>
    <x v="11"/>
    <x v="3"/>
    <x v="4"/>
    <n v="643"/>
    <n v="7000"/>
    <n v="7840"/>
    <n v="1400"/>
    <x v="1"/>
  </r>
  <r>
    <x v="0"/>
    <x v="11"/>
    <x v="2"/>
    <x v="5"/>
    <n v="455"/>
    <n v="4578.6000000000004"/>
    <n v="5128.0320000000002"/>
    <n v="915.72000000000014"/>
    <x v="1"/>
  </r>
  <r>
    <x v="0"/>
    <x v="11"/>
    <x v="3"/>
    <x v="6"/>
    <n v="345"/>
    <n v="7000"/>
    <n v="7840"/>
    <n v="1400"/>
    <x v="1"/>
  </r>
  <r>
    <x v="0"/>
    <x v="11"/>
    <x v="1"/>
    <x v="7"/>
    <n v="122"/>
    <n v="100"/>
    <n v="112"/>
    <n v="20"/>
    <x v="1"/>
  </r>
  <r>
    <x v="0"/>
    <x v="11"/>
    <x v="4"/>
    <x v="8"/>
    <n v="78"/>
    <n v="4577.2"/>
    <n v="5126.4639999999999"/>
    <n v="915.44"/>
    <x v="1"/>
  </r>
  <r>
    <x v="0"/>
    <x v="11"/>
    <x v="4"/>
    <x v="9"/>
    <n v="76"/>
    <n v="4576.8999999999996"/>
    <n v="5126.1279999999997"/>
    <n v="915.38"/>
    <x v="1"/>
  </r>
  <r>
    <x v="0"/>
    <x v="11"/>
    <x v="4"/>
    <x v="10"/>
    <n v="46"/>
    <n v="200"/>
    <n v="224"/>
    <n v="40"/>
    <x v="1"/>
  </r>
  <r>
    <x v="0"/>
    <x v="11"/>
    <x v="4"/>
    <x v="11"/>
    <n v="34"/>
    <n v="4576.8"/>
    <n v="5126.0160000000005"/>
    <n v="915.36000000000013"/>
    <x v="1"/>
  </r>
  <r>
    <x v="0"/>
    <x v="11"/>
    <x v="1"/>
    <x v="12"/>
    <n v="7"/>
    <n v="200"/>
    <n v="224"/>
    <n v="40"/>
    <x v="1"/>
  </r>
  <r>
    <x v="0"/>
    <x v="11"/>
    <x v="4"/>
    <x v="14"/>
    <n v="3"/>
    <n v="4577.3"/>
    <n v="5126.576"/>
    <n v="915.46"/>
    <x v="0"/>
  </r>
  <r>
    <x v="0"/>
    <x v="11"/>
    <x v="5"/>
    <x v="13"/>
    <n v="2"/>
    <n v="6600"/>
    <n v="7392"/>
    <n v="1320"/>
    <x v="1"/>
  </r>
  <r>
    <x v="1"/>
    <x v="0"/>
    <x v="0"/>
    <x v="0"/>
    <n v="6591.1679999999997"/>
    <n v="4577.3"/>
    <n v="5126.576"/>
    <n v="915.46"/>
    <x v="0"/>
  </r>
  <r>
    <x v="1"/>
    <x v="0"/>
    <x v="0"/>
    <x v="1"/>
    <n v="8270.64"/>
    <n v="8800"/>
    <n v="8960"/>
    <n v="1760"/>
    <x v="0"/>
  </r>
  <r>
    <x v="1"/>
    <x v="0"/>
    <x v="1"/>
    <x v="2"/>
    <n v="8470"/>
    <n v="5034.92"/>
    <n v="5126.4639999999999"/>
    <n v="1006.984"/>
    <x v="0"/>
  </r>
  <r>
    <x v="1"/>
    <x v="0"/>
    <x v="2"/>
    <x v="3"/>
    <n v="6055.1985000000004"/>
    <n v="6317.85"/>
    <n v="6432.72"/>
    <n v="1263.5700000000002"/>
    <x v="0"/>
  </r>
  <r>
    <x v="1"/>
    <x v="0"/>
    <x v="3"/>
    <x v="4"/>
    <n v="10368.4"/>
    <n v="7700"/>
    <n v="7840"/>
    <n v="1540"/>
    <x v="0"/>
  </r>
  <r>
    <x v="1"/>
    <x v="0"/>
    <x v="2"/>
    <x v="5"/>
    <n v="3101.2624999999998"/>
    <n v="5036.46"/>
    <n v="5128.0320000000002"/>
    <n v="1007.292"/>
    <x v="0"/>
  </r>
  <r>
    <x v="1"/>
    <x v="0"/>
    <x v="3"/>
    <x v="6"/>
    <n v="6591.1679999999997"/>
    <n v="7700"/>
    <n v="7840"/>
    <n v="1540"/>
    <x v="0"/>
  </r>
  <r>
    <x v="1"/>
    <x v="0"/>
    <x v="1"/>
    <x v="7"/>
    <n v="6590.7359999999999"/>
    <n v="110"/>
    <n v="112"/>
    <n v="22"/>
    <x v="0"/>
  </r>
  <r>
    <x v="1"/>
    <x v="0"/>
    <x v="4"/>
    <x v="8"/>
    <n v="288"/>
    <n v="5034.92"/>
    <n v="5126.4639999999999"/>
    <n v="1006.984"/>
    <x v="0"/>
  </r>
  <r>
    <x v="1"/>
    <x v="0"/>
    <x v="4"/>
    <x v="9"/>
    <n v="6590.5919999999996"/>
    <n v="4576.8999999999996"/>
    <n v="5126.1279999999997"/>
    <n v="915.38"/>
    <x v="0"/>
  </r>
  <r>
    <x v="1"/>
    <x v="0"/>
    <x v="4"/>
    <x v="10"/>
    <n v="4032.9300000000003"/>
    <n v="200"/>
    <n v="224"/>
    <n v="40"/>
    <x v="0"/>
  </r>
  <r>
    <x v="1"/>
    <x v="0"/>
    <x v="4"/>
    <x v="11"/>
    <n v="7986"/>
    <n v="4576.8"/>
    <n v="5126.0160000000005"/>
    <n v="915.36000000000013"/>
    <x v="0"/>
  </r>
  <r>
    <x v="1"/>
    <x v="0"/>
    <x v="1"/>
    <x v="12"/>
    <n v="5538.5330000000004"/>
    <n v="200"/>
    <n v="224"/>
    <n v="40"/>
    <x v="0"/>
  </r>
  <r>
    <x v="1"/>
    <x v="0"/>
    <x v="5"/>
    <x v="13"/>
    <n v="3"/>
    <n v="6600"/>
    <n v="7392"/>
    <n v="1320"/>
    <x v="0"/>
  </r>
  <r>
    <x v="1"/>
    <x v="0"/>
    <x v="4"/>
    <x v="14"/>
    <n v="3"/>
    <n v="4577.3"/>
    <n v="5126.576"/>
    <n v="915.46"/>
    <x v="0"/>
  </r>
  <r>
    <x v="1"/>
    <x v="1"/>
    <x v="0"/>
    <x v="0"/>
    <n v="3566"/>
    <n v="4577.3"/>
    <n v="5126.576"/>
    <n v="915.46"/>
    <x v="0"/>
  </r>
  <r>
    <x v="1"/>
    <x v="1"/>
    <x v="0"/>
    <x v="1"/>
    <n v="2498"/>
    <n v="8000"/>
    <n v="8960"/>
    <n v="1600"/>
    <x v="0"/>
  </r>
  <r>
    <x v="1"/>
    <x v="1"/>
    <x v="1"/>
    <x v="2"/>
    <n v="1245"/>
    <n v="4577.2"/>
    <n v="5126.4639999999999"/>
    <n v="915.44"/>
    <x v="0"/>
  </r>
  <r>
    <x v="1"/>
    <x v="1"/>
    <x v="2"/>
    <x v="3"/>
    <n v="644"/>
    <n v="5743.5"/>
    <n v="6432.72"/>
    <n v="1148.7"/>
    <x v="0"/>
  </r>
  <r>
    <x v="1"/>
    <x v="1"/>
    <x v="3"/>
    <x v="4"/>
    <n v="643"/>
    <n v="7000"/>
    <n v="7840"/>
    <n v="1400"/>
    <x v="0"/>
  </r>
  <r>
    <x v="1"/>
    <x v="1"/>
    <x v="2"/>
    <x v="5"/>
    <n v="455"/>
    <n v="4578.6000000000004"/>
    <n v="5128.0320000000002"/>
    <n v="915.72000000000014"/>
    <x v="0"/>
  </r>
  <r>
    <x v="1"/>
    <x v="1"/>
    <x v="3"/>
    <x v="6"/>
    <n v="345"/>
    <n v="7000"/>
    <n v="7840"/>
    <n v="1400"/>
    <x v="0"/>
  </r>
  <r>
    <x v="1"/>
    <x v="1"/>
    <x v="1"/>
    <x v="7"/>
    <n v="122"/>
    <n v="100"/>
    <n v="112"/>
    <n v="20"/>
    <x v="0"/>
  </r>
  <r>
    <x v="1"/>
    <x v="1"/>
    <x v="4"/>
    <x v="8"/>
    <n v="78"/>
    <n v="4577.2"/>
    <n v="5126.4639999999999"/>
    <n v="915.44"/>
    <x v="0"/>
  </r>
  <r>
    <x v="1"/>
    <x v="1"/>
    <x v="4"/>
    <x v="9"/>
    <n v="240"/>
    <n v="4576.8999999999996"/>
    <n v="5126.1279999999997"/>
    <n v="915.38"/>
    <x v="0"/>
  </r>
  <r>
    <x v="1"/>
    <x v="1"/>
    <x v="4"/>
    <x v="10"/>
    <n v="5492.16"/>
    <n v="200"/>
    <n v="224"/>
    <n v="40"/>
    <x v="0"/>
  </r>
  <r>
    <x v="1"/>
    <x v="1"/>
    <x v="4"/>
    <x v="11"/>
    <n v="240"/>
    <n v="4576.8"/>
    <n v="5126.0160000000005"/>
    <n v="915.36000000000013"/>
    <x v="0"/>
  </r>
  <r>
    <x v="1"/>
    <x v="1"/>
    <x v="1"/>
    <x v="12"/>
    <n v="5492.76"/>
    <n v="200"/>
    <n v="224"/>
    <n v="40"/>
    <x v="0"/>
  </r>
  <r>
    <x v="1"/>
    <x v="1"/>
    <x v="4"/>
    <x v="14"/>
    <n v="7920"/>
    <n v="4577.3"/>
    <n v="5126.576"/>
    <n v="915.46"/>
    <x v="0"/>
  </r>
  <r>
    <x v="1"/>
    <x v="1"/>
    <x v="5"/>
    <x v="13"/>
    <n v="5492.76"/>
    <n v="6600"/>
    <n v="7392"/>
    <n v="1320"/>
    <x v="0"/>
  </r>
  <r>
    <x v="1"/>
    <x v="2"/>
    <x v="0"/>
    <x v="0"/>
    <n v="9600"/>
    <n v="4577.3"/>
    <n v="5126.576"/>
    <n v="915.46"/>
    <x v="0"/>
  </r>
  <r>
    <x v="1"/>
    <x v="2"/>
    <x v="0"/>
    <x v="1"/>
    <n v="5492.6399999999994"/>
    <n v="8000"/>
    <n v="8960"/>
    <n v="1600"/>
    <x v="0"/>
  </r>
  <r>
    <x v="1"/>
    <x v="2"/>
    <x v="1"/>
    <x v="2"/>
    <n v="6892.2"/>
    <n v="4577.2"/>
    <n v="5126.4639999999999"/>
    <n v="915.44"/>
    <x v="0"/>
  </r>
  <r>
    <x v="1"/>
    <x v="2"/>
    <x v="2"/>
    <x v="3"/>
    <n v="644"/>
    <n v="5743.5"/>
    <n v="6432.72"/>
    <n v="1148.7"/>
    <x v="0"/>
  </r>
  <r>
    <x v="1"/>
    <x v="2"/>
    <x v="3"/>
    <x v="4"/>
    <n v="643"/>
    <n v="7000"/>
    <n v="7840"/>
    <n v="1400"/>
    <x v="0"/>
  </r>
  <r>
    <x v="1"/>
    <x v="2"/>
    <x v="2"/>
    <x v="5"/>
    <n v="455"/>
    <n v="4578.6000000000004"/>
    <n v="5128.0320000000002"/>
    <n v="915.72000000000014"/>
    <x v="0"/>
  </r>
  <r>
    <x v="1"/>
    <x v="2"/>
    <x v="3"/>
    <x v="6"/>
    <n v="345"/>
    <n v="7000"/>
    <n v="7840"/>
    <n v="1400"/>
    <x v="0"/>
  </r>
  <r>
    <x v="1"/>
    <x v="2"/>
    <x v="1"/>
    <x v="7"/>
    <n v="122"/>
    <n v="100"/>
    <n v="112"/>
    <n v="20"/>
    <x v="0"/>
  </r>
  <r>
    <x v="1"/>
    <x v="2"/>
    <x v="4"/>
    <x v="8"/>
    <n v="78"/>
    <n v="4577.2"/>
    <n v="5126.4639999999999"/>
    <n v="915.44"/>
    <x v="0"/>
  </r>
  <r>
    <x v="1"/>
    <x v="2"/>
    <x v="4"/>
    <x v="9"/>
    <n v="76"/>
    <n v="4576.8999999999996"/>
    <n v="5126.1279999999997"/>
    <n v="915.38"/>
    <x v="0"/>
  </r>
  <r>
    <x v="1"/>
    <x v="2"/>
    <x v="4"/>
    <x v="10"/>
    <n v="46"/>
    <n v="200"/>
    <n v="224"/>
    <n v="40"/>
    <x v="0"/>
  </r>
  <r>
    <x v="1"/>
    <x v="2"/>
    <x v="4"/>
    <x v="11"/>
    <n v="34"/>
    <n v="4576.8"/>
    <n v="5126.0160000000005"/>
    <n v="915.36000000000013"/>
    <x v="0"/>
  </r>
  <r>
    <x v="1"/>
    <x v="2"/>
    <x v="1"/>
    <x v="12"/>
    <n v="7"/>
    <n v="200"/>
    <n v="224"/>
    <n v="40"/>
    <x v="0"/>
  </r>
  <r>
    <x v="1"/>
    <x v="2"/>
    <x v="4"/>
    <x v="14"/>
    <n v="3"/>
    <n v="4577.3"/>
    <n v="5126.576"/>
    <n v="915.46"/>
    <x v="0"/>
  </r>
  <r>
    <x v="1"/>
    <x v="2"/>
    <x v="5"/>
    <x v="13"/>
    <n v="2"/>
    <n v="6600"/>
    <n v="7392"/>
    <n v="1320"/>
    <x v="0"/>
  </r>
  <r>
    <x v="1"/>
    <x v="3"/>
    <x v="0"/>
    <x v="0"/>
    <n v="3566"/>
    <n v="4577.3"/>
    <n v="5126.576"/>
    <n v="915.46"/>
    <x v="0"/>
  </r>
  <r>
    <x v="1"/>
    <x v="3"/>
    <x v="0"/>
    <x v="1"/>
    <n v="2498"/>
    <n v="8000"/>
    <n v="8960"/>
    <n v="1600"/>
    <x v="0"/>
  </r>
  <r>
    <x v="1"/>
    <x v="3"/>
    <x v="1"/>
    <x v="2"/>
    <n v="1245"/>
    <n v="4577.2"/>
    <n v="5126.4639999999999"/>
    <n v="915.44"/>
    <x v="0"/>
  </r>
  <r>
    <x v="1"/>
    <x v="3"/>
    <x v="2"/>
    <x v="3"/>
    <n v="644"/>
    <n v="5743.5"/>
    <n v="6432.72"/>
    <n v="1148.7"/>
    <x v="0"/>
  </r>
  <r>
    <x v="1"/>
    <x v="3"/>
    <x v="3"/>
    <x v="4"/>
    <n v="643"/>
    <n v="7000"/>
    <n v="7840"/>
    <n v="1400"/>
    <x v="0"/>
  </r>
  <r>
    <x v="1"/>
    <x v="3"/>
    <x v="2"/>
    <x v="5"/>
    <n v="455"/>
    <n v="4578.6000000000004"/>
    <n v="5128.0320000000002"/>
    <n v="915.72000000000014"/>
    <x v="0"/>
  </r>
  <r>
    <x v="1"/>
    <x v="3"/>
    <x v="3"/>
    <x v="6"/>
    <n v="345"/>
    <n v="7000"/>
    <n v="7840"/>
    <n v="1400"/>
    <x v="0"/>
  </r>
  <r>
    <x v="1"/>
    <x v="3"/>
    <x v="1"/>
    <x v="7"/>
    <n v="122"/>
    <n v="100"/>
    <n v="112"/>
    <n v="20"/>
    <x v="0"/>
  </r>
  <r>
    <x v="1"/>
    <x v="3"/>
    <x v="4"/>
    <x v="8"/>
    <n v="78"/>
    <n v="4577.2"/>
    <n v="5126.4639999999999"/>
    <n v="915.44"/>
    <x v="0"/>
  </r>
  <r>
    <x v="1"/>
    <x v="3"/>
    <x v="4"/>
    <x v="9"/>
    <n v="76"/>
    <n v="4576.8999999999996"/>
    <n v="5126.1279999999997"/>
    <n v="915.38"/>
    <x v="0"/>
  </r>
  <r>
    <x v="1"/>
    <x v="3"/>
    <x v="4"/>
    <x v="10"/>
    <n v="46"/>
    <n v="200"/>
    <n v="224"/>
    <n v="40"/>
    <x v="0"/>
  </r>
  <r>
    <x v="1"/>
    <x v="3"/>
    <x v="4"/>
    <x v="11"/>
    <n v="34"/>
    <n v="4576.8"/>
    <n v="5126.0160000000005"/>
    <n v="915.36000000000013"/>
    <x v="0"/>
  </r>
  <r>
    <x v="1"/>
    <x v="3"/>
    <x v="1"/>
    <x v="12"/>
    <n v="7"/>
    <n v="200"/>
    <n v="224"/>
    <n v="40"/>
    <x v="0"/>
  </r>
  <r>
    <x v="1"/>
    <x v="3"/>
    <x v="4"/>
    <x v="14"/>
    <n v="3"/>
    <n v="4577.3"/>
    <n v="5126.576"/>
    <n v="915.46"/>
    <x v="0"/>
  </r>
  <r>
    <x v="1"/>
    <x v="3"/>
    <x v="5"/>
    <x v="13"/>
    <n v="2"/>
    <n v="7920"/>
    <n v="10296"/>
    <n v="1584"/>
    <x v="0"/>
  </r>
  <r>
    <x v="1"/>
    <x v="4"/>
    <x v="0"/>
    <x v="0"/>
    <n v="3566"/>
    <n v="5492.76"/>
    <n v="7140.5879999999997"/>
    <n v="1098.5520000000001"/>
    <x v="0"/>
  </r>
  <r>
    <x v="1"/>
    <x v="4"/>
    <x v="0"/>
    <x v="1"/>
    <n v="2498"/>
    <n v="9600"/>
    <n v="12480"/>
    <n v="1920"/>
    <x v="0"/>
  </r>
  <r>
    <x v="1"/>
    <x v="4"/>
    <x v="1"/>
    <x v="2"/>
    <n v="1245"/>
    <n v="5492.6399999999994"/>
    <n v="7140.4319999999989"/>
    <n v="1098.528"/>
    <x v="0"/>
  </r>
  <r>
    <x v="1"/>
    <x v="4"/>
    <x v="2"/>
    <x v="3"/>
    <n v="644"/>
    <n v="6892.2"/>
    <n v="8959.86"/>
    <n v="1378.44"/>
    <x v="0"/>
  </r>
  <r>
    <x v="1"/>
    <x v="4"/>
    <x v="3"/>
    <x v="4"/>
    <n v="643"/>
    <n v="8400"/>
    <n v="10920"/>
    <n v="1680"/>
    <x v="0"/>
  </r>
  <r>
    <x v="1"/>
    <x v="4"/>
    <x v="2"/>
    <x v="5"/>
    <n v="455"/>
    <n v="5494.3200000000006"/>
    <n v="7142.6160000000009"/>
    <n v="1098.8640000000003"/>
    <x v="0"/>
  </r>
  <r>
    <x v="1"/>
    <x v="4"/>
    <x v="3"/>
    <x v="6"/>
    <n v="345"/>
    <n v="8400"/>
    <n v="10920"/>
    <n v="1680"/>
    <x v="0"/>
  </r>
  <r>
    <x v="1"/>
    <x v="4"/>
    <x v="1"/>
    <x v="7"/>
    <n v="122"/>
    <n v="120"/>
    <n v="156"/>
    <n v="24"/>
    <x v="0"/>
  </r>
  <r>
    <x v="1"/>
    <x v="4"/>
    <x v="4"/>
    <x v="8"/>
    <n v="78"/>
    <n v="4577.2"/>
    <n v="5126.4639999999999"/>
    <n v="915.44"/>
    <x v="0"/>
  </r>
  <r>
    <x v="1"/>
    <x v="4"/>
    <x v="4"/>
    <x v="9"/>
    <n v="76"/>
    <n v="4576.8999999999996"/>
    <n v="5126.1279999999997"/>
    <n v="915.38"/>
    <x v="0"/>
  </r>
  <r>
    <x v="1"/>
    <x v="4"/>
    <x v="4"/>
    <x v="10"/>
    <n v="46"/>
    <n v="200"/>
    <n v="224"/>
    <n v="40"/>
    <x v="0"/>
  </r>
  <r>
    <x v="1"/>
    <x v="4"/>
    <x v="4"/>
    <x v="11"/>
    <n v="34"/>
    <n v="4576.8"/>
    <n v="5126.0160000000005"/>
    <n v="915.36000000000013"/>
    <x v="0"/>
  </r>
  <r>
    <x v="1"/>
    <x v="4"/>
    <x v="1"/>
    <x v="12"/>
    <n v="7"/>
    <n v="200"/>
    <n v="224"/>
    <n v="40"/>
    <x v="0"/>
  </r>
  <r>
    <x v="1"/>
    <x v="4"/>
    <x v="4"/>
    <x v="14"/>
    <n v="3"/>
    <n v="4577.3"/>
    <n v="5126.576"/>
    <n v="915.46"/>
    <x v="0"/>
  </r>
  <r>
    <x v="1"/>
    <x v="4"/>
    <x v="5"/>
    <x v="13"/>
    <n v="2"/>
    <n v="6600"/>
    <n v="7392"/>
    <n v="1320"/>
    <x v="0"/>
  </r>
  <r>
    <x v="1"/>
    <x v="5"/>
    <x v="0"/>
    <x v="0"/>
    <n v="3566"/>
    <n v="4577.3"/>
    <n v="5126.576"/>
    <n v="915.46"/>
    <x v="0"/>
  </r>
  <r>
    <x v="1"/>
    <x v="5"/>
    <x v="0"/>
    <x v="1"/>
    <n v="2498"/>
    <n v="8000"/>
    <n v="8960"/>
    <n v="1600"/>
    <x v="0"/>
  </r>
  <r>
    <x v="1"/>
    <x v="5"/>
    <x v="1"/>
    <x v="2"/>
    <n v="1245"/>
    <n v="4577.2"/>
    <n v="5126.4639999999999"/>
    <n v="915.44"/>
    <x v="0"/>
  </r>
  <r>
    <x v="1"/>
    <x v="5"/>
    <x v="2"/>
    <x v="3"/>
    <n v="644"/>
    <n v="5743.5"/>
    <n v="6432.72"/>
    <n v="1148.7"/>
    <x v="0"/>
  </r>
  <r>
    <x v="1"/>
    <x v="5"/>
    <x v="3"/>
    <x v="4"/>
    <n v="643"/>
    <n v="7000"/>
    <n v="7840"/>
    <n v="1400"/>
    <x v="0"/>
  </r>
  <r>
    <x v="1"/>
    <x v="5"/>
    <x v="2"/>
    <x v="5"/>
    <n v="455"/>
    <n v="4578.6000000000004"/>
    <n v="5128.0320000000002"/>
    <n v="915.72000000000014"/>
    <x v="0"/>
  </r>
  <r>
    <x v="1"/>
    <x v="5"/>
    <x v="3"/>
    <x v="6"/>
    <n v="345"/>
    <n v="7000"/>
    <n v="7840"/>
    <n v="1400"/>
    <x v="0"/>
  </r>
  <r>
    <x v="1"/>
    <x v="5"/>
    <x v="1"/>
    <x v="7"/>
    <n v="122"/>
    <n v="100"/>
    <n v="112"/>
    <n v="20"/>
    <x v="0"/>
  </r>
  <r>
    <x v="1"/>
    <x v="5"/>
    <x v="4"/>
    <x v="8"/>
    <n v="78"/>
    <n v="4577.2"/>
    <n v="5126.4639999999999"/>
    <n v="915.44"/>
    <x v="0"/>
  </r>
  <r>
    <x v="1"/>
    <x v="5"/>
    <x v="4"/>
    <x v="9"/>
    <n v="5034.5899999999992"/>
    <n v="4576.8999999999996"/>
    <n v="5126.1279999999997"/>
    <n v="915.38"/>
    <x v="0"/>
  </r>
  <r>
    <x v="1"/>
    <x v="5"/>
    <x v="4"/>
    <x v="10"/>
    <n v="220"/>
    <n v="200"/>
    <n v="224"/>
    <n v="40"/>
    <x v="0"/>
  </r>
  <r>
    <x v="1"/>
    <x v="5"/>
    <x v="4"/>
    <x v="11"/>
    <n v="5034.4800000000005"/>
    <n v="4576.8"/>
    <n v="5126.0160000000005"/>
    <n v="915.36000000000013"/>
    <x v="0"/>
  </r>
  <r>
    <x v="1"/>
    <x v="5"/>
    <x v="1"/>
    <x v="12"/>
    <n v="220"/>
    <n v="200"/>
    <n v="224"/>
    <n v="40"/>
    <x v="0"/>
  </r>
  <r>
    <x v="1"/>
    <x v="5"/>
    <x v="5"/>
    <x v="13"/>
    <n v="7260"/>
    <n v="6600"/>
    <n v="7392"/>
    <n v="1320"/>
    <x v="0"/>
  </r>
  <r>
    <x v="1"/>
    <x v="5"/>
    <x v="4"/>
    <x v="14"/>
    <n v="5035.0300000000007"/>
    <n v="4577.3"/>
    <n v="5126.576"/>
    <n v="915.46"/>
    <x v="0"/>
  </r>
  <r>
    <x v="1"/>
    <x v="6"/>
    <x v="0"/>
    <x v="0"/>
    <n v="5035.0300000000007"/>
    <n v="4577.3"/>
    <n v="5126.576"/>
    <n v="915.46"/>
    <x v="0"/>
  </r>
  <r>
    <x v="1"/>
    <x v="6"/>
    <x v="0"/>
    <x v="1"/>
    <n v="8800"/>
    <n v="8000"/>
    <n v="8960"/>
    <n v="1600"/>
    <x v="0"/>
  </r>
  <r>
    <x v="1"/>
    <x v="6"/>
    <x v="1"/>
    <x v="2"/>
    <n v="5034.92"/>
    <n v="4577.2"/>
    <n v="5126.4639999999999"/>
    <n v="915.44"/>
    <x v="0"/>
  </r>
  <r>
    <x v="1"/>
    <x v="6"/>
    <x v="2"/>
    <x v="3"/>
    <n v="644"/>
    <n v="5743.5"/>
    <n v="6432.72"/>
    <n v="1148.7"/>
    <x v="0"/>
  </r>
  <r>
    <x v="1"/>
    <x v="6"/>
    <x v="3"/>
    <x v="4"/>
    <n v="643"/>
    <n v="7000"/>
    <n v="7840"/>
    <n v="1400"/>
    <x v="0"/>
  </r>
  <r>
    <x v="1"/>
    <x v="6"/>
    <x v="2"/>
    <x v="5"/>
    <n v="455"/>
    <n v="4578.6000000000004"/>
    <n v="5128.0320000000002"/>
    <n v="915.72000000000014"/>
    <x v="0"/>
  </r>
  <r>
    <x v="1"/>
    <x v="6"/>
    <x v="3"/>
    <x v="6"/>
    <n v="345"/>
    <n v="7000"/>
    <n v="7840"/>
    <n v="1400"/>
    <x v="0"/>
  </r>
  <r>
    <x v="1"/>
    <x v="6"/>
    <x v="1"/>
    <x v="7"/>
    <n v="122"/>
    <n v="100"/>
    <n v="112"/>
    <n v="20"/>
    <x v="0"/>
  </r>
  <r>
    <x v="1"/>
    <x v="6"/>
    <x v="4"/>
    <x v="8"/>
    <n v="78"/>
    <n v="4577.2"/>
    <n v="5126.4639999999999"/>
    <n v="915.44"/>
    <x v="0"/>
  </r>
  <r>
    <x v="1"/>
    <x v="6"/>
    <x v="4"/>
    <x v="9"/>
    <n v="76"/>
    <n v="4576.8999999999996"/>
    <n v="5126.1279999999997"/>
    <n v="915.38"/>
    <x v="0"/>
  </r>
  <r>
    <x v="1"/>
    <x v="6"/>
    <x v="4"/>
    <x v="10"/>
    <n v="46"/>
    <n v="200"/>
    <n v="224"/>
    <n v="40"/>
    <x v="0"/>
  </r>
  <r>
    <x v="1"/>
    <x v="6"/>
    <x v="4"/>
    <x v="11"/>
    <n v="34"/>
    <n v="4576.8"/>
    <n v="5126.0160000000005"/>
    <n v="915.36000000000013"/>
    <x v="0"/>
  </r>
  <r>
    <x v="1"/>
    <x v="6"/>
    <x v="1"/>
    <x v="12"/>
    <n v="7"/>
    <n v="200"/>
    <n v="224"/>
    <n v="40"/>
    <x v="0"/>
  </r>
  <r>
    <x v="1"/>
    <x v="6"/>
    <x v="4"/>
    <x v="14"/>
    <n v="3"/>
    <n v="4577.3"/>
    <n v="5126.576"/>
    <n v="915.46"/>
    <x v="0"/>
  </r>
  <r>
    <x v="1"/>
    <x v="6"/>
    <x v="5"/>
    <x v="13"/>
    <n v="2"/>
    <n v="6600"/>
    <n v="7392"/>
    <n v="1320"/>
    <x v="0"/>
  </r>
  <r>
    <x v="1"/>
    <x v="7"/>
    <x v="0"/>
    <x v="0"/>
    <n v="3566"/>
    <n v="4577.3"/>
    <n v="5126.576"/>
    <n v="915.46"/>
    <x v="0"/>
  </r>
  <r>
    <x v="1"/>
    <x v="7"/>
    <x v="0"/>
    <x v="1"/>
    <n v="2498"/>
    <n v="8000"/>
    <n v="8960"/>
    <n v="1600"/>
    <x v="0"/>
  </r>
  <r>
    <x v="1"/>
    <x v="7"/>
    <x v="1"/>
    <x v="2"/>
    <n v="1245"/>
    <n v="4577.2"/>
    <n v="5126.4639999999999"/>
    <n v="915.44"/>
    <x v="0"/>
  </r>
  <r>
    <x v="1"/>
    <x v="7"/>
    <x v="2"/>
    <x v="3"/>
    <n v="644"/>
    <n v="5743.5"/>
    <n v="6432.72"/>
    <n v="1148.7"/>
    <x v="0"/>
  </r>
  <r>
    <x v="1"/>
    <x v="7"/>
    <x v="3"/>
    <x v="4"/>
    <n v="643"/>
    <n v="7000"/>
    <n v="7840"/>
    <n v="1400"/>
    <x v="0"/>
  </r>
  <r>
    <x v="1"/>
    <x v="7"/>
    <x v="2"/>
    <x v="5"/>
    <n v="455"/>
    <n v="5036.46"/>
    <n v="5128.0320000000002"/>
    <n v="1007.292"/>
    <x v="0"/>
  </r>
  <r>
    <x v="1"/>
    <x v="7"/>
    <x v="3"/>
    <x v="6"/>
    <n v="345"/>
    <n v="7700"/>
    <n v="7840"/>
    <n v="1540"/>
    <x v="0"/>
  </r>
  <r>
    <x v="1"/>
    <x v="7"/>
    <x v="1"/>
    <x v="7"/>
    <n v="122"/>
    <n v="110"/>
    <n v="112"/>
    <n v="22"/>
    <x v="0"/>
  </r>
  <r>
    <x v="1"/>
    <x v="7"/>
    <x v="4"/>
    <x v="8"/>
    <n v="78"/>
    <n v="5034.92"/>
    <n v="5126.4639999999999"/>
    <n v="1006.984"/>
    <x v="0"/>
  </r>
  <r>
    <x v="1"/>
    <x v="7"/>
    <x v="4"/>
    <x v="9"/>
    <n v="76"/>
    <n v="5034.5899999999992"/>
    <n v="5126.1279999999997"/>
    <n v="1006.9179999999999"/>
    <x v="0"/>
  </r>
  <r>
    <x v="1"/>
    <x v="7"/>
    <x v="4"/>
    <x v="10"/>
    <n v="46"/>
    <n v="230"/>
    <n v="224"/>
    <n v="46"/>
    <x v="0"/>
  </r>
  <r>
    <x v="1"/>
    <x v="7"/>
    <x v="4"/>
    <x v="11"/>
    <n v="34"/>
    <n v="5263.32"/>
    <n v="5126.0160000000005"/>
    <n v="1052.664"/>
    <x v="0"/>
  </r>
  <r>
    <x v="1"/>
    <x v="7"/>
    <x v="1"/>
    <x v="12"/>
    <n v="7"/>
    <n v="230"/>
    <n v="224"/>
    <n v="46"/>
    <x v="1"/>
  </r>
  <r>
    <x v="1"/>
    <x v="7"/>
    <x v="4"/>
    <x v="14"/>
    <n v="3"/>
    <n v="5263.8950000000004"/>
    <n v="5126.576"/>
    <n v="1052.7790000000002"/>
    <x v="1"/>
  </r>
  <r>
    <x v="1"/>
    <x v="7"/>
    <x v="5"/>
    <x v="13"/>
    <n v="2"/>
    <n v="7590"/>
    <n v="7392"/>
    <n v="1518"/>
    <x v="1"/>
  </r>
  <r>
    <x v="1"/>
    <x v="8"/>
    <x v="0"/>
    <x v="0"/>
    <n v="3566"/>
    <n v="5263.8950000000004"/>
    <n v="5126.576"/>
    <n v="1052.7790000000002"/>
    <x v="1"/>
  </r>
  <r>
    <x v="1"/>
    <x v="8"/>
    <x v="0"/>
    <x v="1"/>
    <n v="2498"/>
    <n v="8800"/>
    <n v="8960"/>
    <n v="1760"/>
    <x v="1"/>
  </r>
  <r>
    <x v="1"/>
    <x v="8"/>
    <x v="1"/>
    <x v="2"/>
    <n v="1245"/>
    <n v="5034.92"/>
    <n v="5126.4639999999999"/>
    <n v="1006.984"/>
    <x v="1"/>
  </r>
  <r>
    <x v="1"/>
    <x v="8"/>
    <x v="2"/>
    <x v="3"/>
    <n v="644"/>
    <n v="6317.85"/>
    <n v="6432.72"/>
    <n v="1263.5700000000002"/>
    <x v="1"/>
  </r>
  <r>
    <x v="1"/>
    <x v="8"/>
    <x v="3"/>
    <x v="4"/>
    <n v="643"/>
    <n v="7700"/>
    <n v="7840"/>
    <n v="1540"/>
    <x v="1"/>
  </r>
  <r>
    <x v="1"/>
    <x v="8"/>
    <x v="2"/>
    <x v="5"/>
    <n v="455"/>
    <n v="5036.46"/>
    <n v="5128.0320000000002"/>
    <n v="1007.292"/>
    <x v="1"/>
  </r>
  <r>
    <x v="1"/>
    <x v="8"/>
    <x v="3"/>
    <x v="6"/>
    <n v="345"/>
    <n v="7700"/>
    <n v="7840"/>
    <n v="1540"/>
    <x v="1"/>
  </r>
  <r>
    <x v="1"/>
    <x v="8"/>
    <x v="1"/>
    <x v="7"/>
    <n v="122"/>
    <n v="110"/>
    <n v="112"/>
    <n v="22"/>
    <x v="1"/>
  </r>
  <r>
    <x v="1"/>
    <x v="8"/>
    <x v="4"/>
    <x v="8"/>
    <n v="78"/>
    <n v="5034.92"/>
    <n v="5126.4639999999999"/>
    <n v="1006.984"/>
    <x v="1"/>
  </r>
  <r>
    <x v="1"/>
    <x v="8"/>
    <x v="4"/>
    <x v="9"/>
    <n v="76"/>
    <n v="4576.8999999999996"/>
    <n v="5126.1279999999997"/>
    <n v="915.38"/>
    <x v="1"/>
  </r>
  <r>
    <x v="1"/>
    <x v="8"/>
    <x v="4"/>
    <x v="10"/>
    <n v="46"/>
    <n v="200"/>
    <n v="224"/>
    <n v="40"/>
    <x v="1"/>
  </r>
  <r>
    <x v="1"/>
    <x v="8"/>
    <x v="4"/>
    <x v="11"/>
    <n v="34"/>
    <n v="4576.8"/>
    <n v="5126.0160000000005"/>
    <n v="915.36000000000013"/>
    <x v="1"/>
  </r>
  <r>
    <x v="1"/>
    <x v="8"/>
    <x v="1"/>
    <x v="12"/>
    <n v="7"/>
    <n v="200"/>
    <n v="224"/>
    <n v="40"/>
    <x v="1"/>
  </r>
  <r>
    <x v="1"/>
    <x v="8"/>
    <x v="4"/>
    <x v="14"/>
    <n v="3"/>
    <n v="4577.3"/>
    <n v="5126.576"/>
    <n v="915.46"/>
    <x v="1"/>
  </r>
  <r>
    <x v="1"/>
    <x v="8"/>
    <x v="5"/>
    <x v="13"/>
    <n v="2"/>
    <n v="6600"/>
    <n v="7392"/>
    <n v="1320"/>
    <x v="1"/>
  </r>
  <r>
    <x v="1"/>
    <x v="9"/>
    <x v="0"/>
    <x v="0"/>
    <n v="3566"/>
    <n v="4577.3"/>
    <n v="5126.576"/>
    <n v="915.46"/>
    <x v="1"/>
  </r>
  <r>
    <x v="1"/>
    <x v="9"/>
    <x v="0"/>
    <x v="1"/>
    <n v="2498"/>
    <n v="8000"/>
    <n v="8960"/>
    <n v="1600"/>
    <x v="1"/>
  </r>
  <r>
    <x v="1"/>
    <x v="9"/>
    <x v="1"/>
    <x v="2"/>
    <n v="1245"/>
    <n v="4577.2"/>
    <n v="5126.4639999999999"/>
    <n v="915.44"/>
    <x v="1"/>
  </r>
  <r>
    <x v="1"/>
    <x v="9"/>
    <x v="2"/>
    <x v="3"/>
    <n v="644"/>
    <n v="5743.5"/>
    <n v="6432.72"/>
    <n v="1148.7"/>
    <x v="1"/>
  </r>
  <r>
    <x v="1"/>
    <x v="9"/>
    <x v="3"/>
    <x v="4"/>
    <n v="643"/>
    <n v="7000"/>
    <n v="7840"/>
    <n v="1400"/>
    <x v="1"/>
  </r>
  <r>
    <x v="1"/>
    <x v="9"/>
    <x v="2"/>
    <x v="5"/>
    <n v="455"/>
    <n v="4578.6000000000004"/>
    <n v="5128.0320000000002"/>
    <n v="915.72000000000014"/>
    <x v="0"/>
  </r>
  <r>
    <x v="1"/>
    <x v="9"/>
    <x v="3"/>
    <x v="6"/>
    <n v="345"/>
    <n v="7000"/>
    <n v="7840"/>
    <n v="1400"/>
    <x v="0"/>
  </r>
  <r>
    <x v="1"/>
    <x v="9"/>
    <x v="1"/>
    <x v="7"/>
    <n v="122"/>
    <n v="100"/>
    <n v="112"/>
    <n v="20"/>
    <x v="0"/>
  </r>
  <r>
    <x v="1"/>
    <x v="9"/>
    <x v="4"/>
    <x v="8"/>
    <n v="78"/>
    <n v="4577.2"/>
    <n v="5126.4639999999999"/>
    <n v="915.44"/>
    <x v="0"/>
  </r>
  <r>
    <x v="1"/>
    <x v="9"/>
    <x v="4"/>
    <x v="9"/>
    <n v="76"/>
    <n v="4576.8999999999996"/>
    <n v="5126.1279999999997"/>
    <n v="915.38"/>
    <x v="0"/>
  </r>
  <r>
    <x v="1"/>
    <x v="9"/>
    <x v="4"/>
    <x v="10"/>
    <n v="46"/>
    <n v="200"/>
    <n v="224"/>
    <n v="40"/>
    <x v="0"/>
  </r>
  <r>
    <x v="1"/>
    <x v="9"/>
    <x v="4"/>
    <x v="11"/>
    <n v="34"/>
    <n v="4576.8"/>
    <n v="5126.0160000000005"/>
    <n v="915.36000000000013"/>
    <x v="0"/>
  </r>
  <r>
    <x v="1"/>
    <x v="9"/>
    <x v="1"/>
    <x v="12"/>
    <n v="7"/>
    <n v="200"/>
    <n v="224"/>
    <n v="40"/>
    <x v="0"/>
  </r>
  <r>
    <x v="1"/>
    <x v="9"/>
    <x v="4"/>
    <x v="14"/>
    <n v="3"/>
    <n v="4577.3"/>
    <n v="5126.576"/>
    <n v="915.46"/>
    <x v="0"/>
  </r>
  <r>
    <x v="1"/>
    <x v="9"/>
    <x v="5"/>
    <x v="13"/>
    <n v="2"/>
    <n v="6600"/>
    <n v="7392"/>
    <n v="1320"/>
    <x v="0"/>
  </r>
  <r>
    <x v="1"/>
    <x v="10"/>
    <x v="0"/>
    <x v="0"/>
    <n v="3566"/>
    <n v="4577.3"/>
    <n v="5126.576"/>
    <n v="915.46"/>
    <x v="0"/>
  </r>
  <r>
    <x v="1"/>
    <x v="10"/>
    <x v="0"/>
    <x v="1"/>
    <n v="2498"/>
    <n v="8000"/>
    <n v="8960"/>
    <n v="1600"/>
    <x v="0"/>
  </r>
  <r>
    <x v="1"/>
    <x v="10"/>
    <x v="1"/>
    <x v="2"/>
    <n v="1245"/>
    <n v="4577.2"/>
    <n v="5126.4639999999999"/>
    <n v="915.44"/>
    <x v="0"/>
  </r>
  <r>
    <x v="1"/>
    <x v="10"/>
    <x v="2"/>
    <x v="3"/>
    <n v="644"/>
    <n v="5743.5"/>
    <n v="6432.72"/>
    <n v="1148.7"/>
    <x v="0"/>
  </r>
  <r>
    <x v="1"/>
    <x v="10"/>
    <x v="3"/>
    <x v="4"/>
    <n v="643"/>
    <n v="7000"/>
    <n v="7840"/>
    <n v="1400"/>
    <x v="0"/>
  </r>
  <r>
    <x v="1"/>
    <x v="10"/>
    <x v="2"/>
    <x v="5"/>
    <n v="455"/>
    <n v="4578.6000000000004"/>
    <n v="5128.0320000000002"/>
    <n v="915.72000000000014"/>
    <x v="0"/>
  </r>
  <r>
    <x v="1"/>
    <x v="10"/>
    <x v="3"/>
    <x v="6"/>
    <n v="345"/>
    <n v="7000"/>
    <n v="7840"/>
    <n v="1400"/>
    <x v="0"/>
  </r>
  <r>
    <x v="1"/>
    <x v="10"/>
    <x v="1"/>
    <x v="7"/>
    <n v="122"/>
    <n v="100"/>
    <n v="112"/>
    <n v="20"/>
    <x v="0"/>
  </r>
  <r>
    <x v="1"/>
    <x v="10"/>
    <x v="4"/>
    <x v="8"/>
    <n v="78"/>
    <n v="4577.2"/>
    <n v="5126.4639999999999"/>
    <n v="915.44"/>
    <x v="0"/>
  </r>
  <r>
    <x v="1"/>
    <x v="10"/>
    <x v="4"/>
    <x v="9"/>
    <n v="76"/>
    <n v="4576.8999999999996"/>
    <n v="5126.1279999999997"/>
    <n v="915.38"/>
    <x v="0"/>
  </r>
  <r>
    <x v="1"/>
    <x v="10"/>
    <x v="4"/>
    <x v="10"/>
    <n v="46"/>
    <n v="200"/>
    <n v="224"/>
    <n v="40"/>
    <x v="0"/>
  </r>
  <r>
    <x v="1"/>
    <x v="10"/>
    <x v="4"/>
    <x v="11"/>
    <n v="34"/>
    <n v="5492.16"/>
    <n v="5126.0160000000005"/>
    <n v="1098.432"/>
    <x v="0"/>
  </r>
  <r>
    <x v="1"/>
    <x v="10"/>
    <x v="1"/>
    <x v="12"/>
    <n v="7"/>
    <n v="240"/>
    <n v="224"/>
    <n v="48"/>
    <x v="0"/>
  </r>
  <r>
    <x v="1"/>
    <x v="10"/>
    <x v="4"/>
    <x v="14"/>
    <n v="3"/>
    <n v="5492.76"/>
    <n v="5126.576"/>
    <n v="1098.5520000000001"/>
    <x v="0"/>
  </r>
  <r>
    <x v="1"/>
    <x v="10"/>
    <x v="5"/>
    <x v="13"/>
    <n v="2"/>
    <n v="7920"/>
    <n v="7392"/>
    <n v="1584"/>
    <x v="0"/>
  </r>
  <r>
    <x v="1"/>
    <x v="11"/>
    <x v="0"/>
    <x v="0"/>
    <n v="3566"/>
    <n v="4577.3"/>
    <n v="5126.576"/>
    <n v="915.46"/>
    <x v="0"/>
  </r>
  <r>
    <x v="1"/>
    <x v="11"/>
    <x v="0"/>
    <x v="1"/>
    <n v="2498"/>
    <n v="8000"/>
    <n v="8960"/>
    <n v="1600"/>
    <x v="0"/>
  </r>
  <r>
    <x v="1"/>
    <x v="11"/>
    <x v="1"/>
    <x v="2"/>
    <n v="1245"/>
    <n v="4577.2"/>
    <n v="5126.4639999999999"/>
    <n v="915.44"/>
    <x v="0"/>
  </r>
  <r>
    <x v="1"/>
    <x v="11"/>
    <x v="2"/>
    <x v="3"/>
    <n v="644"/>
    <n v="5743.5"/>
    <n v="6432.72"/>
    <n v="1148.7"/>
    <x v="0"/>
  </r>
  <r>
    <x v="1"/>
    <x v="11"/>
    <x v="3"/>
    <x v="4"/>
    <n v="643"/>
    <n v="7000"/>
    <n v="7840"/>
    <n v="1400"/>
    <x v="0"/>
  </r>
  <r>
    <x v="1"/>
    <x v="11"/>
    <x v="2"/>
    <x v="5"/>
    <n v="455"/>
    <n v="4578.6000000000004"/>
    <n v="5128.0320000000002"/>
    <n v="915.72000000000014"/>
    <x v="0"/>
  </r>
  <r>
    <x v="1"/>
    <x v="11"/>
    <x v="3"/>
    <x v="6"/>
    <n v="345"/>
    <n v="7000"/>
    <n v="7840"/>
    <n v="1400"/>
    <x v="0"/>
  </r>
  <r>
    <x v="1"/>
    <x v="11"/>
    <x v="1"/>
    <x v="7"/>
    <n v="122"/>
    <n v="100"/>
    <n v="112"/>
    <n v="20"/>
    <x v="0"/>
  </r>
  <r>
    <x v="1"/>
    <x v="11"/>
    <x v="4"/>
    <x v="8"/>
    <n v="78"/>
    <n v="4577.2"/>
    <n v="5126.4639999999999"/>
    <n v="915.44"/>
    <x v="0"/>
  </r>
  <r>
    <x v="1"/>
    <x v="11"/>
    <x v="4"/>
    <x v="9"/>
    <n v="76"/>
    <n v="4576.8999999999996"/>
    <n v="5126.1279999999997"/>
    <n v="915.38"/>
    <x v="0"/>
  </r>
  <r>
    <x v="1"/>
    <x v="11"/>
    <x v="4"/>
    <x v="10"/>
    <n v="46"/>
    <n v="200"/>
    <n v="224"/>
    <n v="40"/>
    <x v="0"/>
  </r>
  <r>
    <x v="1"/>
    <x v="11"/>
    <x v="4"/>
    <x v="11"/>
    <n v="34"/>
    <n v="4576.8"/>
    <n v="5126.0160000000005"/>
    <n v="915.36000000000013"/>
    <x v="0"/>
  </r>
  <r>
    <x v="1"/>
    <x v="11"/>
    <x v="1"/>
    <x v="12"/>
    <n v="7"/>
    <n v="200"/>
    <n v="224"/>
    <n v="40"/>
    <x v="0"/>
  </r>
  <r>
    <x v="1"/>
    <x v="11"/>
    <x v="4"/>
    <x v="14"/>
    <n v="3"/>
    <n v="4577.3"/>
    <n v="5126.576"/>
    <n v="915.46"/>
    <x v="0"/>
  </r>
  <r>
    <x v="1"/>
    <x v="11"/>
    <x v="5"/>
    <x v="13"/>
    <n v="2"/>
    <n v="6600"/>
    <n v="7392"/>
    <n v="1320"/>
    <x v="0"/>
  </r>
  <r>
    <x v="2"/>
    <x v="0"/>
    <x v="0"/>
    <x v="0"/>
    <n v="3566"/>
    <n v="5492.76"/>
    <n v="5126.576"/>
    <n v="1098.5520000000001"/>
    <x v="0"/>
  </r>
  <r>
    <x v="2"/>
    <x v="0"/>
    <x v="0"/>
    <x v="1"/>
    <n v="2498"/>
    <n v="9600"/>
    <n v="8960"/>
    <n v="1920"/>
    <x v="0"/>
  </r>
  <r>
    <x v="2"/>
    <x v="0"/>
    <x v="1"/>
    <x v="2"/>
    <n v="1245"/>
    <n v="5492.6399999999994"/>
    <n v="5126.4639999999999"/>
    <n v="1098.528"/>
    <x v="1"/>
  </r>
  <r>
    <x v="2"/>
    <x v="0"/>
    <x v="2"/>
    <x v="3"/>
    <n v="644"/>
    <n v="6892.2"/>
    <n v="6432.72"/>
    <n v="1378.44"/>
    <x v="1"/>
  </r>
  <r>
    <x v="2"/>
    <x v="0"/>
    <x v="3"/>
    <x v="4"/>
    <n v="643"/>
    <n v="8400"/>
    <n v="7840"/>
    <n v="1680"/>
    <x v="1"/>
  </r>
  <r>
    <x v="2"/>
    <x v="0"/>
    <x v="2"/>
    <x v="5"/>
    <n v="455"/>
    <n v="5494.3200000000006"/>
    <n v="5128.0320000000002"/>
    <n v="1098.8640000000003"/>
    <x v="1"/>
  </r>
  <r>
    <x v="2"/>
    <x v="0"/>
    <x v="3"/>
    <x v="6"/>
    <n v="345"/>
    <n v="8400"/>
    <n v="7840"/>
    <n v="1680"/>
    <x v="1"/>
  </r>
  <r>
    <x v="2"/>
    <x v="0"/>
    <x v="1"/>
    <x v="7"/>
    <n v="122"/>
    <n v="120"/>
    <n v="112"/>
    <n v="24"/>
    <x v="1"/>
  </r>
  <r>
    <x v="2"/>
    <x v="0"/>
    <x v="4"/>
    <x v="8"/>
    <n v="78"/>
    <n v="2288.6"/>
    <n v="5126.4639999999999"/>
    <n v="457.72"/>
    <x v="1"/>
  </r>
  <r>
    <x v="2"/>
    <x v="0"/>
    <x v="4"/>
    <x v="9"/>
    <n v="76"/>
    <n v="2288.4499999999998"/>
    <n v="5126.1279999999997"/>
    <n v="457.69"/>
    <x v="1"/>
  </r>
  <r>
    <x v="2"/>
    <x v="0"/>
    <x v="4"/>
    <x v="10"/>
    <n v="46"/>
    <n v="100"/>
    <n v="224"/>
    <n v="20"/>
    <x v="1"/>
  </r>
  <r>
    <x v="2"/>
    <x v="0"/>
    <x v="4"/>
    <x v="11"/>
    <n v="34"/>
    <n v="2288.4"/>
    <n v="5126.0160000000005"/>
    <n v="457.68000000000006"/>
    <x v="1"/>
  </r>
  <r>
    <x v="2"/>
    <x v="0"/>
    <x v="1"/>
    <x v="12"/>
    <n v="7"/>
    <n v="200"/>
    <n v="224"/>
    <n v="40"/>
    <x v="1"/>
  </r>
  <r>
    <x v="2"/>
    <x v="0"/>
    <x v="5"/>
    <x v="13"/>
    <n v="3"/>
    <n v="4577.3"/>
    <n v="7392"/>
    <n v="915.46"/>
    <x v="1"/>
  </r>
  <r>
    <x v="2"/>
    <x v="0"/>
    <x v="4"/>
    <x v="14"/>
    <n v="3"/>
    <n v="3300"/>
    <n v="5126.576"/>
    <n v="660"/>
    <x v="1"/>
  </r>
  <r>
    <x v="2"/>
    <x v="1"/>
    <x v="0"/>
    <x v="0"/>
    <n v="3566"/>
    <n v="4577.3"/>
    <n v="5126.576"/>
    <n v="915.46"/>
    <x v="1"/>
  </r>
  <r>
    <x v="2"/>
    <x v="1"/>
    <x v="0"/>
    <x v="1"/>
    <n v="2498"/>
    <n v="8000"/>
    <n v="8960"/>
    <n v="1600"/>
    <x v="1"/>
  </r>
  <r>
    <x v="2"/>
    <x v="1"/>
    <x v="1"/>
    <x v="2"/>
    <n v="1245"/>
    <n v="4577.2"/>
    <n v="5126.4639999999999"/>
    <n v="915.44"/>
    <x v="1"/>
  </r>
  <r>
    <x v="2"/>
    <x v="1"/>
    <x v="2"/>
    <x v="3"/>
    <n v="644"/>
    <n v="5743.5"/>
    <n v="6432.72"/>
    <n v="1148.7"/>
    <x v="1"/>
  </r>
  <r>
    <x v="2"/>
    <x v="1"/>
    <x v="3"/>
    <x v="4"/>
    <n v="643"/>
    <n v="7000"/>
    <n v="7840"/>
    <n v="1400"/>
    <x v="1"/>
  </r>
  <r>
    <x v="2"/>
    <x v="1"/>
    <x v="2"/>
    <x v="5"/>
    <n v="455"/>
    <n v="4578.6000000000004"/>
    <n v="5128.0320000000002"/>
    <n v="915.72000000000014"/>
    <x v="1"/>
  </r>
  <r>
    <x v="2"/>
    <x v="1"/>
    <x v="3"/>
    <x v="6"/>
    <n v="345"/>
    <n v="7000"/>
    <n v="7840"/>
    <n v="1400"/>
    <x v="1"/>
  </r>
  <r>
    <x v="2"/>
    <x v="1"/>
    <x v="1"/>
    <x v="7"/>
    <n v="122"/>
    <n v="100"/>
    <n v="112"/>
    <n v="20"/>
    <x v="1"/>
  </r>
  <r>
    <x v="2"/>
    <x v="1"/>
    <x v="4"/>
    <x v="8"/>
    <n v="78"/>
    <n v="2288.6"/>
    <n v="5126.4639999999999"/>
    <n v="457.72"/>
    <x v="1"/>
  </r>
  <r>
    <x v="2"/>
    <x v="1"/>
    <x v="4"/>
    <x v="9"/>
    <n v="76"/>
    <n v="2288.4499999999998"/>
    <n v="5126.1279999999997"/>
    <n v="457.69"/>
    <x v="1"/>
  </r>
  <r>
    <x v="2"/>
    <x v="1"/>
    <x v="4"/>
    <x v="10"/>
    <n v="46"/>
    <n v="100"/>
    <n v="224"/>
    <n v="20"/>
    <x v="1"/>
  </r>
  <r>
    <x v="2"/>
    <x v="1"/>
    <x v="4"/>
    <x v="11"/>
    <n v="34"/>
    <n v="2288.4"/>
    <n v="5126.0160000000005"/>
    <n v="457.68000000000006"/>
    <x v="1"/>
  </r>
  <r>
    <x v="2"/>
    <x v="1"/>
    <x v="1"/>
    <x v="12"/>
    <n v="7"/>
    <n v="200"/>
    <n v="224"/>
    <n v="40"/>
    <x v="0"/>
  </r>
  <r>
    <x v="2"/>
    <x v="1"/>
    <x v="4"/>
    <x v="14"/>
    <n v="3"/>
    <n v="3300"/>
    <n v="5126.576"/>
    <n v="660"/>
    <x v="0"/>
  </r>
  <r>
    <x v="2"/>
    <x v="1"/>
    <x v="5"/>
    <x v="13"/>
    <n v="2"/>
    <n v="6600"/>
    <n v="7392"/>
    <n v="1320"/>
    <x v="0"/>
  </r>
  <r>
    <x v="2"/>
    <x v="2"/>
    <x v="0"/>
    <x v="0"/>
    <n v="3566"/>
    <n v="4577.3"/>
    <n v="5126.576"/>
    <n v="915.46"/>
    <x v="0"/>
  </r>
  <r>
    <x v="2"/>
    <x v="2"/>
    <x v="0"/>
    <x v="1"/>
    <n v="2498"/>
    <n v="8000"/>
    <n v="8960"/>
    <n v="1600"/>
    <x v="0"/>
  </r>
  <r>
    <x v="2"/>
    <x v="2"/>
    <x v="1"/>
    <x v="2"/>
    <n v="1245"/>
    <n v="4577.2"/>
    <n v="5126.4639999999999"/>
    <n v="915.44"/>
    <x v="0"/>
  </r>
  <r>
    <x v="2"/>
    <x v="2"/>
    <x v="2"/>
    <x v="3"/>
    <n v="644"/>
    <n v="5743.5"/>
    <n v="6432.72"/>
    <n v="1148.7"/>
    <x v="0"/>
  </r>
  <r>
    <x v="2"/>
    <x v="2"/>
    <x v="3"/>
    <x v="4"/>
    <n v="643"/>
    <n v="7000"/>
    <n v="7840"/>
    <n v="1400"/>
    <x v="0"/>
  </r>
  <r>
    <x v="2"/>
    <x v="2"/>
    <x v="2"/>
    <x v="5"/>
    <n v="455"/>
    <n v="4578.6000000000004"/>
    <n v="5128.0320000000002"/>
    <n v="915.72000000000014"/>
    <x v="0"/>
  </r>
  <r>
    <x v="2"/>
    <x v="2"/>
    <x v="3"/>
    <x v="6"/>
    <n v="345"/>
    <n v="7000"/>
    <n v="7840"/>
    <n v="1400"/>
    <x v="0"/>
  </r>
  <r>
    <x v="2"/>
    <x v="2"/>
    <x v="1"/>
    <x v="7"/>
    <n v="122"/>
    <n v="100"/>
    <n v="112"/>
    <n v="20"/>
    <x v="0"/>
  </r>
  <r>
    <x v="2"/>
    <x v="2"/>
    <x v="4"/>
    <x v="8"/>
    <n v="78"/>
    <n v="2288.6"/>
    <n v="5126.4639999999999"/>
    <n v="457.72"/>
    <x v="0"/>
  </r>
  <r>
    <x v="2"/>
    <x v="2"/>
    <x v="4"/>
    <x v="9"/>
    <n v="76"/>
    <n v="2288.4499999999998"/>
    <n v="5126.1279999999997"/>
    <n v="457.69"/>
    <x v="0"/>
  </r>
  <r>
    <x v="2"/>
    <x v="2"/>
    <x v="4"/>
    <x v="10"/>
    <n v="46"/>
    <n v="100"/>
    <n v="224"/>
    <n v="20"/>
    <x v="0"/>
  </r>
  <r>
    <x v="2"/>
    <x v="2"/>
    <x v="4"/>
    <x v="11"/>
    <n v="34"/>
    <n v="2288.4"/>
    <n v="5126.0160000000005"/>
    <n v="457.68000000000006"/>
    <x v="0"/>
  </r>
  <r>
    <x v="2"/>
    <x v="2"/>
    <x v="1"/>
    <x v="12"/>
    <n v="7"/>
    <n v="200"/>
    <n v="224"/>
    <n v="40"/>
    <x v="0"/>
  </r>
  <r>
    <x v="2"/>
    <x v="2"/>
    <x v="4"/>
    <x v="14"/>
    <n v="3"/>
    <n v="2288.65"/>
    <n v="5126.576"/>
    <n v="457.73"/>
    <x v="0"/>
  </r>
  <r>
    <x v="2"/>
    <x v="2"/>
    <x v="5"/>
    <x v="13"/>
    <n v="2"/>
    <n v="6600"/>
    <n v="7392"/>
    <n v="1320"/>
    <x v="1"/>
  </r>
  <r>
    <x v="2"/>
    <x v="3"/>
    <x v="0"/>
    <x v="0"/>
    <n v="3566"/>
    <n v="4577.3"/>
    <n v="5126.576"/>
    <n v="915.46"/>
    <x v="1"/>
  </r>
  <r>
    <x v="2"/>
    <x v="3"/>
    <x v="0"/>
    <x v="1"/>
    <n v="2498"/>
    <n v="8000"/>
    <n v="8960"/>
    <n v="1600"/>
    <x v="1"/>
  </r>
  <r>
    <x v="2"/>
    <x v="3"/>
    <x v="1"/>
    <x v="2"/>
    <n v="1245"/>
    <n v="4577.2"/>
    <n v="5126.4639999999999"/>
    <n v="915.44"/>
    <x v="1"/>
  </r>
  <r>
    <x v="2"/>
    <x v="3"/>
    <x v="2"/>
    <x v="3"/>
    <n v="644"/>
    <n v="5743.5"/>
    <n v="6432.72"/>
    <n v="1148.7"/>
    <x v="1"/>
  </r>
  <r>
    <x v="2"/>
    <x v="3"/>
    <x v="3"/>
    <x v="4"/>
    <n v="643"/>
    <n v="7000"/>
    <n v="7840"/>
    <n v="1400"/>
    <x v="1"/>
  </r>
  <r>
    <x v="2"/>
    <x v="3"/>
    <x v="2"/>
    <x v="5"/>
    <n v="455"/>
    <n v="4578.6000000000004"/>
    <n v="5128.0320000000002"/>
    <n v="915.72000000000014"/>
    <x v="1"/>
  </r>
  <r>
    <x v="2"/>
    <x v="3"/>
    <x v="3"/>
    <x v="6"/>
    <n v="345"/>
    <n v="7000"/>
    <n v="7840"/>
    <n v="1400"/>
    <x v="1"/>
  </r>
  <r>
    <x v="2"/>
    <x v="3"/>
    <x v="1"/>
    <x v="7"/>
    <n v="122"/>
    <n v="100"/>
    <n v="112"/>
    <n v="20"/>
    <x v="1"/>
  </r>
  <r>
    <x v="2"/>
    <x v="3"/>
    <x v="4"/>
    <x v="8"/>
    <n v="78"/>
    <n v="2288.6"/>
    <n v="5126.4639999999999"/>
    <n v="457.72"/>
    <x v="1"/>
  </r>
  <r>
    <x v="2"/>
    <x v="3"/>
    <x v="4"/>
    <x v="9"/>
    <n v="76"/>
    <n v="2288.4499999999998"/>
    <n v="5126.1279999999997"/>
    <n v="457.69"/>
    <x v="1"/>
  </r>
  <r>
    <x v="2"/>
    <x v="3"/>
    <x v="4"/>
    <x v="10"/>
    <n v="46"/>
    <n v="100"/>
    <n v="224"/>
    <n v="20"/>
    <x v="1"/>
  </r>
  <r>
    <x v="2"/>
    <x v="3"/>
    <x v="4"/>
    <x v="11"/>
    <n v="34"/>
    <n v="2288.4"/>
    <n v="5126.0160000000005"/>
    <n v="457.68000000000006"/>
    <x v="1"/>
  </r>
  <r>
    <x v="2"/>
    <x v="3"/>
    <x v="1"/>
    <x v="12"/>
    <n v="7"/>
    <n v="200"/>
    <n v="224"/>
    <n v="40"/>
    <x v="1"/>
  </r>
  <r>
    <x v="2"/>
    <x v="3"/>
    <x v="4"/>
    <x v="14"/>
    <n v="3"/>
    <n v="2288.65"/>
    <n v="5126.576"/>
    <n v="457.73"/>
    <x v="1"/>
  </r>
  <r>
    <x v="2"/>
    <x v="3"/>
    <x v="5"/>
    <x v="13"/>
    <n v="2"/>
    <n v="7920"/>
    <n v="7392"/>
    <n v="1584"/>
    <x v="1"/>
  </r>
  <r>
    <x v="2"/>
    <x v="4"/>
    <x v="0"/>
    <x v="0"/>
    <n v="3566"/>
    <n v="4577.3"/>
    <n v="5126.576"/>
    <n v="915.46"/>
    <x v="0"/>
  </r>
  <r>
    <x v="2"/>
    <x v="4"/>
    <x v="0"/>
    <x v="1"/>
    <n v="2498"/>
    <n v="8800"/>
    <n v="8960"/>
    <n v="1760"/>
    <x v="0"/>
  </r>
  <r>
    <x v="2"/>
    <x v="4"/>
    <x v="1"/>
    <x v="2"/>
    <n v="1245"/>
    <n v="5034.92"/>
    <n v="5126.4639999999999"/>
    <n v="1006.984"/>
    <x v="0"/>
  </r>
  <r>
    <x v="2"/>
    <x v="4"/>
    <x v="2"/>
    <x v="3"/>
    <n v="644"/>
    <n v="6317.85"/>
    <n v="6432.72"/>
    <n v="1263.5700000000002"/>
    <x v="0"/>
  </r>
  <r>
    <x v="2"/>
    <x v="4"/>
    <x v="3"/>
    <x v="4"/>
    <n v="643"/>
    <n v="7700"/>
    <n v="7840"/>
    <n v="1540"/>
    <x v="0"/>
  </r>
  <r>
    <x v="2"/>
    <x v="4"/>
    <x v="2"/>
    <x v="5"/>
    <n v="455"/>
    <n v="5036.46"/>
    <n v="5128.0320000000002"/>
    <n v="1007.292"/>
    <x v="1"/>
  </r>
  <r>
    <x v="2"/>
    <x v="4"/>
    <x v="3"/>
    <x v="6"/>
    <n v="345"/>
    <n v="7700"/>
    <n v="7840"/>
    <n v="1540"/>
    <x v="1"/>
  </r>
  <r>
    <x v="2"/>
    <x v="4"/>
    <x v="1"/>
    <x v="7"/>
    <n v="122"/>
    <n v="110"/>
    <n v="112"/>
    <n v="22"/>
    <x v="1"/>
  </r>
  <r>
    <x v="2"/>
    <x v="4"/>
    <x v="4"/>
    <x v="8"/>
    <n v="78"/>
    <n v="2517.46"/>
    <n v="5126.4639999999999"/>
    <n v="503.49200000000002"/>
    <x v="1"/>
  </r>
  <r>
    <x v="2"/>
    <x v="4"/>
    <x v="4"/>
    <x v="9"/>
    <n v="76"/>
    <n v="2288.4499999999998"/>
    <n v="5126.1279999999997"/>
    <n v="457.69"/>
    <x v="1"/>
  </r>
  <r>
    <x v="2"/>
    <x v="4"/>
    <x v="4"/>
    <x v="10"/>
    <n v="46"/>
    <n v="100"/>
    <n v="224"/>
    <n v="20"/>
    <x v="1"/>
  </r>
  <r>
    <x v="2"/>
    <x v="4"/>
    <x v="4"/>
    <x v="11"/>
    <n v="34"/>
    <n v="2288.4"/>
    <n v="5126.0160000000005"/>
    <n v="457.68000000000006"/>
    <x v="1"/>
  </r>
  <r>
    <x v="2"/>
    <x v="4"/>
    <x v="1"/>
    <x v="12"/>
    <n v="7"/>
    <n v="200"/>
    <n v="224"/>
    <n v="40"/>
    <x v="1"/>
  </r>
  <r>
    <x v="2"/>
    <x v="4"/>
    <x v="4"/>
    <x v="14"/>
    <n v="3"/>
    <n v="3300"/>
    <n v="5126.576"/>
    <n v="660"/>
    <x v="1"/>
  </r>
  <r>
    <x v="2"/>
    <x v="4"/>
    <x v="5"/>
    <x v="13"/>
    <n v="2"/>
    <n v="4577.3"/>
    <n v="7392"/>
    <n v="915.46"/>
    <x v="0"/>
  </r>
  <r>
    <x v="2"/>
    <x v="5"/>
    <x v="0"/>
    <x v="0"/>
    <n v="3566"/>
    <n v="4577.3"/>
    <n v="5126.576"/>
    <n v="915.46"/>
    <x v="1"/>
  </r>
  <r>
    <x v="2"/>
    <x v="5"/>
    <x v="0"/>
    <x v="1"/>
    <n v="2498"/>
    <n v="8000"/>
    <n v="8960"/>
    <n v="1600"/>
    <x v="0"/>
  </r>
  <r>
    <x v="2"/>
    <x v="5"/>
    <x v="1"/>
    <x v="2"/>
    <n v="1245"/>
    <n v="4577.2"/>
    <n v="5126.4639999999999"/>
    <n v="915.44"/>
    <x v="0"/>
  </r>
  <r>
    <x v="2"/>
    <x v="5"/>
    <x v="2"/>
    <x v="3"/>
    <n v="644"/>
    <n v="5743.5"/>
    <n v="6432.72"/>
    <n v="1148.7"/>
    <x v="0"/>
  </r>
  <r>
    <x v="2"/>
    <x v="5"/>
    <x v="3"/>
    <x v="4"/>
    <n v="643"/>
    <n v="7000"/>
    <n v="7840"/>
    <n v="1400"/>
    <x v="0"/>
  </r>
  <r>
    <x v="2"/>
    <x v="5"/>
    <x v="2"/>
    <x v="5"/>
    <n v="455"/>
    <n v="4578.6000000000004"/>
    <n v="5128.0320000000002"/>
    <n v="915.72000000000014"/>
    <x v="0"/>
  </r>
  <r>
    <x v="2"/>
    <x v="5"/>
    <x v="3"/>
    <x v="6"/>
    <n v="345"/>
    <n v="7000"/>
    <n v="7840"/>
    <n v="1400"/>
    <x v="0"/>
  </r>
  <r>
    <x v="2"/>
    <x v="5"/>
    <x v="1"/>
    <x v="7"/>
    <n v="122"/>
    <n v="100"/>
    <n v="112"/>
    <n v="20"/>
    <x v="0"/>
  </r>
  <r>
    <x v="2"/>
    <x v="5"/>
    <x v="4"/>
    <x v="8"/>
    <n v="78"/>
    <n v="2288.6"/>
    <n v="5126.4639999999999"/>
    <n v="457.72"/>
    <x v="0"/>
  </r>
  <r>
    <x v="2"/>
    <x v="5"/>
    <x v="4"/>
    <x v="9"/>
    <n v="76"/>
    <n v="2288.4499999999998"/>
    <n v="5126.1279999999997"/>
    <n v="457.69"/>
    <x v="0"/>
  </r>
  <r>
    <x v="2"/>
    <x v="5"/>
    <x v="4"/>
    <x v="10"/>
    <n v="46"/>
    <n v="100"/>
    <n v="224"/>
    <n v="20"/>
    <x v="0"/>
  </r>
  <r>
    <x v="2"/>
    <x v="5"/>
    <x v="4"/>
    <x v="11"/>
    <n v="34"/>
    <n v="2288.4"/>
    <n v="5126.0160000000005"/>
    <n v="457.68000000000006"/>
    <x v="0"/>
  </r>
  <r>
    <x v="2"/>
    <x v="5"/>
    <x v="1"/>
    <x v="12"/>
    <n v="7"/>
    <n v="200"/>
    <n v="224"/>
    <n v="40"/>
    <x v="0"/>
  </r>
  <r>
    <x v="2"/>
    <x v="5"/>
    <x v="5"/>
    <x v="13"/>
    <n v="3"/>
    <n v="4577.3"/>
    <n v="7392"/>
    <n v="915.46"/>
    <x v="0"/>
  </r>
  <r>
    <x v="2"/>
    <x v="5"/>
    <x v="4"/>
    <x v="14"/>
    <n v="3"/>
    <n v="2288.65"/>
    <n v="5126.576"/>
    <n v="457.73"/>
    <x v="0"/>
  </r>
  <r>
    <x v="2"/>
    <x v="6"/>
    <x v="0"/>
    <x v="0"/>
    <n v="3566"/>
    <n v="4577.3"/>
    <n v="5126.576"/>
    <n v="915.46"/>
    <x v="0"/>
  </r>
  <r>
    <x v="2"/>
    <x v="6"/>
    <x v="0"/>
    <x v="1"/>
    <n v="2498"/>
    <n v="8000"/>
    <n v="8960"/>
    <n v="1600"/>
    <x v="0"/>
  </r>
  <r>
    <x v="2"/>
    <x v="6"/>
    <x v="1"/>
    <x v="2"/>
    <n v="1245"/>
    <n v="4577.2"/>
    <n v="5126.4639999999999"/>
    <n v="915.44"/>
    <x v="0"/>
  </r>
  <r>
    <x v="2"/>
    <x v="6"/>
    <x v="2"/>
    <x v="3"/>
    <n v="644"/>
    <n v="5743.5"/>
    <n v="6432.72"/>
    <n v="1148.7"/>
    <x v="0"/>
  </r>
  <r>
    <x v="2"/>
    <x v="6"/>
    <x v="3"/>
    <x v="4"/>
    <n v="643"/>
    <n v="7000"/>
    <n v="7840"/>
    <n v="1400"/>
    <x v="0"/>
  </r>
  <r>
    <x v="2"/>
    <x v="6"/>
    <x v="2"/>
    <x v="5"/>
    <n v="455"/>
    <n v="4578.6000000000004"/>
    <n v="5128.0320000000002"/>
    <n v="915.72000000000014"/>
    <x v="0"/>
  </r>
  <r>
    <x v="2"/>
    <x v="6"/>
    <x v="3"/>
    <x v="6"/>
    <n v="345"/>
    <n v="7000"/>
    <n v="7840"/>
    <n v="1400"/>
    <x v="0"/>
  </r>
  <r>
    <x v="2"/>
    <x v="6"/>
    <x v="1"/>
    <x v="7"/>
    <n v="122"/>
    <n v="100"/>
    <n v="112"/>
    <n v="20"/>
    <x v="0"/>
  </r>
  <r>
    <x v="2"/>
    <x v="6"/>
    <x v="4"/>
    <x v="8"/>
    <n v="78"/>
    <n v="2288.6"/>
    <n v="5126.4639999999999"/>
    <n v="457.72"/>
    <x v="0"/>
  </r>
  <r>
    <x v="2"/>
    <x v="6"/>
    <x v="4"/>
    <x v="9"/>
    <n v="76"/>
    <n v="2288.4499999999998"/>
    <n v="5126.1279999999997"/>
    <n v="457.69"/>
    <x v="0"/>
  </r>
  <r>
    <x v="2"/>
    <x v="6"/>
    <x v="4"/>
    <x v="10"/>
    <n v="46"/>
    <n v="100"/>
    <n v="224"/>
    <n v="20"/>
    <x v="0"/>
  </r>
  <r>
    <x v="2"/>
    <x v="6"/>
    <x v="4"/>
    <x v="11"/>
    <n v="34"/>
    <n v="2288.4"/>
    <n v="5126.0160000000005"/>
    <n v="457.68000000000006"/>
    <x v="0"/>
  </r>
  <r>
    <x v="2"/>
    <x v="6"/>
    <x v="1"/>
    <x v="12"/>
    <n v="7"/>
    <n v="200"/>
    <n v="224"/>
    <n v="40"/>
    <x v="0"/>
  </r>
  <r>
    <x v="2"/>
    <x v="6"/>
    <x v="4"/>
    <x v="14"/>
    <n v="3"/>
    <n v="2288.65"/>
    <n v="5126.576"/>
    <n v="457.73"/>
    <x v="0"/>
  </r>
  <r>
    <x v="2"/>
    <x v="6"/>
    <x v="5"/>
    <x v="13"/>
    <n v="2"/>
    <n v="6600"/>
    <n v="7392"/>
    <n v="1320"/>
    <x v="0"/>
  </r>
  <r>
    <x v="2"/>
    <x v="7"/>
    <x v="0"/>
    <x v="0"/>
    <n v="3566"/>
    <n v="4577.3"/>
    <n v="5126.576"/>
    <n v="915.46"/>
    <x v="0"/>
  </r>
  <r>
    <x v="2"/>
    <x v="7"/>
    <x v="0"/>
    <x v="1"/>
    <n v="2498"/>
    <n v="8000"/>
    <n v="8960"/>
    <n v="1600"/>
    <x v="0"/>
  </r>
  <r>
    <x v="2"/>
    <x v="7"/>
    <x v="1"/>
    <x v="2"/>
    <n v="1245"/>
    <n v="4577.2"/>
    <n v="5126.4639999999999"/>
    <n v="915.44"/>
    <x v="0"/>
  </r>
  <r>
    <x v="2"/>
    <x v="7"/>
    <x v="2"/>
    <x v="3"/>
    <n v="644"/>
    <n v="5743.5"/>
    <n v="6432.72"/>
    <n v="1148.7"/>
    <x v="0"/>
  </r>
  <r>
    <x v="2"/>
    <x v="7"/>
    <x v="3"/>
    <x v="4"/>
    <n v="643"/>
    <n v="7000"/>
    <n v="7840"/>
    <n v="1400"/>
    <x v="0"/>
  </r>
  <r>
    <x v="2"/>
    <x v="7"/>
    <x v="2"/>
    <x v="5"/>
    <n v="455"/>
    <n v="5036.46"/>
    <n v="5128.0320000000002"/>
    <n v="1007.292"/>
    <x v="0"/>
  </r>
  <r>
    <x v="2"/>
    <x v="7"/>
    <x v="3"/>
    <x v="6"/>
    <n v="345"/>
    <n v="7700"/>
    <n v="7840"/>
    <n v="1540"/>
    <x v="0"/>
  </r>
  <r>
    <x v="2"/>
    <x v="7"/>
    <x v="1"/>
    <x v="7"/>
    <n v="122"/>
    <n v="110"/>
    <n v="112"/>
    <n v="22"/>
    <x v="0"/>
  </r>
  <r>
    <x v="2"/>
    <x v="7"/>
    <x v="4"/>
    <x v="8"/>
    <n v="78"/>
    <n v="2517.46"/>
    <n v="5126.4639999999999"/>
    <n v="503.49200000000002"/>
    <x v="0"/>
  </r>
  <r>
    <x v="2"/>
    <x v="7"/>
    <x v="4"/>
    <x v="9"/>
    <n v="76"/>
    <n v="2517.2949999999996"/>
    <n v="5126.1279999999997"/>
    <n v="503.45899999999995"/>
    <x v="0"/>
  </r>
  <r>
    <x v="2"/>
    <x v="7"/>
    <x v="4"/>
    <x v="10"/>
    <n v="46"/>
    <n v="115"/>
    <n v="224"/>
    <n v="23"/>
    <x v="0"/>
  </r>
  <r>
    <x v="2"/>
    <x v="7"/>
    <x v="4"/>
    <x v="11"/>
    <n v="34"/>
    <n v="2631.66"/>
    <n v="5126.0160000000005"/>
    <n v="526.33199999999999"/>
    <x v="0"/>
  </r>
  <r>
    <x v="2"/>
    <x v="7"/>
    <x v="1"/>
    <x v="12"/>
    <n v="7"/>
    <n v="230"/>
    <n v="224"/>
    <n v="46"/>
    <x v="0"/>
  </r>
  <r>
    <x v="2"/>
    <x v="7"/>
    <x v="4"/>
    <x v="14"/>
    <n v="3"/>
    <n v="2631.9475000000002"/>
    <n v="5126.576"/>
    <n v="526.38950000000011"/>
    <x v="0"/>
  </r>
  <r>
    <x v="2"/>
    <x v="7"/>
    <x v="5"/>
    <x v="13"/>
    <n v="2"/>
    <n v="7590"/>
    <n v="7392"/>
    <n v="1518"/>
    <x v="0"/>
  </r>
  <r>
    <x v="2"/>
    <x v="8"/>
    <x v="0"/>
    <x v="0"/>
    <n v="3566"/>
    <n v="4577.3"/>
    <n v="5126.576"/>
    <n v="915.46"/>
    <x v="0"/>
  </r>
  <r>
    <x v="2"/>
    <x v="8"/>
    <x v="0"/>
    <x v="1"/>
    <n v="2498"/>
    <n v="8000"/>
    <n v="8960"/>
    <n v="1600"/>
    <x v="0"/>
  </r>
  <r>
    <x v="2"/>
    <x v="8"/>
    <x v="1"/>
    <x v="2"/>
    <n v="1245"/>
    <n v="4577.2"/>
    <n v="5126.4639999999999"/>
    <n v="915.44"/>
    <x v="0"/>
  </r>
  <r>
    <x v="2"/>
    <x v="8"/>
    <x v="2"/>
    <x v="3"/>
    <n v="644"/>
    <n v="5743.5"/>
    <n v="6432.72"/>
    <n v="1148.7"/>
    <x v="0"/>
  </r>
  <r>
    <x v="2"/>
    <x v="8"/>
    <x v="3"/>
    <x v="4"/>
    <n v="643"/>
    <n v="7000"/>
    <n v="7840"/>
    <n v="1400"/>
    <x v="0"/>
  </r>
  <r>
    <x v="2"/>
    <x v="8"/>
    <x v="2"/>
    <x v="5"/>
    <n v="455"/>
    <n v="4578.6000000000004"/>
    <n v="5128.0320000000002"/>
    <n v="915.72000000000014"/>
    <x v="0"/>
  </r>
  <r>
    <x v="2"/>
    <x v="8"/>
    <x v="3"/>
    <x v="6"/>
    <n v="345"/>
    <n v="7000"/>
    <n v="7840"/>
    <n v="1400"/>
    <x v="0"/>
  </r>
  <r>
    <x v="2"/>
    <x v="8"/>
    <x v="1"/>
    <x v="7"/>
    <n v="122"/>
    <n v="100"/>
    <n v="112"/>
    <n v="20"/>
    <x v="0"/>
  </r>
  <r>
    <x v="2"/>
    <x v="8"/>
    <x v="4"/>
    <x v="8"/>
    <n v="78"/>
    <n v="2288.6"/>
    <n v="5126.4639999999999"/>
    <n v="457.72"/>
    <x v="0"/>
  </r>
  <r>
    <x v="2"/>
    <x v="8"/>
    <x v="4"/>
    <x v="9"/>
    <n v="76"/>
    <n v="2288.4499999999998"/>
    <n v="5126.1279999999997"/>
    <n v="457.69"/>
    <x v="0"/>
  </r>
  <r>
    <x v="2"/>
    <x v="8"/>
    <x v="4"/>
    <x v="10"/>
    <n v="46"/>
    <n v="100"/>
    <n v="224"/>
    <n v="20"/>
    <x v="0"/>
  </r>
  <r>
    <x v="2"/>
    <x v="8"/>
    <x v="4"/>
    <x v="11"/>
    <n v="34"/>
    <n v="2746.08"/>
    <n v="5126.0160000000005"/>
    <n v="549.21600000000001"/>
    <x v="0"/>
  </r>
  <r>
    <x v="2"/>
    <x v="8"/>
    <x v="1"/>
    <x v="12"/>
    <n v="7"/>
    <n v="240"/>
    <n v="224"/>
    <n v="48"/>
    <x v="0"/>
  </r>
  <r>
    <x v="2"/>
    <x v="8"/>
    <x v="4"/>
    <x v="14"/>
    <n v="3"/>
    <n v="2746.38"/>
    <n v="5126.576"/>
    <n v="549.27600000000007"/>
    <x v="0"/>
  </r>
  <r>
    <x v="2"/>
    <x v="8"/>
    <x v="5"/>
    <x v="13"/>
    <n v="2"/>
    <n v="7920"/>
    <n v="7392"/>
    <n v="1584"/>
    <x v="0"/>
  </r>
  <r>
    <x v="2"/>
    <x v="9"/>
    <x v="0"/>
    <x v="0"/>
    <n v="3566"/>
    <n v="5035.0300000000007"/>
    <n v="5126.576"/>
    <n v="1007.0060000000002"/>
    <x v="0"/>
  </r>
  <r>
    <x v="2"/>
    <x v="9"/>
    <x v="0"/>
    <x v="1"/>
    <n v="2498"/>
    <n v="9200"/>
    <n v="8960"/>
    <n v="1840"/>
    <x v="0"/>
  </r>
  <r>
    <x v="2"/>
    <x v="9"/>
    <x v="1"/>
    <x v="2"/>
    <n v="1245"/>
    <n v="5263.78"/>
    <n v="5126.4639999999999"/>
    <n v="1052.7560000000001"/>
    <x v="0"/>
  </r>
  <r>
    <x v="2"/>
    <x v="9"/>
    <x v="2"/>
    <x v="3"/>
    <n v="644"/>
    <n v="6605.0249999999996"/>
    <n v="6432.72"/>
    <n v="1321.0050000000001"/>
    <x v="0"/>
  </r>
  <r>
    <x v="2"/>
    <x v="9"/>
    <x v="3"/>
    <x v="4"/>
    <n v="643"/>
    <n v="8400"/>
    <n v="7840"/>
    <n v="1680"/>
    <x v="0"/>
  </r>
  <r>
    <x v="2"/>
    <x v="9"/>
    <x v="2"/>
    <x v="5"/>
    <n v="455"/>
    <n v="5494.3200000000006"/>
    <n v="5128.0320000000002"/>
    <n v="1098.8640000000003"/>
    <x v="0"/>
  </r>
  <r>
    <x v="2"/>
    <x v="9"/>
    <x v="3"/>
    <x v="6"/>
    <n v="345"/>
    <n v="8400"/>
    <n v="7840"/>
    <n v="1680"/>
    <x v="0"/>
  </r>
  <r>
    <x v="2"/>
    <x v="9"/>
    <x v="1"/>
    <x v="7"/>
    <n v="122"/>
    <n v="120"/>
    <n v="112"/>
    <n v="24"/>
    <x v="0"/>
  </r>
  <r>
    <x v="2"/>
    <x v="9"/>
    <x v="4"/>
    <x v="8"/>
    <n v="78"/>
    <n v="2517.46"/>
    <n v="5126.4639999999999"/>
    <n v="503.49200000000002"/>
    <x v="0"/>
  </r>
  <r>
    <x v="2"/>
    <x v="9"/>
    <x v="4"/>
    <x v="9"/>
    <n v="76"/>
    <n v="2517.2949999999996"/>
    <n v="5126.1279999999997"/>
    <n v="503.45899999999995"/>
    <x v="0"/>
  </r>
  <r>
    <x v="2"/>
    <x v="9"/>
    <x v="4"/>
    <x v="10"/>
    <n v="46"/>
    <n v="110"/>
    <n v="224"/>
    <n v="22"/>
    <x v="0"/>
  </r>
  <r>
    <x v="2"/>
    <x v="9"/>
    <x v="4"/>
    <x v="11"/>
    <n v="34"/>
    <n v="2517.2400000000002"/>
    <n v="5126.0160000000005"/>
    <n v="503.44800000000009"/>
    <x v="0"/>
  </r>
  <r>
    <x v="2"/>
    <x v="9"/>
    <x v="1"/>
    <x v="12"/>
    <n v="7"/>
    <n v="220"/>
    <n v="224"/>
    <n v="44"/>
    <x v="0"/>
  </r>
  <r>
    <x v="2"/>
    <x v="9"/>
    <x v="4"/>
    <x v="14"/>
    <n v="3"/>
    <n v="2517.5150000000003"/>
    <n v="5126.576"/>
    <n v="503.5030000000001"/>
    <x v="0"/>
  </r>
  <r>
    <x v="2"/>
    <x v="9"/>
    <x v="5"/>
    <x v="13"/>
    <n v="2"/>
    <n v="7260"/>
    <n v="7392"/>
    <n v="1452"/>
    <x v="0"/>
  </r>
  <r>
    <x v="2"/>
    <x v="10"/>
    <x v="0"/>
    <x v="0"/>
    <n v="3566"/>
    <n v="5263.8950000000004"/>
    <n v="5126.576"/>
    <n v="1052.7790000000002"/>
    <x v="0"/>
  </r>
  <r>
    <x v="2"/>
    <x v="10"/>
    <x v="0"/>
    <x v="1"/>
    <n v="2498"/>
    <n v="8800"/>
    <n v="8960"/>
    <n v="1760"/>
    <x v="0"/>
  </r>
  <r>
    <x v="2"/>
    <x v="10"/>
    <x v="1"/>
    <x v="2"/>
    <n v="1245"/>
    <n v="5034.92"/>
    <n v="5126.4639999999999"/>
    <n v="1006.984"/>
    <x v="0"/>
  </r>
  <r>
    <x v="2"/>
    <x v="10"/>
    <x v="2"/>
    <x v="3"/>
    <n v="644"/>
    <n v="6317.85"/>
    <n v="6432.72"/>
    <n v="1263.5700000000002"/>
    <x v="0"/>
  </r>
  <r>
    <x v="2"/>
    <x v="10"/>
    <x v="3"/>
    <x v="4"/>
    <n v="643"/>
    <n v="7700"/>
    <n v="7840"/>
    <n v="1540"/>
    <x v="0"/>
  </r>
  <r>
    <x v="2"/>
    <x v="10"/>
    <x v="2"/>
    <x v="5"/>
    <n v="455"/>
    <n v="5036.46"/>
    <n v="5128.0320000000002"/>
    <n v="1007.292"/>
    <x v="0"/>
  </r>
  <r>
    <x v="2"/>
    <x v="10"/>
    <x v="3"/>
    <x v="6"/>
    <n v="345"/>
    <n v="7700"/>
    <n v="7840"/>
    <n v="1540"/>
    <x v="0"/>
  </r>
  <r>
    <x v="2"/>
    <x v="10"/>
    <x v="1"/>
    <x v="7"/>
    <n v="122"/>
    <n v="110"/>
    <n v="112"/>
    <n v="22"/>
    <x v="0"/>
  </r>
  <r>
    <x v="2"/>
    <x v="10"/>
    <x v="4"/>
    <x v="8"/>
    <n v="78"/>
    <n v="2517.46"/>
    <n v="5126.4639999999999"/>
    <n v="503.49200000000002"/>
    <x v="0"/>
  </r>
  <r>
    <x v="2"/>
    <x v="10"/>
    <x v="4"/>
    <x v="9"/>
    <n v="76"/>
    <n v="2288.4499999999998"/>
    <n v="5126.1279999999997"/>
    <n v="457.69"/>
    <x v="0"/>
  </r>
  <r>
    <x v="2"/>
    <x v="10"/>
    <x v="4"/>
    <x v="10"/>
    <n v="46"/>
    <n v="100"/>
    <n v="224"/>
    <n v="20"/>
    <x v="0"/>
  </r>
  <r>
    <x v="2"/>
    <x v="10"/>
    <x v="4"/>
    <x v="11"/>
    <n v="34"/>
    <n v="2288.4"/>
    <n v="5126.0160000000005"/>
    <n v="457.68000000000006"/>
    <x v="1"/>
  </r>
  <r>
    <x v="2"/>
    <x v="10"/>
    <x v="1"/>
    <x v="12"/>
    <n v="7"/>
    <n v="200"/>
    <n v="224"/>
    <n v="40"/>
    <x v="1"/>
  </r>
  <r>
    <x v="2"/>
    <x v="10"/>
    <x v="4"/>
    <x v="14"/>
    <n v="3"/>
    <n v="2288.65"/>
    <n v="5126.576"/>
    <n v="457.73"/>
    <x v="1"/>
  </r>
  <r>
    <x v="2"/>
    <x v="10"/>
    <x v="5"/>
    <x v="13"/>
    <n v="2"/>
    <n v="6600"/>
    <n v="7392"/>
    <n v="1320"/>
    <x v="1"/>
  </r>
  <r>
    <x v="2"/>
    <x v="11"/>
    <x v="0"/>
    <x v="0"/>
    <n v="3566"/>
    <n v="4577.3"/>
    <n v="5126.576"/>
    <n v="915.46"/>
    <x v="1"/>
  </r>
  <r>
    <x v="2"/>
    <x v="11"/>
    <x v="0"/>
    <x v="1"/>
    <n v="2498"/>
    <n v="8000"/>
    <n v="8960"/>
    <n v="1600"/>
    <x v="1"/>
  </r>
  <r>
    <x v="2"/>
    <x v="11"/>
    <x v="1"/>
    <x v="2"/>
    <n v="1245"/>
    <n v="4577.2"/>
    <n v="5126.4639999999999"/>
    <n v="915.44"/>
    <x v="1"/>
  </r>
  <r>
    <x v="2"/>
    <x v="11"/>
    <x v="2"/>
    <x v="3"/>
    <n v="644"/>
    <n v="5743.5"/>
    <n v="6432.72"/>
    <n v="1148.7"/>
    <x v="1"/>
  </r>
  <r>
    <x v="2"/>
    <x v="11"/>
    <x v="3"/>
    <x v="4"/>
    <n v="643"/>
    <n v="7000"/>
    <n v="7840"/>
    <n v="1400"/>
    <x v="1"/>
  </r>
  <r>
    <x v="2"/>
    <x v="11"/>
    <x v="2"/>
    <x v="5"/>
    <n v="455"/>
    <n v="4578.6000000000004"/>
    <n v="5128.0320000000002"/>
    <n v="915.72000000000014"/>
    <x v="1"/>
  </r>
  <r>
    <x v="2"/>
    <x v="11"/>
    <x v="3"/>
    <x v="6"/>
    <n v="345"/>
    <n v="7000"/>
    <n v="7840"/>
    <n v="1400"/>
    <x v="1"/>
  </r>
  <r>
    <x v="2"/>
    <x v="11"/>
    <x v="1"/>
    <x v="7"/>
    <n v="122"/>
    <n v="100"/>
    <n v="112"/>
    <n v="20"/>
    <x v="1"/>
  </r>
  <r>
    <x v="2"/>
    <x v="11"/>
    <x v="4"/>
    <x v="8"/>
    <n v="78"/>
    <n v="2288.6"/>
    <n v="5126.4639999999999"/>
    <n v="457.72"/>
    <x v="1"/>
  </r>
  <r>
    <x v="2"/>
    <x v="11"/>
    <x v="4"/>
    <x v="9"/>
    <n v="76"/>
    <n v="2288.4499999999998"/>
    <n v="5126.1279999999997"/>
    <n v="457.69"/>
    <x v="1"/>
  </r>
  <r>
    <x v="2"/>
    <x v="11"/>
    <x v="4"/>
    <x v="10"/>
    <n v="46"/>
    <n v="100"/>
    <n v="224"/>
    <n v="20"/>
    <x v="1"/>
  </r>
  <r>
    <x v="2"/>
    <x v="11"/>
    <x v="4"/>
    <x v="11"/>
    <n v="34"/>
    <n v="2288.4"/>
    <n v="5126.0160000000005"/>
    <n v="457.68000000000006"/>
    <x v="1"/>
  </r>
  <r>
    <x v="2"/>
    <x v="11"/>
    <x v="1"/>
    <x v="12"/>
    <n v="7"/>
    <n v="200"/>
    <n v="224"/>
    <n v="40"/>
    <x v="1"/>
  </r>
  <r>
    <x v="2"/>
    <x v="11"/>
    <x v="4"/>
    <x v="14"/>
    <n v="3"/>
    <n v="2288.65"/>
    <n v="5126.576"/>
    <n v="457.73"/>
    <x v="1"/>
  </r>
  <r>
    <x v="2"/>
    <x v="11"/>
    <x v="5"/>
    <x v="13"/>
    <n v="2"/>
    <n v="6600"/>
    <n v="7392"/>
    <n v="1320"/>
    <x v="1"/>
  </r>
  <r>
    <x v="3"/>
    <x v="0"/>
    <x v="0"/>
    <x v="0"/>
    <n v="3566"/>
    <n v="5492.76"/>
    <n v="5126.576"/>
    <n v="1098.5520000000001"/>
    <x v="1"/>
  </r>
  <r>
    <x v="3"/>
    <x v="0"/>
    <x v="0"/>
    <x v="1"/>
    <n v="2498"/>
    <n v="9600"/>
    <n v="8960"/>
    <n v="1920"/>
    <x v="1"/>
  </r>
  <r>
    <x v="3"/>
    <x v="0"/>
    <x v="1"/>
    <x v="2"/>
    <n v="1245"/>
    <n v="5492.6399999999994"/>
    <n v="5126.4639999999999"/>
    <n v="1098.528"/>
    <x v="1"/>
  </r>
  <r>
    <x v="3"/>
    <x v="0"/>
    <x v="2"/>
    <x v="3"/>
    <n v="644"/>
    <n v="6892.2"/>
    <n v="6432.72"/>
    <n v="1378.44"/>
    <x v="1"/>
  </r>
  <r>
    <x v="3"/>
    <x v="0"/>
    <x v="3"/>
    <x v="4"/>
    <n v="643"/>
    <n v="8400"/>
    <n v="7840"/>
    <n v="1680"/>
    <x v="0"/>
  </r>
  <r>
    <x v="3"/>
    <x v="0"/>
    <x v="2"/>
    <x v="5"/>
    <n v="455"/>
    <n v="5494.3200000000006"/>
    <n v="5128.0320000000002"/>
    <n v="1098.8640000000003"/>
    <x v="0"/>
  </r>
  <r>
    <x v="3"/>
    <x v="0"/>
    <x v="3"/>
    <x v="6"/>
    <n v="345"/>
    <n v="8400"/>
    <n v="7840"/>
    <n v="1680"/>
    <x v="0"/>
  </r>
  <r>
    <x v="3"/>
    <x v="0"/>
    <x v="1"/>
    <x v="7"/>
    <n v="122"/>
    <n v="120"/>
    <n v="112"/>
    <n v="24"/>
    <x v="0"/>
  </r>
  <r>
    <x v="3"/>
    <x v="0"/>
    <x v="4"/>
    <x v="8"/>
    <n v="78"/>
    <n v="2288.6"/>
    <n v="5126.4639999999999"/>
    <n v="457.72"/>
    <x v="0"/>
  </r>
  <r>
    <x v="3"/>
    <x v="0"/>
    <x v="4"/>
    <x v="9"/>
    <n v="76"/>
    <n v="2288.4499999999998"/>
    <n v="5126.1279999999997"/>
    <n v="457.69"/>
    <x v="0"/>
  </r>
  <r>
    <x v="3"/>
    <x v="0"/>
    <x v="4"/>
    <x v="10"/>
    <n v="46"/>
    <n v="100"/>
    <n v="224"/>
    <n v="20"/>
    <x v="0"/>
  </r>
  <r>
    <x v="3"/>
    <x v="0"/>
    <x v="4"/>
    <x v="11"/>
    <n v="34"/>
    <n v="2288.4"/>
    <n v="5126.0160000000005"/>
    <n v="457.68000000000006"/>
    <x v="0"/>
  </r>
  <r>
    <x v="3"/>
    <x v="0"/>
    <x v="1"/>
    <x v="12"/>
    <n v="7"/>
    <n v="200"/>
    <n v="224"/>
    <n v="40"/>
    <x v="0"/>
  </r>
  <r>
    <x v="3"/>
    <x v="0"/>
    <x v="5"/>
    <x v="13"/>
    <n v="3"/>
    <n v="4577.3"/>
    <n v="7392"/>
    <n v="915.46"/>
    <x v="0"/>
  </r>
  <r>
    <x v="3"/>
    <x v="0"/>
    <x v="4"/>
    <x v="14"/>
    <n v="3"/>
    <n v="3300"/>
    <n v="5126.576"/>
    <n v="660"/>
    <x v="0"/>
  </r>
  <r>
    <x v="3"/>
    <x v="1"/>
    <x v="0"/>
    <x v="0"/>
    <n v="3566"/>
    <n v="4577.3"/>
    <n v="5126.576"/>
    <n v="915.46"/>
    <x v="0"/>
  </r>
  <r>
    <x v="3"/>
    <x v="1"/>
    <x v="0"/>
    <x v="1"/>
    <n v="2498"/>
    <n v="8000"/>
    <n v="8960"/>
    <n v="1600"/>
    <x v="0"/>
  </r>
  <r>
    <x v="3"/>
    <x v="1"/>
    <x v="1"/>
    <x v="2"/>
    <n v="1245"/>
    <n v="4577.2"/>
    <n v="5126.4639999999999"/>
    <n v="915.44"/>
    <x v="0"/>
  </r>
  <r>
    <x v="3"/>
    <x v="1"/>
    <x v="2"/>
    <x v="3"/>
    <n v="644"/>
    <n v="5743.5"/>
    <n v="6432.72"/>
    <n v="1148.7"/>
    <x v="0"/>
  </r>
  <r>
    <x v="3"/>
    <x v="1"/>
    <x v="3"/>
    <x v="4"/>
    <n v="643"/>
    <n v="7000"/>
    <n v="7840"/>
    <n v="1400"/>
    <x v="0"/>
  </r>
  <r>
    <x v="3"/>
    <x v="1"/>
    <x v="2"/>
    <x v="5"/>
    <n v="455"/>
    <n v="4578.6000000000004"/>
    <n v="5128.0320000000002"/>
    <n v="915.72000000000014"/>
    <x v="0"/>
  </r>
  <r>
    <x v="3"/>
    <x v="1"/>
    <x v="3"/>
    <x v="6"/>
    <n v="345"/>
    <n v="7000"/>
    <n v="7840"/>
    <n v="1400"/>
    <x v="0"/>
  </r>
  <r>
    <x v="3"/>
    <x v="1"/>
    <x v="1"/>
    <x v="7"/>
    <n v="122"/>
    <n v="100"/>
    <n v="112"/>
    <n v="20"/>
    <x v="0"/>
  </r>
  <r>
    <x v="3"/>
    <x v="1"/>
    <x v="4"/>
    <x v="8"/>
    <n v="78"/>
    <n v="2288.6"/>
    <n v="5126.4639999999999"/>
    <n v="457.72"/>
    <x v="0"/>
  </r>
  <r>
    <x v="3"/>
    <x v="1"/>
    <x v="4"/>
    <x v="9"/>
    <n v="76"/>
    <n v="2288.4499999999998"/>
    <n v="5126.1279999999997"/>
    <n v="457.69"/>
    <x v="0"/>
  </r>
  <r>
    <x v="3"/>
    <x v="1"/>
    <x v="4"/>
    <x v="10"/>
    <n v="46"/>
    <n v="100"/>
    <n v="224"/>
    <n v="20"/>
    <x v="0"/>
  </r>
  <r>
    <x v="3"/>
    <x v="1"/>
    <x v="4"/>
    <x v="11"/>
    <n v="34"/>
    <n v="2288.4"/>
    <n v="5126.0160000000005"/>
    <n v="457.68000000000006"/>
    <x v="0"/>
  </r>
  <r>
    <x v="3"/>
    <x v="1"/>
    <x v="1"/>
    <x v="12"/>
    <n v="7"/>
    <n v="200"/>
    <n v="224"/>
    <n v="40"/>
    <x v="0"/>
  </r>
  <r>
    <x v="3"/>
    <x v="1"/>
    <x v="4"/>
    <x v="14"/>
    <n v="3"/>
    <n v="3300"/>
    <n v="5126.576"/>
    <n v="660"/>
    <x v="0"/>
  </r>
  <r>
    <x v="3"/>
    <x v="1"/>
    <x v="5"/>
    <x v="13"/>
    <n v="2"/>
    <n v="6600"/>
    <n v="7392"/>
    <n v="1320"/>
    <x v="0"/>
  </r>
  <r>
    <x v="3"/>
    <x v="2"/>
    <x v="0"/>
    <x v="0"/>
    <n v="3566"/>
    <n v="4577.3"/>
    <n v="5126.576"/>
    <n v="915.46"/>
    <x v="0"/>
  </r>
  <r>
    <x v="3"/>
    <x v="2"/>
    <x v="0"/>
    <x v="1"/>
    <n v="2498"/>
    <n v="8000"/>
    <n v="8960"/>
    <n v="1600"/>
    <x v="0"/>
  </r>
  <r>
    <x v="3"/>
    <x v="2"/>
    <x v="1"/>
    <x v="2"/>
    <n v="1245"/>
    <n v="4577.2"/>
    <n v="5126.4639999999999"/>
    <n v="915.44"/>
    <x v="0"/>
  </r>
  <r>
    <x v="3"/>
    <x v="2"/>
    <x v="2"/>
    <x v="3"/>
    <n v="644"/>
    <n v="10000"/>
    <n v="6432.72"/>
    <n v="2000"/>
    <x v="0"/>
  </r>
  <r>
    <x v="3"/>
    <x v="2"/>
    <x v="3"/>
    <x v="4"/>
    <n v="643"/>
    <n v="7000"/>
    <n v="7840"/>
    <n v="1400"/>
    <x v="0"/>
  </r>
  <r>
    <x v="3"/>
    <x v="2"/>
    <x v="2"/>
    <x v="5"/>
    <n v="455"/>
    <n v="4578.6000000000004"/>
    <n v="5128.0320000000002"/>
    <n v="915.72000000000014"/>
    <x v="0"/>
  </r>
  <r>
    <x v="3"/>
    <x v="2"/>
    <x v="3"/>
    <x v="6"/>
    <n v="345"/>
    <n v="7000"/>
    <n v="7840"/>
    <n v="1400"/>
    <x v="0"/>
  </r>
  <r>
    <x v="3"/>
    <x v="2"/>
    <x v="1"/>
    <x v="7"/>
    <n v="122"/>
    <n v="100"/>
    <n v="112"/>
    <n v="20"/>
    <x v="0"/>
  </r>
  <r>
    <x v="3"/>
    <x v="2"/>
    <x v="4"/>
    <x v="8"/>
    <n v="78"/>
    <n v="2288.6"/>
    <n v="5126.4639999999999"/>
    <n v="457.72"/>
    <x v="0"/>
  </r>
  <r>
    <x v="3"/>
    <x v="2"/>
    <x v="4"/>
    <x v="9"/>
    <n v="76"/>
    <n v="2288.4499999999998"/>
    <n v="5126.1279999999997"/>
    <n v="457.69"/>
    <x v="0"/>
  </r>
  <r>
    <x v="3"/>
    <x v="2"/>
    <x v="4"/>
    <x v="10"/>
    <n v="46"/>
    <n v="100"/>
    <n v="224"/>
    <n v="20"/>
    <x v="0"/>
  </r>
  <r>
    <x v="3"/>
    <x v="2"/>
    <x v="4"/>
    <x v="11"/>
    <n v="34"/>
    <n v="2288.4"/>
    <n v="5126.0160000000005"/>
    <n v="457.68000000000006"/>
    <x v="0"/>
  </r>
  <r>
    <x v="3"/>
    <x v="2"/>
    <x v="1"/>
    <x v="12"/>
    <n v="7"/>
    <n v="200"/>
    <n v="224"/>
    <n v="40"/>
    <x v="0"/>
  </r>
  <r>
    <x v="3"/>
    <x v="2"/>
    <x v="4"/>
    <x v="14"/>
    <n v="3"/>
    <n v="2288.65"/>
    <n v="5126.576"/>
    <n v="457.73"/>
    <x v="0"/>
  </r>
  <r>
    <x v="3"/>
    <x v="2"/>
    <x v="5"/>
    <x v="13"/>
    <n v="2"/>
    <n v="6600"/>
    <n v="7392"/>
    <n v="1320"/>
    <x v="0"/>
  </r>
  <r>
    <x v="3"/>
    <x v="3"/>
    <x v="0"/>
    <x v="0"/>
    <n v="3566"/>
    <n v="4577.3"/>
    <n v="5126.576"/>
    <n v="915.46"/>
    <x v="0"/>
  </r>
  <r>
    <x v="3"/>
    <x v="3"/>
    <x v="0"/>
    <x v="1"/>
    <n v="2498"/>
    <n v="8000"/>
    <n v="8960"/>
    <n v="1600"/>
    <x v="1"/>
  </r>
  <r>
    <x v="3"/>
    <x v="3"/>
    <x v="1"/>
    <x v="2"/>
    <n v="1245"/>
    <n v="4577.2"/>
    <n v="5126.4639999999999"/>
    <n v="915.44"/>
    <x v="1"/>
  </r>
  <r>
    <x v="3"/>
    <x v="3"/>
    <x v="2"/>
    <x v="3"/>
    <n v="644"/>
    <n v="15000"/>
    <n v="6432.72"/>
    <n v="3000"/>
    <x v="1"/>
  </r>
  <r>
    <x v="3"/>
    <x v="3"/>
    <x v="3"/>
    <x v="4"/>
    <n v="643"/>
    <n v="7000"/>
    <n v="7840"/>
    <n v="1400"/>
    <x v="1"/>
  </r>
  <r>
    <x v="3"/>
    <x v="3"/>
    <x v="2"/>
    <x v="5"/>
    <n v="455"/>
    <n v="14000"/>
    <n v="5128.0320000000002"/>
    <n v="2800"/>
    <x v="1"/>
  </r>
  <r>
    <x v="3"/>
    <x v="3"/>
    <x v="3"/>
    <x v="6"/>
    <n v="345"/>
    <n v="7000"/>
    <n v="7840"/>
    <n v="1400"/>
    <x v="1"/>
  </r>
  <r>
    <x v="3"/>
    <x v="3"/>
    <x v="1"/>
    <x v="7"/>
    <n v="122"/>
    <n v="100"/>
    <n v="112"/>
    <n v="20"/>
    <x v="1"/>
  </r>
  <r>
    <x v="3"/>
    <x v="3"/>
    <x v="4"/>
    <x v="8"/>
    <n v="78"/>
    <n v="2288.6"/>
    <n v="5126.4639999999999"/>
    <n v="457.72"/>
    <x v="1"/>
  </r>
  <r>
    <x v="3"/>
    <x v="3"/>
    <x v="4"/>
    <x v="9"/>
    <n v="76"/>
    <n v="2288.4499999999998"/>
    <n v="5126.1279999999997"/>
    <n v="457.69"/>
    <x v="1"/>
  </r>
  <r>
    <x v="3"/>
    <x v="3"/>
    <x v="4"/>
    <x v="10"/>
    <n v="46"/>
    <n v="100"/>
    <n v="224"/>
    <n v="20"/>
    <x v="1"/>
  </r>
  <r>
    <x v="3"/>
    <x v="3"/>
    <x v="4"/>
    <x v="11"/>
    <n v="34"/>
    <n v="2288.4"/>
    <n v="5126.0160000000005"/>
    <n v="457.68000000000006"/>
    <x v="1"/>
  </r>
  <r>
    <x v="3"/>
    <x v="3"/>
    <x v="1"/>
    <x v="12"/>
    <n v="7"/>
    <n v="200"/>
    <n v="224"/>
    <n v="40"/>
    <x v="1"/>
  </r>
  <r>
    <x v="3"/>
    <x v="3"/>
    <x v="4"/>
    <x v="14"/>
    <n v="3"/>
    <n v="2288.65"/>
    <n v="5126.576"/>
    <n v="457.73"/>
    <x v="1"/>
  </r>
  <r>
    <x v="3"/>
    <x v="3"/>
    <x v="5"/>
    <x v="13"/>
    <n v="2"/>
    <n v="7920"/>
    <n v="7392"/>
    <n v="1584"/>
    <x v="1"/>
  </r>
  <r>
    <x v="3"/>
    <x v="4"/>
    <x v="0"/>
    <x v="0"/>
    <n v="3566"/>
    <n v="4577.3"/>
    <n v="5126.576"/>
    <n v="915.46"/>
    <x v="1"/>
  </r>
  <r>
    <x v="3"/>
    <x v="4"/>
    <x v="0"/>
    <x v="1"/>
    <n v="2498"/>
    <n v="8800"/>
    <n v="8960"/>
    <n v="1760"/>
    <x v="1"/>
  </r>
  <r>
    <x v="3"/>
    <x v="4"/>
    <x v="1"/>
    <x v="2"/>
    <n v="1245"/>
    <n v="5034.92"/>
    <n v="5126.4639999999999"/>
    <n v="1006.984"/>
    <x v="1"/>
  </r>
  <r>
    <x v="3"/>
    <x v="4"/>
    <x v="2"/>
    <x v="3"/>
    <n v="644"/>
    <n v="6317.85"/>
    <n v="6432.72"/>
    <n v="1263.5700000000002"/>
    <x v="1"/>
  </r>
  <r>
    <x v="3"/>
    <x v="4"/>
    <x v="3"/>
    <x v="4"/>
    <n v="643"/>
    <n v="7700"/>
    <n v="7840"/>
    <n v="1540"/>
    <x v="1"/>
  </r>
  <r>
    <x v="3"/>
    <x v="4"/>
    <x v="2"/>
    <x v="5"/>
    <n v="455"/>
    <n v="5036.46"/>
    <n v="5128.0320000000002"/>
    <n v="1007.292"/>
    <x v="1"/>
  </r>
  <r>
    <x v="3"/>
    <x v="4"/>
    <x v="3"/>
    <x v="6"/>
    <n v="345"/>
    <n v="7700"/>
    <n v="7840"/>
    <n v="1540"/>
    <x v="1"/>
  </r>
  <r>
    <x v="3"/>
    <x v="4"/>
    <x v="1"/>
    <x v="7"/>
    <n v="122"/>
    <n v="110"/>
    <n v="112"/>
    <n v="22"/>
    <x v="1"/>
  </r>
  <r>
    <x v="3"/>
    <x v="4"/>
    <x v="4"/>
    <x v="8"/>
    <n v="78"/>
    <n v="2517.46"/>
    <n v="5126.4639999999999"/>
    <n v="503.49200000000002"/>
    <x v="1"/>
  </r>
  <r>
    <x v="3"/>
    <x v="4"/>
    <x v="4"/>
    <x v="9"/>
    <n v="76"/>
    <n v="2288.4499999999998"/>
    <n v="5126.1279999999997"/>
    <n v="457.69"/>
    <x v="1"/>
  </r>
  <r>
    <x v="3"/>
    <x v="4"/>
    <x v="4"/>
    <x v="10"/>
    <n v="46"/>
    <n v="100"/>
    <n v="224"/>
    <n v="20"/>
    <x v="1"/>
  </r>
  <r>
    <x v="3"/>
    <x v="4"/>
    <x v="4"/>
    <x v="11"/>
    <n v="34"/>
    <n v="2288.4"/>
    <n v="5126.0160000000005"/>
    <n v="457.68000000000006"/>
    <x v="0"/>
  </r>
  <r>
    <x v="3"/>
    <x v="4"/>
    <x v="1"/>
    <x v="12"/>
    <n v="7"/>
    <n v="200"/>
    <n v="224"/>
    <n v="40"/>
    <x v="0"/>
  </r>
  <r>
    <x v="3"/>
    <x v="4"/>
    <x v="4"/>
    <x v="14"/>
    <n v="3"/>
    <n v="3300"/>
    <n v="5126.576"/>
    <n v="660"/>
    <x v="0"/>
  </r>
  <r>
    <x v="3"/>
    <x v="4"/>
    <x v="5"/>
    <x v="13"/>
    <n v="2"/>
    <n v="4577.3"/>
    <n v="7392"/>
    <n v="915.46"/>
    <x v="0"/>
  </r>
  <r>
    <x v="3"/>
    <x v="5"/>
    <x v="0"/>
    <x v="0"/>
    <n v="3566"/>
    <n v="4577.3"/>
    <n v="5126.576"/>
    <n v="915.46"/>
    <x v="0"/>
  </r>
  <r>
    <x v="3"/>
    <x v="5"/>
    <x v="0"/>
    <x v="1"/>
    <n v="2498"/>
    <n v="8000"/>
    <n v="8960"/>
    <n v="1600"/>
    <x v="0"/>
  </r>
  <r>
    <x v="3"/>
    <x v="5"/>
    <x v="1"/>
    <x v="2"/>
    <n v="1245"/>
    <n v="4577.2"/>
    <n v="5126.4639999999999"/>
    <n v="915.44"/>
    <x v="0"/>
  </r>
  <r>
    <x v="3"/>
    <x v="5"/>
    <x v="2"/>
    <x v="3"/>
    <n v="644"/>
    <n v="10000"/>
    <n v="6432.72"/>
    <n v="2000"/>
    <x v="0"/>
  </r>
  <r>
    <x v="3"/>
    <x v="5"/>
    <x v="3"/>
    <x v="4"/>
    <n v="643"/>
    <n v="7000"/>
    <n v="7840"/>
    <n v="1400"/>
    <x v="0"/>
  </r>
  <r>
    <x v="3"/>
    <x v="5"/>
    <x v="2"/>
    <x v="5"/>
    <n v="455"/>
    <n v="8000"/>
    <n v="5128.0320000000002"/>
    <n v="1600"/>
    <x v="0"/>
  </r>
  <r>
    <x v="3"/>
    <x v="5"/>
    <x v="3"/>
    <x v="6"/>
    <n v="345"/>
    <n v="7000"/>
    <n v="7840"/>
    <n v="1400"/>
    <x v="0"/>
  </r>
  <r>
    <x v="3"/>
    <x v="5"/>
    <x v="1"/>
    <x v="7"/>
    <n v="122"/>
    <n v="100"/>
    <n v="112"/>
    <n v="20"/>
    <x v="0"/>
  </r>
  <r>
    <x v="3"/>
    <x v="5"/>
    <x v="4"/>
    <x v="8"/>
    <n v="78"/>
    <n v="2288.6"/>
    <n v="5126.4639999999999"/>
    <n v="457.72"/>
    <x v="0"/>
  </r>
  <r>
    <x v="3"/>
    <x v="5"/>
    <x v="4"/>
    <x v="9"/>
    <n v="76"/>
    <n v="2288.4499999999998"/>
    <n v="5126.1279999999997"/>
    <n v="457.69"/>
    <x v="0"/>
  </r>
  <r>
    <x v="3"/>
    <x v="5"/>
    <x v="4"/>
    <x v="10"/>
    <n v="46"/>
    <n v="100"/>
    <n v="224"/>
    <n v="20"/>
    <x v="0"/>
  </r>
  <r>
    <x v="3"/>
    <x v="5"/>
    <x v="4"/>
    <x v="11"/>
    <n v="34"/>
    <n v="2288.4"/>
    <n v="5126.0160000000005"/>
    <n v="457.68000000000006"/>
    <x v="0"/>
  </r>
  <r>
    <x v="3"/>
    <x v="5"/>
    <x v="1"/>
    <x v="12"/>
    <n v="7"/>
    <n v="200"/>
    <n v="224"/>
    <n v="40"/>
    <x v="0"/>
  </r>
  <r>
    <x v="3"/>
    <x v="5"/>
    <x v="5"/>
    <x v="13"/>
    <n v="3"/>
    <n v="4577.3"/>
    <n v="7392"/>
    <n v="915.46"/>
    <x v="1"/>
  </r>
  <r>
    <x v="3"/>
    <x v="5"/>
    <x v="4"/>
    <x v="14"/>
    <n v="3"/>
    <n v="2288.65"/>
    <n v="5126.576"/>
    <n v="457.73"/>
    <x v="1"/>
  </r>
  <r>
    <x v="3"/>
    <x v="6"/>
    <x v="0"/>
    <x v="0"/>
    <n v="3566"/>
    <n v="4577.3"/>
    <n v="5126.576"/>
    <n v="915.46"/>
    <x v="1"/>
  </r>
  <r>
    <x v="3"/>
    <x v="6"/>
    <x v="0"/>
    <x v="1"/>
    <n v="2498"/>
    <n v="8000"/>
    <n v="8960"/>
    <n v="1600"/>
    <x v="1"/>
  </r>
  <r>
    <x v="3"/>
    <x v="6"/>
    <x v="1"/>
    <x v="2"/>
    <n v="1245"/>
    <n v="4577.2"/>
    <n v="5126.4639999999999"/>
    <n v="915.44"/>
    <x v="1"/>
  </r>
  <r>
    <x v="3"/>
    <x v="6"/>
    <x v="2"/>
    <x v="3"/>
    <n v="644"/>
    <n v="5743.5"/>
    <n v="6432.72"/>
    <n v="1148.7"/>
    <x v="1"/>
  </r>
  <r>
    <x v="3"/>
    <x v="6"/>
    <x v="3"/>
    <x v="4"/>
    <n v="643"/>
    <n v="7000"/>
    <n v="7840"/>
    <n v="1400"/>
    <x v="1"/>
  </r>
  <r>
    <x v="3"/>
    <x v="6"/>
    <x v="2"/>
    <x v="5"/>
    <n v="455"/>
    <n v="4578.6000000000004"/>
    <n v="5128.0320000000002"/>
    <n v="915.72000000000014"/>
    <x v="1"/>
  </r>
  <r>
    <x v="3"/>
    <x v="6"/>
    <x v="3"/>
    <x v="6"/>
    <n v="345"/>
    <n v="7000"/>
    <n v="7840"/>
    <n v="1400"/>
    <x v="1"/>
  </r>
  <r>
    <x v="3"/>
    <x v="6"/>
    <x v="1"/>
    <x v="7"/>
    <n v="122"/>
    <n v="100"/>
    <n v="112"/>
    <n v="20"/>
    <x v="1"/>
  </r>
  <r>
    <x v="3"/>
    <x v="6"/>
    <x v="4"/>
    <x v="8"/>
    <n v="78"/>
    <n v="2288.6"/>
    <n v="5126.4639999999999"/>
    <n v="457.72"/>
    <x v="1"/>
  </r>
  <r>
    <x v="3"/>
    <x v="6"/>
    <x v="4"/>
    <x v="9"/>
    <n v="76"/>
    <n v="2288.4499999999998"/>
    <n v="5126.1279999999997"/>
    <n v="457.69"/>
    <x v="1"/>
  </r>
  <r>
    <x v="3"/>
    <x v="6"/>
    <x v="4"/>
    <x v="10"/>
    <n v="46"/>
    <n v="100"/>
    <n v="224"/>
    <n v="20"/>
    <x v="1"/>
  </r>
  <r>
    <x v="3"/>
    <x v="6"/>
    <x v="4"/>
    <x v="11"/>
    <n v="34"/>
    <n v="2288.4"/>
    <n v="5126.0160000000005"/>
    <n v="457.68000000000006"/>
    <x v="1"/>
  </r>
  <r>
    <x v="3"/>
    <x v="6"/>
    <x v="1"/>
    <x v="12"/>
    <n v="7"/>
    <n v="200"/>
    <n v="224"/>
    <n v="40"/>
    <x v="1"/>
  </r>
  <r>
    <x v="3"/>
    <x v="6"/>
    <x v="4"/>
    <x v="14"/>
    <n v="3"/>
    <n v="2288.65"/>
    <n v="5126.576"/>
    <n v="457.73"/>
    <x v="1"/>
  </r>
  <r>
    <x v="3"/>
    <x v="6"/>
    <x v="5"/>
    <x v="13"/>
    <n v="2"/>
    <n v="6600"/>
    <n v="7392"/>
    <n v="1320"/>
    <x v="0"/>
  </r>
  <r>
    <x v="3"/>
    <x v="7"/>
    <x v="0"/>
    <x v="0"/>
    <n v="3566"/>
    <n v="4577.3"/>
    <n v="5126.576"/>
    <n v="915.46"/>
    <x v="0"/>
  </r>
  <r>
    <x v="3"/>
    <x v="7"/>
    <x v="0"/>
    <x v="1"/>
    <n v="2498"/>
    <n v="8000"/>
    <n v="8960"/>
    <n v="1600"/>
    <x v="0"/>
  </r>
  <r>
    <x v="3"/>
    <x v="7"/>
    <x v="1"/>
    <x v="2"/>
    <n v="1245"/>
    <n v="4577.2"/>
    <n v="5126.4639999999999"/>
    <n v="915.44"/>
    <x v="0"/>
  </r>
  <r>
    <x v="3"/>
    <x v="7"/>
    <x v="2"/>
    <x v="3"/>
    <n v="644"/>
    <n v="5743.5"/>
    <n v="6432.72"/>
    <n v="1148.7"/>
    <x v="0"/>
  </r>
  <r>
    <x v="3"/>
    <x v="7"/>
    <x v="3"/>
    <x v="4"/>
    <n v="643"/>
    <n v="7000"/>
    <n v="7840"/>
    <n v="1400"/>
    <x v="1"/>
  </r>
  <r>
    <x v="3"/>
    <x v="7"/>
    <x v="2"/>
    <x v="5"/>
    <n v="455"/>
    <n v="5036.46"/>
    <n v="5128.0320000000002"/>
    <n v="1007.292"/>
    <x v="1"/>
  </r>
  <r>
    <x v="3"/>
    <x v="7"/>
    <x v="3"/>
    <x v="6"/>
    <n v="345"/>
    <n v="7700"/>
    <n v="7840"/>
    <n v="1540"/>
    <x v="1"/>
  </r>
  <r>
    <x v="3"/>
    <x v="7"/>
    <x v="1"/>
    <x v="7"/>
    <n v="122"/>
    <n v="110"/>
    <n v="112"/>
    <n v="22"/>
    <x v="1"/>
  </r>
  <r>
    <x v="3"/>
    <x v="7"/>
    <x v="4"/>
    <x v="8"/>
    <n v="78"/>
    <n v="2517.46"/>
    <n v="5126.4639999999999"/>
    <n v="503.49200000000002"/>
    <x v="1"/>
  </r>
  <r>
    <x v="3"/>
    <x v="7"/>
    <x v="4"/>
    <x v="9"/>
    <n v="76"/>
    <n v="2517.2949999999996"/>
    <n v="5126.1279999999997"/>
    <n v="503.45899999999995"/>
    <x v="1"/>
  </r>
  <r>
    <x v="3"/>
    <x v="7"/>
    <x v="4"/>
    <x v="10"/>
    <n v="46"/>
    <n v="115"/>
    <n v="224"/>
    <n v="23"/>
    <x v="1"/>
  </r>
  <r>
    <x v="3"/>
    <x v="7"/>
    <x v="4"/>
    <x v="11"/>
    <n v="34"/>
    <n v="2631.66"/>
    <n v="5126.0160000000005"/>
    <n v="526.33199999999999"/>
    <x v="1"/>
  </r>
  <r>
    <x v="3"/>
    <x v="7"/>
    <x v="1"/>
    <x v="12"/>
    <n v="7"/>
    <n v="230"/>
    <n v="224"/>
    <n v="46"/>
    <x v="1"/>
  </r>
  <r>
    <x v="3"/>
    <x v="7"/>
    <x v="4"/>
    <x v="14"/>
    <n v="3"/>
    <n v="2631.9475000000002"/>
    <n v="5126.576"/>
    <n v="526.38950000000011"/>
    <x v="0"/>
  </r>
  <r>
    <x v="3"/>
    <x v="7"/>
    <x v="5"/>
    <x v="13"/>
    <n v="2"/>
    <n v="7590"/>
    <n v="7392"/>
    <n v="1518"/>
    <x v="1"/>
  </r>
  <r>
    <x v="3"/>
    <x v="8"/>
    <x v="0"/>
    <x v="0"/>
    <n v="3566"/>
    <n v="4577.3"/>
    <n v="5126.576"/>
    <n v="915.46"/>
    <x v="1"/>
  </r>
  <r>
    <x v="3"/>
    <x v="8"/>
    <x v="0"/>
    <x v="1"/>
    <n v="2498"/>
    <n v="8000"/>
    <n v="8960"/>
    <n v="1600"/>
    <x v="1"/>
  </r>
  <r>
    <x v="3"/>
    <x v="8"/>
    <x v="1"/>
    <x v="2"/>
    <n v="1245"/>
    <n v="4577.2"/>
    <n v="5126.4639999999999"/>
    <n v="915.44"/>
    <x v="1"/>
  </r>
  <r>
    <x v="3"/>
    <x v="8"/>
    <x v="2"/>
    <x v="3"/>
    <n v="644"/>
    <n v="5743.5"/>
    <n v="6432.72"/>
    <n v="1148.7"/>
    <x v="1"/>
  </r>
  <r>
    <x v="3"/>
    <x v="8"/>
    <x v="3"/>
    <x v="4"/>
    <n v="643"/>
    <n v="7000"/>
    <n v="7840"/>
    <n v="1400"/>
    <x v="1"/>
  </r>
  <r>
    <x v="3"/>
    <x v="8"/>
    <x v="2"/>
    <x v="5"/>
    <n v="455"/>
    <n v="4578.6000000000004"/>
    <n v="5128.0320000000002"/>
    <n v="915.72000000000014"/>
    <x v="1"/>
  </r>
  <r>
    <x v="3"/>
    <x v="8"/>
    <x v="3"/>
    <x v="6"/>
    <n v="345"/>
    <n v="7000"/>
    <n v="7840"/>
    <n v="1400"/>
    <x v="1"/>
  </r>
  <r>
    <x v="3"/>
    <x v="8"/>
    <x v="1"/>
    <x v="7"/>
    <n v="122"/>
    <n v="100"/>
    <n v="112"/>
    <n v="20"/>
    <x v="1"/>
  </r>
  <r>
    <x v="3"/>
    <x v="8"/>
    <x v="4"/>
    <x v="8"/>
    <n v="78"/>
    <n v="2288.6"/>
    <n v="5126.4639999999999"/>
    <n v="457.72"/>
    <x v="1"/>
  </r>
  <r>
    <x v="3"/>
    <x v="8"/>
    <x v="4"/>
    <x v="9"/>
    <n v="76"/>
    <n v="2288.4499999999998"/>
    <n v="5126.1279999999997"/>
    <n v="457.69"/>
    <x v="1"/>
  </r>
  <r>
    <x v="3"/>
    <x v="8"/>
    <x v="4"/>
    <x v="10"/>
    <n v="46"/>
    <n v="100"/>
    <n v="224"/>
    <n v="20"/>
    <x v="1"/>
  </r>
  <r>
    <x v="3"/>
    <x v="8"/>
    <x v="4"/>
    <x v="11"/>
    <n v="34"/>
    <n v="2746.08"/>
    <n v="5126.0160000000005"/>
    <n v="549.21600000000001"/>
    <x v="1"/>
  </r>
  <r>
    <x v="3"/>
    <x v="8"/>
    <x v="1"/>
    <x v="12"/>
    <n v="7"/>
    <n v="240"/>
    <n v="224"/>
    <n v="48"/>
    <x v="1"/>
  </r>
  <r>
    <x v="3"/>
    <x v="8"/>
    <x v="4"/>
    <x v="14"/>
    <n v="3"/>
    <n v="2746.38"/>
    <n v="5126.576"/>
    <n v="549.27600000000007"/>
    <x v="1"/>
  </r>
  <r>
    <x v="3"/>
    <x v="8"/>
    <x v="5"/>
    <x v="13"/>
    <n v="2"/>
    <n v="7920"/>
    <n v="7392"/>
    <n v="1584"/>
    <x v="1"/>
  </r>
  <r>
    <x v="3"/>
    <x v="9"/>
    <x v="0"/>
    <x v="0"/>
    <n v="3566"/>
    <n v="5035.0300000000007"/>
    <n v="5126.576"/>
    <n v="1007.0060000000002"/>
    <x v="1"/>
  </r>
  <r>
    <x v="3"/>
    <x v="9"/>
    <x v="0"/>
    <x v="1"/>
    <n v="2498"/>
    <n v="9200"/>
    <n v="8960"/>
    <n v="1840"/>
    <x v="1"/>
  </r>
  <r>
    <x v="3"/>
    <x v="9"/>
    <x v="1"/>
    <x v="2"/>
    <n v="1245"/>
    <n v="5263.78"/>
    <n v="5126.4639999999999"/>
    <n v="1052.7560000000001"/>
    <x v="1"/>
  </r>
  <r>
    <x v="3"/>
    <x v="9"/>
    <x v="2"/>
    <x v="3"/>
    <n v="644"/>
    <n v="6605.0249999999996"/>
    <n v="6432.72"/>
    <n v="1321.0050000000001"/>
    <x v="1"/>
  </r>
  <r>
    <x v="3"/>
    <x v="9"/>
    <x v="3"/>
    <x v="4"/>
    <n v="643"/>
    <n v="8400"/>
    <n v="7840"/>
    <n v="1680"/>
    <x v="1"/>
  </r>
  <r>
    <x v="3"/>
    <x v="9"/>
    <x v="2"/>
    <x v="5"/>
    <n v="455"/>
    <n v="5494.3200000000006"/>
    <n v="5128.0320000000002"/>
    <n v="1098.8640000000003"/>
    <x v="1"/>
  </r>
  <r>
    <x v="3"/>
    <x v="9"/>
    <x v="3"/>
    <x v="6"/>
    <n v="345"/>
    <n v="8400"/>
    <n v="7840"/>
    <n v="1680"/>
    <x v="1"/>
  </r>
  <r>
    <x v="3"/>
    <x v="9"/>
    <x v="1"/>
    <x v="7"/>
    <n v="122"/>
    <n v="120"/>
    <n v="112"/>
    <n v="24"/>
    <x v="1"/>
  </r>
  <r>
    <x v="3"/>
    <x v="9"/>
    <x v="4"/>
    <x v="8"/>
    <n v="78"/>
    <n v="2517.46"/>
    <n v="5126.4639999999999"/>
    <n v="503.49200000000002"/>
    <x v="1"/>
  </r>
  <r>
    <x v="3"/>
    <x v="9"/>
    <x v="4"/>
    <x v="9"/>
    <n v="76"/>
    <n v="2517.2949999999996"/>
    <n v="5126.1279999999997"/>
    <n v="503.45899999999995"/>
    <x v="1"/>
  </r>
  <r>
    <x v="3"/>
    <x v="9"/>
    <x v="4"/>
    <x v="10"/>
    <n v="46"/>
    <n v="110"/>
    <n v="224"/>
    <n v="22"/>
    <x v="1"/>
  </r>
  <r>
    <x v="3"/>
    <x v="9"/>
    <x v="4"/>
    <x v="11"/>
    <n v="34"/>
    <n v="2517.2400000000002"/>
    <n v="5126.0160000000005"/>
    <n v="503.44800000000009"/>
    <x v="1"/>
  </r>
  <r>
    <x v="3"/>
    <x v="9"/>
    <x v="1"/>
    <x v="12"/>
    <n v="7"/>
    <n v="220"/>
    <n v="224"/>
    <n v="44"/>
    <x v="1"/>
  </r>
  <r>
    <x v="3"/>
    <x v="9"/>
    <x v="4"/>
    <x v="14"/>
    <n v="3"/>
    <n v="2517.5150000000003"/>
    <n v="5126.576"/>
    <n v="503.5030000000001"/>
    <x v="1"/>
  </r>
  <r>
    <x v="3"/>
    <x v="9"/>
    <x v="5"/>
    <x v="13"/>
    <n v="2"/>
    <n v="7260"/>
    <n v="7392"/>
    <n v="1452"/>
    <x v="1"/>
  </r>
  <r>
    <x v="3"/>
    <x v="10"/>
    <x v="0"/>
    <x v="0"/>
    <n v="3566"/>
    <n v="5263.8950000000004"/>
    <n v="5126.576"/>
    <n v="1052.7790000000002"/>
    <x v="1"/>
  </r>
  <r>
    <x v="3"/>
    <x v="10"/>
    <x v="0"/>
    <x v="1"/>
    <n v="2498"/>
    <n v="8800"/>
    <n v="8960"/>
    <n v="1760"/>
    <x v="1"/>
  </r>
  <r>
    <x v="3"/>
    <x v="10"/>
    <x v="1"/>
    <x v="2"/>
    <n v="1245"/>
    <n v="5034.92"/>
    <n v="5126.4639999999999"/>
    <n v="1006.984"/>
    <x v="1"/>
  </r>
  <r>
    <x v="3"/>
    <x v="10"/>
    <x v="2"/>
    <x v="3"/>
    <n v="644"/>
    <n v="22000"/>
    <n v="6432.72"/>
    <n v="4400"/>
    <x v="1"/>
  </r>
  <r>
    <x v="3"/>
    <x v="10"/>
    <x v="3"/>
    <x v="4"/>
    <n v="643"/>
    <n v="7700"/>
    <n v="7840"/>
    <n v="1540"/>
    <x v="1"/>
  </r>
  <r>
    <x v="3"/>
    <x v="10"/>
    <x v="2"/>
    <x v="5"/>
    <n v="455"/>
    <n v="11111"/>
    <n v="5128.0320000000002"/>
    <n v="2222.2000000000003"/>
    <x v="1"/>
  </r>
  <r>
    <x v="3"/>
    <x v="10"/>
    <x v="3"/>
    <x v="6"/>
    <n v="345"/>
    <n v="7700"/>
    <n v="7840"/>
    <n v="1540"/>
    <x v="1"/>
  </r>
  <r>
    <x v="3"/>
    <x v="10"/>
    <x v="1"/>
    <x v="7"/>
    <n v="122"/>
    <n v="110"/>
    <n v="112"/>
    <n v="22"/>
    <x v="1"/>
  </r>
  <r>
    <x v="3"/>
    <x v="10"/>
    <x v="4"/>
    <x v="8"/>
    <n v="78"/>
    <n v="2517.46"/>
    <n v="5126.4639999999999"/>
    <n v="503.49200000000002"/>
    <x v="1"/>
  </r>
  <r>
    <x v="3"/>
    <x v="10"/>
    <x v="4"/>
    <x v="9"/>
    <n v="76"/>
    <n v="2288.4499999999998"/>
    <n v="5126.1279999999997"/>
    <n v="457.69"/>
    <x v="1"/>
  </r>
  <r>
    <x v="3"/>
    <x v="10"/>
    <x v="4"/>
    <x v="10"/>
    <n v="46"/>
    <n v="100"/>
    <n v="224"/>
    <n v="20"/>
    <x v="1"/>
  </r>
  <r>
    <x v="3"/>
    <x v="10"/>
    <x v="4"/>
    <x v="11"/>
    <n v="34"/>
    <n v="2288.4"/>
    <n v="5126.0160000000005"/>
    <n v="457.68000000000006"/>
    <x v="1"/>
  </r>
  <r>
    <x v="3"/>
    <x v="10"/>
    <x v="1"/>
    <x v="12"/>
    <n v="7"/>
    <n v="200"/>
    <n v="224"/>
    <n v="40"/>
    <x v="1"/>
  </r>
  <r>
    <x v="3"/>
    <x v="10"/>
    <x v="4"/>
    <x v="14"/>
    <n v="3"/>
    <n v="2288.65"/>
    <n v="5126.576"/>
    <n v="457.73"/>
    <x v="1"/>
  </r>
  <r>
    <x v="3"/>
    <x v="10"/>
    <x v="5"/>
    <x v="13"/>
    <n v="2"/>
    <n v="6600"/>
    <n v="7392"/>
    <n v="1320"/>
    <x v="1"/>
  </r>
  <r>
    <x v="3"/>
    <x v="11"/>
    <x v="0"/>
    <x v="0"/>
    <n v="3566"/>
    <n v="4577.3"/>
    <n v="5126.576"/>
    <n v="915.46"/>
    <x v="1"/>
  </r>
  <r>
    <x v="3"/>
    <x v="11"/>
    <x v="0"/>
    <x v="1"/>
    <n v="2498"/>
    <n v="8000"/>
    <n v="8960"/>
    <n v="1600"/>
    <x v="1"/>
  </r>
  <r>
    <x v="3"/>
    <x v="11"/>
    <x v="1"/>
    <x v="2"/>
    <n v="1245"/>
    <n v="4577.2"/>
    <n v="5126.4639999999999"/>
    <n v="915.44"/>
    <x v="1"/>
  </r>
  <r>
    <x v="3"/>
    <x v="11"/>
    <x v="2"/>
    <x v="3"/>
    <n v="644"/>
    <n v="5743.5"/>
    <n v="6432.72"/>
    <n v="1148.7"/>
    <x v="1"/>
  </r>
  <r>
    <x v="3"/>
    <x v="11"/>
    <x v="3"/>
    <x v="4"/>
    <n v="643"/>
    <n v="7000"/>
    <n v="7840"/>
    <n v="1400"/>
    <x v="1"/>
  </r>
  <r>
    <x v="3"/>
    <x v="11"/>
    <x v="2"/>
    <x v="5"/>
    <n v="455"/>
    <n v="4578.6000000000004"/>
    <n v="5128.0320000000002"/>
    <n v="915.72000000000014"/>
    <x v="1"/>
  </r>
  <r>
    <x v="3"/>
    <x v="11"/>
    <x v="3"/>
    <x v="6"/>
    <n v="345"/>
    <n v="7000"/>
    <n v="7840"/>
    <n v="1400"/>
    <x v="1"/>
  </r>
  <r>
    <x v="3"/>
    <x v="11"/>
    <x v="1"/>
    <x v="7"/>
    <n v="122"/>
    <n v="100"/>
    <n v="112"/>
    <n v="20"/>
    <x v="1"/>
  </r>
  <r>
    <x v="3"/>
    <x v="11"/>
    <x v="4"/>
    <x v="8"/>
    <n v="78"/>
    <n v="2288.6"/>
    <n v="5126.4639999999999"/>
    <n v="457.72"/>
    <x v="1"/>
  </r>
  <r>
    <x v="3"/>
    <x v="11"/>
    <x v="4"/>
    <x v="9"/>
    <n v="76"/>
    <n v="2288.4499999999998"/>
    <n v="5126.1279999999997"/>
    <n v="457.69"/>
    <x v="1"/>
  </r>
  <r>
    <x v="3"/>
    <x v="11"/>
    <x v="4"/>
    <x v="10"/>
    <n v="46"/>
    <n v="100"/>
    <n v="224"/>
    <n v="20"/>
    <x v="1"/>
  </r>
  <r>
    <x v="3"/>
    <x v="11"/>
    <x v="4"/>
    <x v="11"/>
    <n v="34"/>
    <n v="2288.4"/>
    <n v="5126.0160000000005"/>
    <n v="457.68000000000006"/>
    <x v="1"/>
  </r>
  <r>
    <x v="3"/>
    <x v="11"/>
    <x v="1"/>
    <x v="12"/>
    <n v="7"/>
    <n v="200"/>
    <n v="224"/>
    <n v="40"/>
    <x v="1"/>
  </r>
  <r>
    <x v="3"/>
    <x v="11"/>
    <x v="4"/>
    <x v="14"/>
    <n v="3"/>
    <n v="2288.65"/>
    <n v="5126.576"/>
    <n v="457.73"/>
    <x v="1"/>
  </r>
  <r>
    <x v="3"/>
    <x v="11"/>
    <x v="5"/>
    <x v="13"/>
    <n v="2"/>
    <n v="6600"/>
    <n v="7392"/>
    <n v="1320"/>
    <x v="1"/>
  </r>
  <r>
    <x v="4"/>
    <x v="0"/>
    <x v="0"/>
    <x v="0"/>
    <n v="3566"/>
    <n v="4577.3"/>
    <n v="5126.576"/>
    <n v="915.46"/>
    <x v="1"/>
  </r>
  <r>
    <x v="4"/>
    <x v="0"/>
    <x v="0"/>
    <x v="1"/>
    <n v="2498"/>
    <n v="8000"/>
    <n v="8960"/>
    <n v="1600"/>
    <x v="1"/>
  </r>
  <r>
    <x v="4"/>
    <x v="0"/>
    <x v="1"/>
    <x v="2"/>
    <n v="1245"/>
    <n v="4577.2"/>
    <n v="5126.4639999999999"/>
    <n v="915.44"/>
    <x v="1"/>
  </r>
  <r>
    <x v="4"/>
    <x v="0"/>
    <x v="2"/>
    <x v="3"/>
    <n v="644"/>
    <n v="5743.5"/>
    <n v="6432.72"/>
    <n v="1148.7"/>
    <x v="1"/>
  </r>
  <r>
    <x v="4"/>
    <x v="0"/>
    <x v="3"/>
    <x v="4"/>
    <n v="643"/>
    <n v="7000"/>
    <n v="7840"/>
    <n v="1400"/>
    <x v="1"/>
  </r>
  <r>
    <x v="4"/>
    <x v="0"/>
    <x v="2"/>
    <x v="5"/>
    <n v="455"/>
    <n v="4578.6000000000004"/>
    <n v="5128.0320000000002"/>
    <n v="915.72000000000014"/>
    <x v="1"/>
  </r>
  <r>
    <x v="4"/>
    <x v="0"/>
    <x v="3"/>
    <x v="6"/>
    <n v="345"/>
    <n v="7000"/>
    <n v="7840"/>
    <n v="1400"/>
    <x v="1"/>
  </r>
  <r>
    <x v="4"/>
    <x v="0"/>
    <x v="1"/>
    <x v="7"/>
    <n v="122"/>
    <n v="100"/>
    <n v="112"/>
    <n v="20"/>
    <x v="1"/>
  </r>
  <r>
    <x v="4"/>
    <x v="0"/>
    <x v="4"/>
    <x v="8"/>
    <n v="78"/>
    <n v="4577.2"/>
    <n v="5126.4639999999999"/>
    <n v="915.44"/>
    <x v="1"/>
  </r>
  <r>
    <x v="4"/>
    <x v="0"/>
    <x v="4"/>
    <x v="9"/>
    <n v="76"/>
    <n v="4576.8999999999996"/>
    <n v="5126.1279999999997"/>
    <n v="915.38"/>
    <x v="1"/>
  </r>
  <r>
    <x v="4"/>
    <x v="0"/>
    <x v="4"/>
    <x v="10"/>
    <n v="46"/>
    <n v="200"/>
    <n v="224"/>
    <n v="40"/>
    <x v="1"/>
  </r>
  <r>
    <x v="4"/>
    <x v="0"/>
    <x v="4"/>
    <x v="11"/>
    <n v="34"/>
    <n v="4576.8"/>
    <n v="5126.0160000000005"/>
    <n v="915.36000000000013"/>
    <x v="1"/>
  </r>
  <r>
    <x v="4"/>
    <x v="0"/>
    <x v="1"/>
    <x v="12"/>
    <n v="7"/>
    <n v="200"/>
    <n v="224"/>
    <n v="40"/>
    <x v="1"/>
  </r>
  <r>
    <x v="4"/>
    <x v="0"/>
    <x v="5"/>
    <x v="13"/>
    <n v="3"/>
    <n v="6600"/>
    <n v="7392"/>
    <n v="1320"/>
    <x v="1"/>
  </r>
  <r>
    <x v="4"/>
    <x v="0"/>
    <x v="4"/>
    <x v="14"/>
    <n v="3"/>
    <n v="4577.3"/>
    <n v="5126.576"/>
    <n v="915.46"/>
    <x v="1"/>
  </r>
  <r>
    <x v="4"/>
    <x v="1"/>
    <x v="0"/>
    <x v="0"/>
    <n v="3566"/>
    <n v="4577.3"/>
    <n v="5126.576"/>
    <n v="915.46"/>
    <x v="1"/>
  </r>
  <r>
    <x v="4"/>
    <x v="1"/>
    <x v="0"/>
    <x v="1"/>
    <n v="2498"/>
    <n v="8000"/>
    <n v="8960"/>
    <n v="1600"/>
    <x v="1"/>
  </r>
  <r>
    <x v="4"/>
    <x v="1"/>
    <x v="1"/>
    <x v="2"/>
    <n v="1245"/>
    <n v="4577.2"/>
    <n v="5126.4639999999999"/>
    <n v="915.44"/>
    <x v="1"/>
  </r>
  <r>
    <x v="4"/>
    <x v="1"/>
    <x v="2"/>
    <x v="3"/>
    <n v="644"/>
    <n v="5743.5"/>
    <n v="6432.72"/>
    <n v="1148.7"/>
    <x v="1"/>
  </r>
  <r>
    <x v="4"/>
    <x v="1"/>
    <x v="3"/>
    <x v="4"/>
    <n v="643"/>
    <n v="7000"/>
    <n v="7840"/>
    <n v="1400"/>
    <x v="1"/>
  </r>
  <r>
    <x v="4"/>
    <x v="1"/>
    <x v="2"/>
    <x v="5"/>
    <n v="455"/>
    <n v="4578.6000000000004"/>
    <n v="5128.0320000000002"/>
    <n v="915.72000000000014"/>
    <x v="1"/>
  </r>
  <r>
    <x v="4"/>
    <x v="1"/>
    <x v="3"/>
    <x v="6"/>
    <n v="345"/>
    <n v="7000"/>
    <n v="7840"/>
    <n v="1400"/>
    <x v="1"/>
  </r>
  <r>
    <x v="4"/>
    <x v="1"/>
    <x v="1"/>
    <x v="7"/>
    <n v="122"/>
    <n v="100"/>
    <n v="112"/>
    <n v="20"/>
    <x v="1"/>
  </r>
  <r>
    <x v="4"/>
    <x v="1"/>
    <x v="4"/>
    <x v="8"/>
    <n v="78"/>
    <n v="4577.2"/>
    <n v="5126.4639999999999"/>
    <n v="915.44"/>
    <x v="1"/>
  </r>
  <r>
    <x v="4"/>
    <x v="1"/>
    <x v="4"/>
    <x v="9"/>
    <n v="76"/>
    <n v="4576.8999999999996"/>
    <n v="5126.1279999999997"/>
    <n v="915.38"/>
    <x v="1"/>
  </r>
  <r>
    <x v="4"/>
    <x v="1"/>
    <x v="4"/>
    <x v="10"/>
    <n v="46"/>
    <n v="200"/>
    <n v="224"/>
    <n v="40"/>
    <x v="1"/>
  </r>
  <r>
    <x v="4"/>
    <x v="1"/>
    <x v="4"/>
    <x v="11"/>
    <n v="34"/>
    <n v="4576.8"/>
    <n v="5126.0160000000005"/>
    <n v="915.36000000000013"/>
    <x v="1"/>
  </r>
  <r>
    <x v="4"/>
    <x v="1"/>
    <x v="1"/>
    <x v="12"/>
    <n v="7"/>
    <n v="200"/>
    <n v="224"/>
    <n v="40"/>
    <x v="1"/>
  </r>
  <r>
    <x v="4"/>
    <x v="1"/>
    <x v="4"/>
    <x v="14"/>
    <n v="3"/>
    <n v="4577.3"/>
    <n v="5126.576"/>
    <n v="915.46"/>
    <x v="1"/>
  </r>
  <r>
    <x v="4"/>
    <x v="1"/>
    <x v="5"/>
    <x v="13"/>
    <n v="2"/>
    <n v="6600"/>
    <n v="7392"/>
    <n v="1320"/>
    <x v="1"/>
  </r>
  <r>
    <x v="4"/>
    <x v="2"/>
    <x v="0"/>
    <x v="0"/>
    <n v="3566"/>
    <n v="4577.3"/>
    <n v="5126.576"/>
    <n v="915.46"/>
    <x v="1"/>
  </r>
  <r>
    <x v="4"/>
    <x v="2"/>
    <x v="0"/>
    <x v="1"/>
    <n v="2498"/>
    <n v="8000"/>
    <n v="8960"/>
    <n v="1600"/>
    <x v="1"/>
  </r>
  <r>
    <x v="4"/>
    <x v="2"/>
    <x v="1"/>
    <x v="2"/>
    <n v="1245"/>
    <n v="4577.2"/>
    <n v="5126.4639999999999"/>
    <n v="915.44"/>
    <x v="1"/>
  </r>
  <r>
    <x v="4"/>
    <x v="2"/>
    <x v="2"/>
    <x v="3"/>
    <n v="644"/>
    <n v="5743.5"/>
    <n v="6432.72"/>
    <n v="1148.7"/>
    <x v="0"/>
  </r>
  <r>
    <x v="4"/>
    <x v="2"/>
    <x v="3"/>
    <x v="4"/>
    <n v="643"/>
    <n v="7000"/>
    <n v="7840"/>
    <n v="1400"/>
    <x v="0"/>
  </r>
  <r>
    <x v="4"/>
    <x v="2"/>
    <x v="2"/>
    <x v="5"/>
    <n v="455"/>
    <n v="4578.6000000000004"/>
    <n v="5128.0320000000002"/>
    <n v="915.72000000000014"/>
    <x v="0"/>
  </r>
  <r>
    <x v="4"/>
    <x v="2"/>
    <x v="3"/>
    <x v="6"/>
    <n v="345"/>
    <n v="7000"/>
    <n v="7840"/>
    <n v="1400"/>
    <x v="0"/>
  </r>
  <r>
    <x v="4"/>
    <x v="2"/>
    <x v="1"/>
    <x v="7"/>
    <n v="122"/>
    <n v="100"/>
    <n v="112"/>
    <n v="20"/>
    <x v="0"/>
  </r>
  <r>
    <x v="4"/>
    <x v="2"/>
    <x v="4"/>
    <x v="8"/>
    <n v="78"/>
    <n v="4577.2"/>
    <n v="5126.4639999999999"/>
    <n v="915.44"/>
    <x v="0"/>
  </r>
  <r>
    <x v="4"/>
    <x v="2"/>
    <x v="4"/>
    <x v="9"/>
    <n v="76"/>
    <n v="4576.8999999999996"/>
    <n v="5126.1279999999997"/>
    <n v="915.38"/>
    <x v="0"/>
  </r>
  <r>
    <x v="4"/>
    <x v="2"/>
    <x v="4"/>
    <x v="10"/>
    <n v="46"/>
    <n v="200"/>
    <n v="224"/>
    <n v="40"/>
    <x v="0"/>
  </r>
  <r>
    <x v="4"/>
    <x v="2"/>
    <x v="4"/>
    <x v="11"/>
    <n v="34"/>
    <n v="4576.8"/>
    <n v="5126.0160000000005"/>
    <n v="915.36000000000013"/>
    <x v="0"/>
  </r>
  <r>
    <x v="4"/>
    <x v="2"/>
    <x v="1"/>
    <x v="12"/>
    <n v="7"/>
    <n v="200"/>
    <n v="224"/>
    <n v="40"/>
    <x v="0"/>
  </r>
  <r>
    <x v="4"/>
    <x v="2"/>
    <x v="4"/>
    <x v="14"/>
    <n v="3"/>
    <n v="4577.3"/>
    <n v="5126.576"/>
    <n v="915.46"/>
    <x v="0"/>
  </r>
  <r>
    <x v="4"/>
    <x v="2"/>
    <x v="5"/>
    <x v="13"/>
    <n v="2"/>
    <n v="6600"/>
    <n v="7392"/>
    <n v="1320"/>
    <x v="0"/>
  </r>
  <r>
    <x v="4"/>
    <x v="3"/>
    <x v="0"/>
    <x v="0"/>
    <n v="3566"/>
    <n v="4577.3"/>
    <n v="5126.576"/>
    <n v="915.46"/>
    <x v="0"/>
  </r>
  <r>
    <x v="4"/>
    <x v="3"/>
    <x v="0"/>
    <x v="1"/>
    <n v="2498"/>
    <n v="8000"/>
    <n v="8960"/>
    <n v="1600"/>
    <x v="0"/>
  </r>
  <r>
    <x v="4"/>
    <x v="3"/>
    <x v="1"/>
    <x v="2"/>
    <n v="1245"/>
    <n v="4577.2"/>
    <n v="5126.4639999999999"/>
    <n v="915.44"/>
    <x v="0"/>
  </r>
  <r>
    <x v="4"/>
    <x v="3"/>
    <x v="2"/>
    <x v="3"/>
    <n v="644"/>
    <n v="5743.5"/>
    <n v="6432.72"/>
    <n v="1148.7"/>
    <x v="0"/>
  </r>
  <r>
    <x v="4"/>
    <x v="3"/>
    <x v="3"/>
    <x v="4"/>
    <n v="643"/>
    <n v="7000"/>
    <n v="7840"/>
    <n v="1400"/>
    <x v="0"/>
  </r>
  <r>
    <x v="4"/>
    <x v="3"/>
    <x v="2"/>
    <x v="5"/>
    <n v="455"/>
    <n v="4578.6000000000004"/>
    <n v="5128.0320000000002"/>
    <n v="915.72000000000014"/>
    <x v="0"/>
  </r>
  <r>
    <x v="4"/>
    <x v="3"/>
    <x v="3"/>
    <x v="6"/>
    <n v="345"/>
    <n v="7000"/>
    <n v="7840"/>
    <n v="1400"/>
    <x v="0"/>
  </r>
  <r>
    <x v="4"/>
    <x v="3"/>
    <x v="1"/>
    <x v="7"/>
    <n v="122"/>
    <n v="100"/>
    <n v="112"/>
    <n v="20"/>
    <x v="0"/>
  </r>
  <r>
    <x v="4"/>
    <x v="3"/>
    <x v="4"/>
    <x v="8"/>
    <n v="78"/>
    <n v="4577.2"/>
    <n v="5126.4639999999999"/>
    <n v="915.44"/>
    <x v="0"/>
  </r>
  <r>
    <x v="4"/>
    <x v="3"/>
    <x v="4"/>
    <x v="9"/>
    <n v="76"/>
    <n v="4576.8999999999996"/>
    <n v="5126.1279999999997"/>
    <n v="915.38"/>
    <x v="0"/>
  </r>
  <r>
    <x v="4"/>
    <x v="3"/>
    <x v="4"/>
    <x v="10"/>
    <n v="46"/>
    <n v="200"/>
    <n v="224"/>
    <n v="40"/>
    <x v="0"/>
  </r>
  <r>
    <x v="4"/>
    <x v="3"/>
    <x v="4"/>
    <x v="11"/>
    <n v="34"/>
    <n v="4576.8"/>
    <n v="5126.0160000000005"/>
    <n v="915.36000000000013"/>
    <x v="0"/>
  </r>
  <r>
    <x v="4"/>
    <x v="3"/>
    <x v="1"/>
    <x v="12"/>
    <n v="7"/>
    <n v="200"/>
    <n v="224"/>
    <n v="40"/>
    <x v="0"/>
  </r>
  <r>
    <x v="4"/>
    <x v="3"/>
    <x v="4"/>
    <x v="14"/>
    <n v="3"/>
    <n v="4577.3"/>
    <n v="5126.576"/>
    <n v="915.46"/>
    <x v="0"/>
  </r>
  <r>
    <x v="4"/>
    <x v="3"/>
    <x v="5"/>
    <x v="13"/>
    <n v="2"/>
    <n v="6600"/>
    <n v="7392"/>
    <n v="1320"/>
    <x v="0"/>
  </r>
  <r>
    <x v="4"/>
    <x v="4"/>
    <x v="0"/>
    <x v="0"/>
    <n v="3566"/>
    <n v="4577.3"/>
    <n v="5126.576"/>
    <n v="915.46"/>
    <x v="0"/>
  </r>
  <r>
    <x v="4"/>
    <x v="4"/>
    <x v="0"/>
    <x v="1"/>
    <n v="2498"/>
    <n v="8000"/>
    <n v="8960"/>
    <n v="1600"/>
    <x v="0"/>
  </r>
  <r>
    <x v="4"/>
    <x v="4"/>
    <x v="1"/>
    <x v="2"/>
    <n v="1245"/>
    <n v="4577.2"/>
    <n v="5126.4639999999999"/>
    <n v="915.44"/>
    <x v="0"/>
  </r>
  <r>
    <x v="4"/>
    <x v="4"/>
    <x v="2"/>
    <x v="3"/>
    <n v="644"/>
    <n v="5743.5"/>
    <n v="6432.72"/>
    <n v="1148.7"/>
    <x v="0"/>
  </r>
  <r>
    <x v="4"/>
    <x v="4"/>
    <x v="3"/>
    <x v="4"/>
    <n v="643"/>
    <n v="7000"/>
    <n v="7840"/>
    <n v="1400"/>
    <x v="0"/>
  </r>
  <r>
    <x v="4"/>
    <x v="4"/>
    <x v="2"/>
    <x v="5"/>
    <n v="455"/>
    <n v="4578.6000000000004"/>
    <n v="5128.0320000000002"/>
    <n v="915.72000000000014"/>
    <x v="0"/>
  </r>
  <r>
    <x v="4"/>
    <x v="4"/>
    <x v="3"/>
    <x v="6"/>
    <n v="345"/>
    <n v="7000"/>
    <n v="7840"/>
    <n v="1400"/>
    <x v="0"/>
  </r>
  <r>
    <x v="4"/>
    <x v="4"/>
    <x v="1"/>
    <x v="7"/>
    <n v="122"/>
    <n v="100"/>
    <n v="112"/>
    <n v="20"/>
    <x v="0"/>
  </r>
  <r>
    <x v="4"/>
    <x v="4"/>
    <x v="4"/>
    <x v="8"/>
    <n v="78"/>
    <n v="4577.2"/>
    <n v="5126.4639999999999"/>
    <n v="915.44"/>
    <x v="0"/>
  </r>
  <r>
    <x v="4"/>
    <x v="4"/>
    <x v="4"/>
    <x v="9"/>
    <n v="76"/>
    <n v="4576.8999999999996"/>
    <n v="5126.1279999999997"/>
    <n v="915.38"/>
    <x v="0"/>
  </r>
  <r>
    <x v="4"/>
    <x v="4"/>
    <x v="4"/>
    <x v="10"/>
    <n v="46"/>
    <n v="200"/>
    <n v="224"/>
    <n v="40"/>
    <x v="0"/>
  </r>
  <r>
    <x v="4"/>
    <x v="4"/>
    <x v="4"/>
    <x v="11"/>
    <n v="34"/>
    <n v="4576.8"/>
    <n v="5126.0160000000005"/>
    <n v="915.36000000000013"/>
    <x v="0"/>
  </r>
  <r>
    <x v="4"/>
    <x v="4"/>
    <x v="1"/>
    <x v="12"/>
    <n v="7"/>
    <n v="200"/>
    <n v="224"/>
    <n v="40"/>
    <x v="0"/>
  </r>
  <r>
    <x v="4"/>
    <x v="4"/>
    <x v="4"/>
    <x v="14"/>
    <n v="3"/>
    <n v="4577.3"/>
    <n v="5126.576"/>
    <n v="915.46"/>
    <x v="0"/>
  </r>
  <r>
    <x v="4"/>
    <x v="4"/>
    <x v="5"/>
    <x v="13"/>
    <n v="2"/>
    <n v="6600"/>
    <n v="7392"/>
    <n v="1320"/>
    <x v="1"/>
  </r>
  <r>
    <x v="4"/>
    <x v="5"/>
    <x v="0"/>
    <x v="0"/>
    <n v="3566"/>
    <n v="4577.3"/>
    <n v="5126.576"/>
    <n v="915.46"/>
    <x v="1"/>
  </r>
  <r>
    <x v="4"/>
    <x v="5"/>
    <x v="0"/>
    <x v="1"/>
    <n v="2498"/>
    <n v="8000"/>
    <n v="8960"/>
    <n v="1600"/>
    <x v="1"/>
  </r>
  <r>
    <x v="4"/>
    <x v="5"/>
    <x v="1"/>
    <x v="2"/>
    <n v="1245"/>
    <n v="4577.2"/>
    <n v="5126.4639999999999"/>
    <n v="915.44"/>
    <x v="1"/>
  </r>
  <r>
    <x v="4"/>
    <x v="5"/>
    <x v="2"/>
    <x v="3"/>
    <n v="644"/>
    <n v="5743.5"/>
    <n v="6432.72"/>
    <n v="1148.7"/>
    <x v="1"/>
  </r>
  <r>
    <x v="4"/>
    <x v="5"/>
    <x v="3"/>
    <x v="4"/>
    <n v="643"/>
    <n v="7000"/>
    <n v="7840"/>
    <n v="1400"/>
    <x v="1"/>
  </r>
  <r>
    <x v="4"/>
    <x v="5"/>
    <x v="2"/>
    <x v="5"/>
    <n v="455"/>
    <n v="4578.6000000000004"/>
    <n v="5128.0320000000002"/>
    <n v="915.72000000000014"/>
    <x v="1"/>
  </r>
  <r>
    <x v="4"/>
    <x v="5"/>
    <x v="3"/>
    <x v="6"/>
    <n v="345"/>
    <n v="7000"/>
    <n v="7840"/>
    <n v="1400"/>
    <x v="1"/>
  </r>
  <r>
    <x v="4"/>
    <x v="5"/>
    <x v="1"/>
    <x v="7"/>
    <n v="122"/>
    <n v="100"/>
    <n v="112"/>
    <n v="20"/>
    <x v="1"/>
  </r>
  <r>
    <x v="4"/>
    <x v="5"/>
    <x v="4"/>
    <x v="8"/>
    <n v="78"/>
    <n v="4577.2"/>
    <n v="5126.4639999999999"/>
    <n v="915.44"/>
    <x v="1"/>
  </r>
  <r>
    <x v="4"/>
    <x v="5"/>
    <x v="4"/>
    <x v="9"/>
    <n v="76"/>
    <n v="4576.8999999999996"/>
    <n v="5126.1279999999997"/>
    <n v="915.38"/>
    <x v="1"/>
  </r>
  <r>
    <x v="4"/>
    <x v="5"/>
    <x v="4"/>
    <x v="10"/>
    <n v="46"/>
    <n v="200"/>
    <n v="224"/>
    <n v="40"/>
    <x v="1"/>
  </r>
  <r>
    <x v="4"/>
    <x v="5"/>
    <x v="4"/>
    <x v="11"/>
    <n v="34"/>
    <n v="4576.8"/>
    <n v="5126.0160000000005"/>
    <n v="915.36000000000013"/>
    <x v="1"/>
  </r>
  <r>
    <x v="4"/>
    <x v="5"/>
    <x v="1"/>
    <x v="12"/>
    <n v="7"/>
    <n v="200"/>
    <n v="224"/>
    <n v="40"/>
    <x v="1"/>
  </r>
  <r>
    <x v="4"/>
    <x v="5"/>
    <x v="5"/>
    <x v="13"/>
    <n v="3"/>
    <n v="6600"/>
    <n v="7392"/>
    <n v="1320"/>
    <x v="1"/>
  </r>
  <r>
    <x v="4"/>
    <x v="5"/>
    <x v="4"/>
    <x v="14"/>
    <n v="3"/>
    <n v="4577.3"/>
    <n v="5126.576"/>
    <n v="915.46"/>
    <x v="1"/>
  </r>
  <r>
    <x v="4"/>
    <x v="6"/>
    <x v="0"/>
    <x v="0"/>
    <n v="3566"/>
    <n v="4577.3"/>
    <n v="5126.576"/>
    <n v="915.46"/>
    <x v="1"/>
  </r>
  <r>
    <x v="4"/>
    <x v="6"/>
    <x v="0"/>
    <x v="1"/>
    <n v="2498"/>
    <n v="8000"/>
    <n v="8960"/>
    <n v="1600"/>
    <x v="1"/>
  </r>
  <r>
    <x v="4"/>
    <x v="6"/>
    <x v="1"/>
    <x v="2"/>
    <n v="1245"/>
    <n v="4577.2"/>
    <n v="5126.4639999999999"/>
    <n v="915.44"/>
    <x v="1"/>
  </r>
  <r>
    <x v="4"/>
    <x v="6"/>
    <x v="2"/>
    <x v="3"/>
    <n v="644"/>
    <n v="5743.5"/>
    <n v="6432.72"/>
    <n v="1148.7"/>
    <x v="1"/>
  </r>
  <r>
    <x v="4"/>
    <x v="6"/>
    <x v="3"/>
    <x v="4"/>
    <n v="643"/>
    <n v="7000"/>
    <n v="7840"/>
    <n v="1400"/>
    <x v="1"/>
  </r>
  <r>
    <x v="4"/>
    <x v="6"/>
    <x v="2"/>
    <x v="5"/>
    <n v="455"/>
    <n v="4578.6000000000004"/>
    <n v="5128.0320000000002"/>
    <n v="915.72000000000014"/>
    <x v="1"/>
  </r>
  <r>
    <x v="4"/>
    <x v="6"/>
    <x v="3"/>
    <x v="6"/>
    <n v="345"/>
    <n v="7000"/>
    <n v="7840"/>
    <n v="1400"/>
    <x v="1"/>
  </r>
  <r>
    <x v="4"/>
    <x v="6"/>
    <x v="1"/>
    <x v="7"/>
    <n v="122"/>
    <n v="100"/>
    <n v="112"/>
    <n v="20"/>
    <x v="0"/>
  </r>
  <r>
    <x v="4"/>
    <x v="6"/>
    <x v="4"/>
    <x v="8"/>
    <n v="78"/>
    <n v="4577.2"/>
    <n v="5126.4639999999999"/>
    <n v="915.44"/>
    <x v="0"/>
  </r>
  <r>
    <x v="4"/>
    <x v="6"/>
    <x v="4"/>
    <x v="9"/>
    <n v="76"/>
    <n v="4576.8999999999996"/>
    <n v="5126.1279999999997"/>
    <n v="915.38"/>
    <x v="0"/>
  </r>
  <r>
    <x v="4"/>
    <x v="6"/>
    <x v="4"/>
    <x v="10"/>
    <n v="46"/>
    <n v="200"/>
    <n v="224"/>
    <n v="40"/>
    <x v="0"/>
  </r>
  <r>
    <x v="4"/>
    <x v="6"/>
    <x v="4"/>
    <x v="11"/>
    <n v="34"/>
    <n v="4576.8"/>
    <n v="5126.0160000000005"/>
    <n v="915.36000000000013"/>
    <x v="0"/>
  </r>
  <r>
    <x v="4"/>
    <x v="6"/>
    <x v="1"/>
    <x v="12"/>
    <n v="7"/>
    <n v="200"/>
    <n v="224"/>
    <n v="40"/>
    <x v="0"/>
  </r>
  <r>
    <x v="4"/>
    <x v="6"/>
    <x v="4"/>
    <x v="14"/>
    <n v="3"/>
    <n v="4577.3"/>
    <n v="5126.576"/>
    <n v="915.46"/>
    <x v="0"/>
  </r>
  <r>
    <x v="4"/>
    <x v="6"/>
    <x v="5"/>
    <x v="13"/>
    <n v="2"/>
    <n v="6600"/>
    <n v="7392"/>
    <n v="1320"/>
    <x v="0"/>
  </r>
  <r>
    <x v="4"/>
    <x v="7"/>
    <x v="0"/>
    <x v="0"/>
    <n v="3566"/>
    <n v="4577.3"/>
    <n v="5126.576"/>
    <n v="915.46"/>
    <x v="0"/>
  </r>
  <r>
    <x v="4"/>
    <x v="7"/>
    <x v="0"/>
    <x v="1"/>
    <n v="2498"/>
    <n v="8000"/>
    <n v="8960"/>
    <n v="1600"/>
    <x v="0"/>
  </r>
  <r>
    <x v="4"/>
    <x v="7"/>
    <x v="1"/>
    <x v="2"/>
    <n v="1245"/>
    <n v="4577.2"/>
    <n v="5126.4639999999999"/>
    <n v="915.44"/>
    <x v="0"/>
  </r>
  <r>
    <x v="4"/>
    <x v="7"/>
    <x v="2"/>
    <x v="3"/>
    <n v="644"/>
    <n v="5743.5"/>
    <n v="6432.72"/>
    <n v="1148.7"/>
    <x v="0"/>
  </r>
  <r>
    <x v="4"/>
    <x v="7"/>
    <x v="3"/>
    <x v="4"/>
    <n v="643"/>
    <n v="7000"/>
    <n v="7840"/>
    <n v="1400"/>
    <x v="0"/>
  </r>
  <r>
    <x v="4"/>
    <x v="7"/>
    <x v="2"/>
    <x v="5"/>
    <n v="455"/>
    <n v="4578.6000000000004"/>
    <n v="5128.0320000000002"/>
    <n v="915.72000000000014"/>
    <x v="0"/>
  </r>
  <r>
    <x v="4"/>
    <x v="7"/>
    <x v="3"/>
    <x v="6"/>
    <n v="345"/>
    <n v="7000"/>
    <n v="7840"/>
    <n v="1400"/>
    <x v="0"/>
  </r>
  <r>
    <x v="4"/>
    <x v="7"/>
    <x v="1"/>
    <x v="7"/>
    <n v="122"/>
    <n v="100"/>
    <n v="112"/>
    <n v="20"/>
    <x v="0"/>
  </r>
  <r>
    <x v="4"/>
    <x v="7"/>
    <x v="4"/>
    <x v="8"/>
    <n v="78"/>
    <n v="4577.2"/>
    <n v="5126.4639999999999"/>
    <n v="915.44"/>
    <x v="0"/>
  </r>
  <r>
    <x v="4"/>
    <x v="7"/>
    <x v="4"/>
    <x v="9"/>
    <n v="76"/>
    <n v="4576.8999999999996"/>
    <n v="5126.1279999999997"/>
    <n v="915.38"/>
    <x v="0"/>
  </r>
  <r>
    <x v="4"/>
    <x v="7"/>
    <x v="4"/>
    <x v="10"/>
    <n v="46"/>
    <n v="200"/>
    <n v="224"/>
    <n v="40"/>
    <x v="0"/>
  </r>
  <r>
    <x v="4"/>
    <x v="7"/>
    <x v="4"/>
    <x v="11"/>
    <n v="34"/>
    <n v="4576.8"/>
    <n v="5126.0160000000005"/>
    <n v="915.36000000000013"/>
    <x v="0"/>
  </r>
  <r>
    <x v="4"/>
    <x v="7"/>
    <x v="1"/>
    <x v="12"/>
    <n v="7"/>
    <n v="200"/>
    <n v="224"/>
    <n v="40"/>
    <x v="0"/>
  </r>
  <r>
    <x v="4"/>
    <x v="7"/>
    <x v="4"/>
    <x v="14"/>
    <n v="3"/>
    <n v="4577.3"/>
    <n v="5126.576"/>
    <n v="915.46"/>
    <x v="0"/>
  </r>
  <r>
    <x v="4"/>
    <x v="7"/>
    <x v="5"/>
    <x v="13"/>
    <n v="2"/>
    <n v="6600"/>
    <n v="7392"/>
    <n v="1320"/>
    <x v="0"/>
  </r>
  <r>
    <x v="4"/>
    <x v="8"/>
    <x v="0"/>
    <x v="0"/>
    <n v="3566"/>
    <n v="4577.3"/>
    <n v="5126.576"/>
    <n v="915.46"/>
    <x v="0"/>
  </r>
  <r>
    <x v="4"/>
    <x v="8"/>
    <x v="0"/>
    <x v="1"/>
    <n v="2498"/>
    <n v="8000"/>
    <n v="8960"/>
    <n v="1600"/>
    <x v="0"/>
  </r>
  <r>
    <x v="4"/>
    <x v="8"/>
    <x v="1"/>
    <x v="2"/>
    <n v="1245"/>
    <n v="4577.2"/>
    <n v="5126.4639999999999"/>
    <n v="915.44"/>
    <x v="0"/>
  </r>
  <r>
    <x v="4"/>
    <x v="8"/>
    <x v="2"/>
    <x v="3"/>
    <n v="644"/>
    <n v="5743.5"/>
    <n v="6432.72"/>
    <n v="1148.7"/>
    <x v="0"/>
  </r>
  <r>
    <x v="4"/>
    <x v="8"/>
    <x v="3"/>
    <x v="4"/>
    <n v="643"/>
    <n v="7000"/>
    <n v="7840"/>
    <n v="1400"/>
    <x v="0"/>
  </r>
  <r>
    <x v="4"/>
    <x v="8"/>
    <x v="2"/>
    <x v="5"/>
    <n v="455"/>
    <n v="4578.6000000000004"/>
    <n v="5128.0320000000002"/>
    <n v="915.72000000000014"/>
    <x v="0"/>
  </r>
  <r>
    <x v="4"/>
    <x v="8"/>
    <x v="3"/>
    <x v="6"/>
    <n v="345"/>
    <n v="7000"/>
    <n v="7840"/>
    <n v="1400"/>
    <x v="0"/>
  </r>
  <r>
    <x v="4"/>
    <x v="8"/>
    <x v="1"/>
    <x v="7"/>
    <n v="122"/>
    <n v="100"/>
    <n v="112"/>
    <n v="20"/>
    <x v="0"/>
  </r>
  <r>
    <x v="4"/>
    <x v="8"/>
    <x v="4"/>
    <x v="8"/>
    <n v="78"/>
    <n v="4577.2"/>
    <n v="5126.4639999999999"/>
    <n v="915.44"/>
    <x v="0"/>
  </r>
  <r>
    <x v="4"/>
    <x v="8"/>
    <x v="4"/>
    <x v="9"/>
    <n v="76"/>
    <n v="4576.8999999999996"/>
    <n v="5126.1279999999997"/>
    <n v="915.38"/>
    <x v="0"/>
  </r>
  <r>
    <x v="4"/>
    <x v="8"/>
    <x v="4"/>
    <x v="10"/>
    <n v="46"/>
    <n v="200"/>
    <n v="224"/>
    <n v="40"/>
    <x v="0"/>
  </r>
  <r>
    <x v="4"/>
    <x v="8"/>
    <x v="4"/>
    <x v="11"/>
    <n v="34"/>
    <n v="4576.8"/>
    <n v="5126.0160000000005"/>
    <n v="915.36000000000013"/>
    <x v="0"/>
  </r>
  <r>
    <x v="4"/>
    <x v="8"/>
    <x v="1"/>
    <x v="12"/>
    <n v="7"/>
    <n v="200"/>
    <n v="224"/>
    <n v="40"/>
    <x v="0"/>
  </r>
  <r>
    <x v="4"/>
    <x v="8"/>
    <x v="4"/>
    <x v="14"/>
    <n v="3"/>
    <n v="4577.3"/>
    <n v="5126.576"/>
    <n v="915.46"/>
    <x v="0"/>
  </r>
  <r>
    <x v="4"/>
    <x v="8"/>
    <x v="5"/>
    <x v="13"/>
    <n v="2"/>
    <n v="6600"/>
    <n v="7392"/>
    <n v="1320"/>
    <x v="0"/>
  </r>
  <r>
    <x v="4"/>
    <x v="9"/>
    <x v="0"/>
    <x v="0"/>
    <n v="3566"/>
    <n v="4577.3"/>
    <n v="5126.576"/>
    <n v="915.46"/>
    <x v="0"/>
  </r>
  <r>
    <x v="4"/>
    <x v="9"/>
    <x v="0"/>
    <x v="1"/>
    <n v="2498"/>
    <n v="8000"/>
    <n v="8960"/>
    <n v="1600"/>
    <x v="0"/>
  </r>
  <r>
    <x v="4"/>
    <x v="9"/>
    <x v="1"/>
    <x v="2"/>
    <n v="1245"/>
    <n v="4577.2"/>
    <n v="5126.4639999999999"/>
    <n v="915.44"/>
    <x v="0"/>
  </r>
  <r>
    <x v="4"/>
    <x v="9"/>
    <x v="2"/>
    <x v="3"/>
    <n v="644"/>
    <n v="5743.5"/>
    <n v="6432.72"/>
    <n v="1148.7"/>
    <x v="0"/>
  </r>
  <r>
    <x v="4"/>
    <x v="9"/>
    <x v="3"/>
    <x v="4"/>
    <n v="643"/>
    <n v="7000"/>
    <n v="7840"/>
    <n v="1400"/>
    <x v="1"/>
  </r>
  <r>
    <x v="4"/>
    <x v="9"/>
    <x v="2"/>
    <x v="5"/>
    <n v="455"/>
    <n v="4578.6000000000004"/>
    <n v="5128.0320000000002"/>
    <n v="915.72000000000014"/>
    <x v="1"/>
  </r>
  <r>
    <x v="4"/>
    <x v="9"/>
    <x v="3"/>
    <x v="6"/>
    <n v="345"/>
    <n v="7000"/>
    <n v="7840"/>
    <n v="1400"/>
    <x v="1"/>
  </r>
  <r>
    <x v="4"/>
    <x v="9"/>
    <x v="1"/>
    <x v="7"/>
    <n v="122"/>
    <n v="100"/>
    <n v="112"/>
    <n v="20"/>
    <x v="1"/>
  </r>
  <r>
    <x v="4"/>
    <x v="9"/>
    <x v="4"/>
    <x v="8"/>
    <n v="78"/>
    <n v="4577.2"/>
    <n v="5126.4639999999999"/>
    <n v="915.44"/>
    <x v="1"/>
  </r>
  <r>
    <x v="4"/>
    <x v="9"/>
    <x v="4"/>
    <x v="9"/>
    <n v="76"/>
    <n v="4576.8999999999996"/>
    <n v="5126.1279999999997"/>
    <n v="915.38"/>
    <x v="1"/>
  </r>
  <r>
    <x v="4"/>
    <x v="9"/>
    <x v="4"/>
    <x v="10"/>
    <n v="46"/>
    <n v="200"/>
    <n v="224"/>
    <n v="40"/>
    <x v="1"/>
  </r>
  <r>
    <x v="4"/>
    <x v="9"/>
    <x v="4"/>
    <x v="11"/>
    <n v="34"/>
    <n v="4576.8"/>
    <n v="5126.0160000000005"/>
    <n v="915.36000000000013"/>
    <x v="1"/>
  </r>
  <r>
    <x v="4"/>
    <x v="9"/>
    <x v="1"/>
    <x v="12"/>
    <n v="7"/>
    <n v="200"/>
    <n v="224"/>
    <n v="40"/>
    <x v="1"/>
  </r>
  <r>
    <x v="4"/>
    <x v="9"/>
    <x v="4"/>
    <x v="14"/>
    <n v="3"/>
    <n v="4577.3"/>
    <n v="5126.576"/>
    <n v="915.46"/>
    <x v="1"/>
  </r>
  <r>
    <x v="4"/>
    <x v="9"/>
    <x v="5"/>
    <x v="13"/>
    <n v="2"/>
    <n v="6600"/>
    <n v="7392"/>
    <n v="1320"/>
    <x v="1"/>
  </r>
  <r>
    <x v="4"/>
    <x v="10"/>
    <x v="0"/>
    <x v="0"/>
    <n v="3566"/>
    <n v="4577.3"/>
    <n v="5126.576"/>
    <n v="915.46"/>
    <x v="1"/>
  </r>
  <r>
    <x v="4"/>
    <x v="10"/>
    <x v="0"/>
    <x v="1"/>
    <n v="2498"/>
    <n v="8000"/>
    <n v="8960"/>
    <n v="1600"/>
    <x v="1"/>
  </r>
  <r>
    <x v="4"/>
    <x v="10"/>
    <x v="1"/>
    <x v="2"/>
    <n v="1245"/>
    <n v="4577.2"/>
    <n v="5126.4639999999999"/>
    <n v="915.44"/>
    <x v="1"/>
  </r>
  <r>
    <x v="4"/>
    <x v="10"/>
    <x v="2"/>
    <x v="3"/>
    <n v="644"/>
    <n v="5743.5"/>
    <n v="6432.72"/>
    <n v="1148.7"/>
    <x v="1"/>
  </r>
  <r>
    <x v="4"/>
    <x v="10"/>
    <x v="3"/>
    <x v="4"/>
    <n v="643"/>
    <n v="7000"/>
    <n v="7840"/>
    <n v="1400"/>
    <x v="1"/>
  </r>
  <r>
    <x v="4"/>
    <x v="10"/>
    <x v="2"/>
    <x v="5"/>
    <n v="455"/>
    <n v="4578.6000000000004"/>
    <n v="5128.0320000000002"/>
    <n v="915.72000000000014"/>
    <x v="1"/>
  </r>
  <r>
    <x v="4"/>
    <x v="10"/>
    <x v="3"/>
    <x v="6"/>
    <n v="345"/>
    <n v="7000"/>
    <n v="7840"/>
    <n v="1400"/>
    <x v="1"/>
  </r>
  <r>
    <x v="4"/>
    <x v="10"/>
    <x v="1"/>
    <x v="7"/>
    <n v="122"/>
    <n v="100"/>
    <n v="112"/>
    <n v="20"/>
    <x v="1"/>
  </r>
  <r>
    <x v="4"/>
    <x v="10"/>
    <x v="4"/>
    <x v="8"/>
    <n v="78"/>
    <n v="4577.2"/>
    <n v="5126.4639999999999"/>
    <n v="915.44"/>
    <x v="1"/>
  </r>
  <r>
    <x v="4"/>
    <x v="10"/>
    <x v="4"/>
    <x v="9"/>
    <n v="76"/>
    <n v="4576.8999999999996"/>
    <n v="5126.1279999999997"/>
    <n v="915.38"/>
    <x v="1"/>
  </r>
  <r>
    <x v="4"/>
    <x v="10"/>
    <x v="4"/>
    <x v="10"/>
    <n v="46"/>
    <n v="200"/>
    <n v="224"/>
    <n v="40"/>
    <x v="1"/>
  </r>
  <r>
    <x v="4"/>
    <x v="10"/>
    <x v="4"/>
    <x v="11"/>
    <n v="34"/>
    <n v="4576.8"/>
    <n v="5126.0160000000005"/>
    <n v="915.36000000000013"/>
    <x v="1"/>
  </r>
  <r>
    <x v="4"/>
    <x v="10"/>
    <x v="1"/>
    <x v="12"/>
    <n v="7"/>
    <n v="200"/>
    <n v="224"/>
    <n v="40"/>
    <x v="1"/>
  </r>
  <r>
    <x v="4"/>
    <x v="10"/>
    <x v="4"/>
    <x v="14"/>
    <n v="3"/>
    <n v="4577.3"/>
    <n v="5126.576"/>
    <n v="915.46"/>
    <x v="1"/>
  </r>
  <r>
    <x v="4"/>
    <x v="10"/>
    <x v="5"/>
    <x v="13"/>
    <n v="2"/>
    <n v="6600"/>
    <n v="7392"/>
    <n v="1320"/>
    <x v="0"/>
  </r>
  <r>
    <x v="4"/>
    <x v="11"/>
    <x v="0"/>
    <x v="0"/>
    <n v="3566"/>
    <n v="4577.3"/>
    <n v="5126.576"/>
    <n v="915.46"/>
    <x v="0"/>
  </r>
  <r>
    <x v="4"/>
    <x v="11"/>
    <x v="0"/>
    <x v="1"/>
    <n v="2498"/>
    <n v="8000"/>
    <n v="8960"/>
    <n v="1600"/>
    <x v="0"/>
  </r>
  <r>
    <x v="4"/>
    <x v="11"/>
    <x v="1"/>
    <x v="2"/>
    <n v="1245"/>
    <n v="4577.2"/>
    <n v="5126.4639999999999"/>
    <n v="915.44"/>
    <x v="0"/>
  </r>
  <r>
    <x v="4"/>
    <x v="11"/>
    <x v="2"/>
    <x v="3"/>
    <n v="644"/>
    <n v="5743.5"/>
    <n v="6432.72"/>
    <n v="1148.7"/>
    <x v="0"/>
  </r>
  <r>
    <x v="4"/>
    <x v="11"/>
    <x v="3"/>
    <x v="4"/>
    <n v="643"/>
    <n v="7000"/>
    <n v="7840"/>
    <n v="1400"/>
    <x v="0"/>
  </r>
  <r>
    <x v="4"/>
    <x v="11"/>
    <x v="2"/>
    <x v="5"/>
    <n v="455"/>
    <n v="4578.6000000000004"/>
    <n v="5128.0320000000002"/>
    <n v="915.72000000000014"/>
    <x v="0"/>
  </r>
  <r>
    <x v="4"/>
    <x v="11"/>
    <x v="3"/>
    <x v="6"/>
    <n v="345"/>
    <n v="7000"/>
    <n v="7840"/>
    <n v="1400"/>
    <x v="0"/>
  </r>
  <r>
    <x v="4"/>
    <x v="11"/>
    <x v="1"/>
    <x v="7"/>
    <n v="122"/>
    <n v="100"/>
    <n v="112"/>
    <n v="20"/>
    <x v="0"/>
  </r>
  <r>
    <x v="4"/>
    <x v="11"/>
    <x v="4"/>
    <x v="8"/>
    <n v="78"/>
    <n v="4577.2"/>
    <n v="5126.4639999999999"/>
    <n v="915.44"/>
    <x v="0"/>
  </r>
  <r>
    <x v="4"/>
    <x v="11"/>
    <x v="4"/>
    <x v="9"/>
    <n v="76"/>
    <n v="4576.8999999999996"/>
    <n v="5126.1279999999997"/>
    <n v="915.38"/>
    <x v="0"/>
  </r>
  <r>
    <x v="4"/>
    <x v="11"/>
    <x v="4"/>
    <x v="10"/>
    <n v="46"/>
    <n v="200"/>
    <n v="224"/>
    <n v="40"/>
    <x v="0"/>
  </r>
  <r>
    <x v="4"/>
    <x v="11"/>
    <x v="4"/>
    <x v="11"/>
    <n v="34"/>
    <n v="4576.8"/>
    <n v="5126.0160000000005"/>
    <n v="915.36000000000013"/>
    <x v="0"/>
  </r>
  <r>
    <x v="4"/>
    <x v="11"/>
    <x v="1"/>
    <x v="12"/>
    <n v="7"/>
    <n v="200"/>
    <n v="224"/>
    <n v="40"/>
    <x v="0"/>
  </r>
  <r>
    <x v="4"/>
    <x v="11"/>
    <x v="4"/>
    <x v="14"/>
    <n v="3"/>
    <n v="4577.3"/>
    <n v="5126.576"/>
    <n v="915.46"/>
    <x v="0"/>
  </r>
  <r>
    <x v="4"/>
    <x v="11"/>
    <x v="5"/>
    <x v="13"/>
    <n v="2"/>
    <n v="6600"/>
    <n v="7392"/>
    <n v="132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x v="0"/>
    <x v="0"/>
    <n v="364236"/>
    <n v="501558.1999999999"/>
  </r>
  <r>
    <x v="0"/>
    <x v="1"/>
    <n v="197480"/>
    <n v="360897.68000000005"/>
  </r>
  <r>
    <x v="0"/>
    <x v="2"/>
    <n v="187412"/>
    <n v="227490.12000000002"/>
  </r>
  <r>
    <x v="0"/>
    <x v="3"/>
    <n v="167840"/>
    <n v="281795.8000000001"/>
  </r>
  <r>
    <x v="0"/>
    <x v="4"/>
    <n v="126472"/>
    <n v="206264.59999999995"/>
  </r>
  <r>
    <x v="0"/>
    <x v="5"/>
    <n v="125960"/>
    <n v="202419.35999999975"/>
  </r>
  <r>
    <x v="1"/>
    <x v="0"/>
    <n v="342724"/>
    <n v="509978.03999999992"/>
  </r>
  <r>
    <x v="1"/>
    <x v="1"/>
    <n v="238460"/>
    <n v="280188.47999999992"/>
  </r>
  <r>
    <x v="1"/>
    <x v="2"/>
    <n v="231288"/>
    <n v="209586.52000000019"/>
  </r>
  <r>
    <x v="1"/>
    <x v="3"/>
    <n v="210228"/>
    <n v="273633.36"/>
  </r>
  <r>
    <x v="1"/>
    <x v="5"/>
    <n v="135984"/>
    <n v="204158.23999999973"/>
  </r>
  <r>
    <x v="1"/>
    <x v="4"/>
    <n v="128888"/>
    <n v="275347.0400000001"/>
  </r>
  <r>
    <x v="2"/>
    <x v="0"/>
    <n v="365892"/>
    <n v="524449.6399999999"/>
  </r>
  <r>
    <x v="2"/>
    <x v="2"/>
    <n v="188312"/>
    <n v="201424.08000000007"/>
  </r>
  <r>
    <x v="2"/>
    <x v="1"/>
    <n v="387584"/>
    <n v="700000"/>
  </r>
  <r>
    <x v="2"/>
    <x v="3"/>
    <n v="178572"/>
    <n v="255357.95999999996"/>
  </r>
  <r>
    <x v="2"/>
    <x v="4"/>
    <n v="127296"/>
    <n v="181256.00000000003"/>
  </r>
  <r>
    <x v="2"/>
    <x v="5"/>
    <n v="125136"/>
    <n v="199811.0399999998"/>
  </r>
  <r>
    <x v="3"/>
    <x v="0"/>
    <n v="204528"/>
    <n v="292475.04000000004"/>
  </r>
  <r>
    <x v="3"/>
    <x v="3"/>
    <n v="129304"/>
    <n v="184904.72"/>
  </r>
  <r>
    <x v="3"/>
    <x v="1"/>
    <n v="127904"/>
    <n v="182902.72000000003"/>
  </r>
  <r>
    <x v="3"/>
    <x v="2"/>
    <n v="219404"/>
    <n v="212626.8"/>
  </r>
  <r>
    <x v="3"/>
    <x v="5"/>
    <n v="73912"/>
    <n v="130072.80000000012"/>
  </r>
  <r>
    <x v="3"/>
    <x v="4"/>
    <n v="71992"/>
    <n v="104238.15999999999"/>
  </r>
  <r>
    <x v="4"/>
    <x v="0"/>
    <n v="190380"/>
    <n v="272243.39999999997"/>
  </r>
  <r>
    <x v="4"/>
    <x v="2"/>
    <n v="112620"/>
    <n v="107044.07999999994"/>
  </r>
  <r>
    <x v="4"/>
    <x v="1"/>
    <n v="109940"/>
    <n v="157214.20000000007"/>
  </r>
  <r>
    <x v="4"/>
    <x v="3"/>
    <n v="106948"/>
    <n v="152935.63999999998"/>
  </r>
  <r>
    <x v="4"/>
    <x v="5"/>
    <n v="62256"/>
    <n v="100660.56000000013"/>
  </r>
  <r>
    <x v="4"/>
    <x v="4"/>
    <n v="62240"/>
    <n v="90151.2000000000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5">
  <r>
    <s v="AD01-9361"/>
    <x v="0"/>
    <s v="Apr"/>
    <x v="0"/>
    <x v="0"/>
    <s v="Order assembled"/>
    <x v="0"/>
    <x v="0"/>
    <x v="0"/>
    <n v="350"/>
    <x v="0"/>
  </r>
  <r>
    <s v="AD01-9361"/>
    <x v="0"/>
    <s v="Apr"/>
    <x v="0"/>
    <x v="0"/>
    <s v="Order assembled"/>
    <x v="0"/>
    <x v="0"/>
    <x v="0"/>
    <n v="344"/>
    <x v="1"/>
  </r>
  <r>
    <s v="AD01-9362"/>
    <x v="0"/>
    <s v="Apr"/>
    <x v="0"/>
    <x v="0"/>
    <s v="Order assembled"/>
    <x v="0"/>
    <x v="0"/>
    <x v="1"/>
    <n v="236"/>
    <x v="2"/>
  </r>
  <r>
    <s v="AD01-9362"/>
    <x v="0"/>
    <s v="Apr"/>
    <x v="0"/>
    <x v="0"/>
    <s v="Order assembled"/>
    <x v="0"/>
    <x v="0"/>
    <x v="1"/>
    <n v="284"/>
    <x v="3"/>
  </r>
  <r>
    <s v="AD01-9364"/>
    <x v="0"/>
    <s v="Apr"/>
    <x v="0"/>
    <x v="0"/>
    <s v="Order assembled"/>
    <x v="0"/>
    <x v="0"/>
    <x v="1"/>
    <n v="238"/>
    <x v="4"/>
  </r>
  <r>
    <s v="AD01-9361"/>
    <x v="0"/>
    <s v="Apr"/>
    <x v="0"/>
    <x v="0"/>
    <s v="Order assembled"/>
    <x v="0"/>
    <x v="0"/>
    <x v="1"/>
    <n v="280"/>
    <x v="5"/>
  </r>
  <r>
    <s v="AD01-9361"/>
    <x v="0"/>
    <s v="Apr"/>
    <x v="0"/>
    <x v="0"/>
    <s v="Order assembled"/>
    <x v="0"/>
    <x v="0"/>
    <x v="1"/>
    <n v="208"/>
    <x v="6"/>
  </r>
  <r>
    <s v="AD01-9362"/>
    <x v="0"/>
    <s v="Apr"/>
    <x v="0"/>
    <x v="0"/>
    <s v="Order assembled"/>
    <x v="0"/>
    <x v="0"/>
    <x v="0"/>
    <n v="354"/>
    <x v="7"/>
  </r>
  <r>
    <s v="AD01-9361"/>
    <x v="0"/>
    <s v="Apr"/>
    <x v="0"/>
    <x v="0"/>
    <s v="Order assembled"/>
    <x v="0"/>
    <x v="0"/>
    <x v="0"/>
    <n v="348"/>
    <x v="7"/>
  </r>
  <r>
    <s v="AD01-9364"/>
    <x v="0"/>
    <s v="Apr"/>
    <x v="0"/>
    <x v="0"/>
    <s v="Order assembled"/>
    <x v="0"/>
    <x v="0"/>
    <x v="0"/>
    <n v="342"/>
    <x v="7"/>
  </r>
  <r>
    <s v="AD01-9363"/>
    <x v="0"/>
    <s v="Apr"/>
    <x v="0"/>
    <x v="0"/>
    <s v="Order assembled"/>
    <x v="0"/>
    <x v="0"/>
    <x v="1"/>
    <n v="677"/>
    <x v="8"/>
  </r>
  <r>
    <s v="AD01-9364"/>
    <x v="0"/>
    <s v="Apr"/>
    <x v="0"/>
    <x v="0"/>
    <s v="Order assembled"/>
    <x v="0"/>
    <x v="0"/>
    <x v="1"/>
    <n v="710"/>
    <x v="9"/>
  </r>
  <r>
    <s v="AD01-9362"/>
    <x v="0"/>
    <s v="Apr"/>
    <x v="0"/>
    <x v="0"/>
    <s v="Order assembled"/>
    <x v="0"/>
    <x v="0"/>
    <x v="1"/>
    <n v="763"/>
    <x v="10"/>
  </r>
  <r>
    <s v="AD01-9362"/>
    <x v="0"/>
    <s v="Apr"/>
    <x v="0"/>
    <x v="0"/>
    <s v="Order assembled"/>
    <x v="0"/>
    <x v="0"/>
    <x v="0"/>
    <n v="351"/>
    <x v="11"/>
  </r>
  <r>
    <s v="AD01-9364"/>
    <x v="0"/>
    <s v="Apr"/>
    <x v="0"/>
    <x v="0"/>
    <s v="Order assembled"/>
    <x v="0"/>
    <x v="0"/>
    <x v="0"/>
    <n v="345"/>
    <x v="12"/>
  </r>
  <r>
    <s v="AD01-9361"/>
    <x v="0"/>
    <s v="Apr"/>
    <x v="0"/>
    <x v="0"/>
    <s v="Order assembled"/>
    <x v="0"/>
    <x v="0"/>
    <x v="0"/>
    <n v="339"/>
    <x v="13"/>
  </r>
  <r>
    <s v="AD01-9362"/>
    <x v="0"/>
    <s v="Apr"/>
    <x v="0"/>
    <x v="0"/>
    <s v="Order assembled"/>
    <x v="0"/>
    <x v="0"/>
    <x v="1"/>
    <n v="237"/>
    <x v="14"/>
  </r>
  <r>
    <s v="AD01-9362"/>
    <x v="0"/>
    <s v="Apr"/>
    <x v="0"/>
    <x v="0"/>
    <s v="Order assembled"/>
    <x v="0"/>
    <x v="0"/>
    <x v="1"/>
    <n v="749"/>
    <x v="7"/>
  </r>
  <r>
    <s v="AD01-9363"/>
    <x v="0"/>
    <s v="Apr"/>
    <x v="0"/>
    <x v="0"/>
    <s v="Order assembled"/>
    <x v="0"/>
    <x v="0"/>
    <x v="1"/>
    <n v="803"/>
    <x v="7"/>
  </r>
  <r>
    <s v="AD01-9361"/>
    <x v="0"/>
    <s v="Apr"/>
    <x v="0"/>
    <x v="0"/>
    <s v="Order assembled"/>
    <x v="0"/>
    <x v="0"/>
    <x v="1"/>
    <n v="235"/>
    <x v="15"/>
  </r>
  <r>
    <s v="AD01-9361"/>
    <x v="0"/>
    <s v="Apr"/>
    <x v="0"/>
    <x v="0"/>
    <s v="Order assembled"/>
    <x v="0"/>
    <x v="0"/>
    <x v="1"/>
    <n v="283"/>
    <x v="16"/>
  </r>
  <r>
    <s v="AD01-9364"/>
    <x v="0"/>
    <s v="Apr"/>
    <x v="0"/>
    <x v="0"/>
    <s v="Order assembled"/>
    <x v="0"/>
    <x v="0"/>
    <x v="1"/>
    <n v="211"/>
    <x v="17"/>
  </r>
  <r>
    <s v="AD01-9361"/>
    <x v="0"/>
    <s v="Apr"/>
    <x v="0"/>
    <x v="0"/>
    <s v="Order assembled"/>
    <x v="0"/>
    <x v="0"/>
    <x v="0"/>
    <n v="876"/>
    <x v="18"/>
  </r>
  <r>
    <s v="AD01-9361"/>
    <x v="0"/>
    <s v="Apr"/>
    <x v="0"/>
    <x v="0"/>
    <s v="Order assembled"/>
    <x v="0"/>
    <x v="0"/>
    <x v="0"/>
    <n v="877"/>
    <x v="19"/>
  </r>
  <r>
    <s v="AD01-9361"/>
    <x v="0"/>
    <s v="Apr"/>
    <x v="0"/>
    <x v="0"/>
    <s v="Order assembled"/>
    <x v="0"/>
    <x v="0"/>
    <x v="0"/>
    <n v="878"/>
    <x v="20"/>
  </r>
  <r>
    <s v="AD01-9364"/>
    <x v="0"/>
    <s v="Apr"/>
    <x v="0"/>
    <x v="0"/>
    <s v="Order assembled"/>
    <x v="0"/>
    <x v="0"/>
    <x v="1"/>
    <n v="281"/>
    <x v="21"/>
  </r>
  <r>
    <s v="AD01-9362"/>
    <x v="0"/>
    <s v="Apr"/>
    <x v="0"/>
    <x v="0"/>
    <s v="Order assembled"/>
    <x v="0"/>
    <x v="0"/>
    <x v="1"/>
    <n v="772"/>
    <x v="22"/>
  </r>
  <r>
    <s v="AD01-9361"/>
    <x v="0"/>
    <s v="Aug"/>
    <x v="0"/>
    <x v="0"/>
    <s v="Order assembled"/>
    <x v="0"/>
    <x v="0"/>
    <x v="0"/>
    <n v="290"/>
    <x v="23"/>
  </r>
  <r>
    <s v="AD01-9361"/>
    <x v="0"/>
    <s v="Aug"/>
    <x v="0"/>
    <x v="0"/>
    <s v="Order assembled"/>
    <x v="0"/>
    <x v="0"/>
    <x v="0"/>
    <n v="284"/>
    <x v="3"/>
  </r>
  <r>
    <s v="AD01-9365"/>
    <x v="0"/>
    <s v="Aug"/>
    <x v="0"/>
    <x v="0"/>
    <s v="Order assembled"/>
    <x v="0"/>
    <x v="0"/>
    <x v="0"/>
    <n v="278"/>
    <x v="24"/>
  </r>
  <r>
    <s v="AD01-9362"/>
    <x v="0"/>
    <s v="Aug"/>
    <x v="0"/>
    <x v="0"/>
    <s v="Order assembled"/>
    <x v="0"/>
    <x v="0"/>
    <x v="1"/>
    <n v="212"/>
    <x v="25"/>
  </r>
  <r>
    <s v="AD01-9361"/>
    <x v="0"/>
    <s v="Aug"/>
    <x v="0"/>
    <x v="0"/>
    <s v="Order assembled"/>
    <x v="0"/>
    <x v="0"/>
    <x v="1"/>
    <n v="260"/>
    <x v="26"/>
  </r>
  <r>
    <s v="AD01-9361"/>
    <x v="0"/>
    <s v="Aug"/>
    <x v="0"/>
    <x v="0"/>
    <s v="Order assembled"/>
    <x v="0"/>
    <x v="0"/>
    <x v="1"/>
    <n v="188"/>
    <x v="27"/>
  </r>
  <r>
    <s v="AD01-9364"/>
    <x v="0"/>
    <s v="Aug"/>
    <x v="0"/>
    <x v="0"/>
    <s v="Order assembled"/>
    <x v="0"/>
    <x v="0"/>
    <x v="1"/>
    <n v="214"/>
    <x v="28"/>
  </r>
  <r>
    <s v="AD01-9362"/>
    <x v="0"/>
    <s v="Aug"/>
    <x v="0"/>
    <x v="0"/>
    <s v="Order assembled"/>
    <x v="0"/>
    <x v="0"/>
    <x v="1"/>
    <n v="262"/>
    <x v="29"/>
  </r>
  <r>
    <s v="AD01-9364"/>
    <x v="0"/>
    <s v="Aug"/>
    <x v="0"/>
    <x v="0"/>
    <s v="Order assembled"/>
    <x v="0"/>
    <x v="0"/>
    <x v="1"/>
    <n v="190"/>
    <x v="30"/>
  </r>
  <r>
    <s v="AD01-9363"/>
    <x v="0"/>
    <s v="Aug"/>
    <x v="0"/>
    <x v="0"/>
    <s v="Order assembled"/>
    <x v="0"/>
    <x v="0"/>
    <x v="1"/>
    <n v="288"/>
    <x v="7"/>
  </r>
  <r>
    <s v="AD01-9364"/>
    <x v="0"/>
    <s v="Aug"/>
    <x v="0"/>
    <x v="0"/>
    <s v="Order assembled"/>
    <x v="0"/>
    <x v="0"/>
    <x v="1"/>
    <n v="282"/>
    <x v="7"/>
  </r>
  <r>
    <s v="AD01-9361"/>
    <x v="0"/>
    <s v="Aug"/>
    <x v="0"/>
    <x v="0"/>
    <s v="Order assembled"/>
    <x v="0"/>
    <x v="0"/>
    <x v="1"/>
    <n v="276"/>
    <x v="7"/>
  </r>
  <r>
    <s v="AD01-9361"/>
    <x v="0"/>
    <s v="Aug"/>
    <x v="0"/>
    <x v="0"/>
    <s v="Order assembled"/>
    <x v="0"/>
    <x v="0"/>
    <x v="1"/>
    <n v="680"/>
    <x v="31"/>
  </r>
  <r>
    <s v="AD01-9364"/>
    <x v="0"/>
    <s v="Aug"/>
    <x v="0"/>
    <x v="0"/>
    <s v="Order assembled"/>
    <x v="0"/>
    <x v="0"/>
    <x v="1"/>
    <n v="767"/>
    <x v="32"/>
  </r>
  <r>
    <s v="AD01-9362"/>
    <x v="0"/>
    <s v="Aug"/>
    <x v="0"/>
    <x v="0"/>
    <s v="Order assembled"/>
    <x v="0"/>
    <x v="0"/>
    <x v="1"/>
    <n v="285"/>
    <x v="33"/>
  </r>
  <r>
    <s v="AD01-9361"/>
    <x v="0"/>
    <s v="Aug"/>
    <x v="0"/>
    <x v="0"/>
    <s v="Order assembled"/>
    <x v="0"/>
    <x v="0"/>
    <x v="1"/>
    <n v="279"/>
    <x v="34"/>
  </r>
  <r>
    <s v="AD01-9364"/>
    <x v="0"/>
    <s v="Aug"/>
    <x v="0"/>
    <x v="0"/>
    <s v="Order assembled"/>
    <x v="0"/>
    <x v="0"/>
    <x v="1"/>
    <n v="213"/>
    <x v="35"/>
  </r>
  <r>
    <s v="AD01-9364"/>
    <x v="0"/>
    <s v="Aug"/>
    <x v="0"/>
    <x v="0"/>
    <s v="Order assembled"/>
    <x v="0"/>
    <x v="0"/>
    <x v="1"/>
    <n v="753"/>
    <x v="7"/>
  </r>
  <r>
    <s v="AD01-9361"/>
    <x v="0"/>
    <s v="Aug"/>
    <x v="0"/>
    <x v="0"/>
    <s v="Order assembled"/>
    <x v="0"/>
    <x v="0"/>
    <x v="1"/>
    <n v="806"/>
    <x v="7"/>
  </r>
  <r>
    <s v="AD01-9364"/>
    <x v="0"/>
    <s v="Aug"/>
    <x v="0"/>
    <x v="0"/>
    <s v="Order assembled"/>
    <x v="0"/>
    <x v="0"/>
    <x v="1"/>
    <n v="217"/>
    <x v="36"/>
  </r>
  <r>
    <s v="AD01-9361"/>
    <x v="0"/>
    <s v="Aug"/>
    <x v="0"/>
    <x v="0"/>
    <s v="Order assembled"/>
    <x v="0"/>
    <x v="0"/>
    <x v="1"/>
    <n v="259"/>
    <x v="37"/>
  </r>
  <r>
    <s v="AD01-9364"/>
    <x v="0"/>
    <s v="Aug"/>
    <x v="0"/>
    <x v="0"/>
    <s v="Order assembled"/>
    <x v="0"/>
    <x v="0"/>
    <x v="1"/>
    <n v="187"/>
    <x v="38"/>
  </r>
  <r>
    <s v="AD01-9361"/>
    <x v="0"/>
    <s v="Aug"/>
    <x v="0"/>
    <x v="0"/>
    <s v="Order assembled"/>
    <x v="0"/>
    <x v="0"/>
    <x v="0"/>
    <n v="287"/>
    <x v="39"/>
  </r>
  <r>
    <s v="AD01-9362"/>
    <x v="0"/>
    <s v="Aug"/>
    <x v="0"/>
    <x v="0"/>
    <s v="Order assembled"/>
    <x v="1"/>
    <x v="0"/>
    <x v="0"/>
    <n v="281"/>
    <x v="21"/>
  </r>
  <r>
    <s v="AD01-9362"/>
    <x v="0"/>
    <s v="Aug"/>
    <x v="0"/>
    <x v="0"/>
    <s v="Order assembled"/>
    <x v="1"/>
    <x v="0"/>
    <x v="0"/>
    <n v="275"/>
    <x v="40"/>
  </r>
  <r>
    <s v="AD01-9361"/>
    <x v="0"/>
    <s v="Aug"/>
    <x v="0"/>
    <x v="0"/>
    <s v="Order assembled"/>
    <x v="1"/>
    <x v="0"/>
    <x v="1"/>
    <n v="215"/>
    <x v="41"/>
  </r>
  <r>
    <s v="AD01-9363"/>
    <x v="0"/>
    <s v="Aug"/>
    <x v="0"/>
    <x v="0"/>
    <s v="Order assembled"/>
    <x v="1"/>
    <x v="0"/>
    <x v="1"/>
    <n v="263"/>
    <x v="42"/>
  </r>
  <r>
    <s v="AD01-9362"/>
    <x v="0"/>
    <s v="Aug"/>
    <x v="0"/>
    <x v="0"/>
    <s v="Order assembled"/>
    <x v="1"/>
    <x v="0"/>
    <x v="1"/>
    <n v="776"/>
    <x v="43"/>
  </r>
  <r>
    <s v="AD01-9361"/>
    <x v="0"/>
    <s v="Dec"/>
    <x v="0"/>
    <x v="0"/>
    <s v="Order assembled"/>
    <x v="1"/>
    <x v="0"/>
    <x v="0"/>
    <n v="224"/>
    <x v="7"/>
  </r>
  <r>
    <s v="AD01-9361"/>
    <x v="0"/>
    <s v="Dec"/>
    <x v="0"/>
    <x v="0"/>
    <s v="Order assembled"/>
    <x v="1"/>
    <x v="0"/>
    <x v="0"/>
    <n v="218"/>
    <x v="7"/>
  </r>
  <r>
    <s v="AD01-9361"/>
    <x v="0"/>
    <s v="Dec"/>
    <x v="0"/>
    <x v="0"/>
    <s v="Order assembled"/>
    <x v="1"/>
    <x v="0"/>
    <x v="0"/>
    <n v="212"/>
    <x v="7"/>
  </r>
  <r>
    <s v="AD01-9361"/>
    <x v="0"/>
    <s v="Dec"/>
    <x v="0"/>
    <x v="0"/>
    <s v="Order assembled"/>
    <x v="1"/>
    <x v="0"/>
    <x v="1"/>
    <n v="194"/>
    <x v="44"/>
  </r>
  <r>
    <s v="AD01-9362"/>
    <x v="0"/>
    <s v="Dec"/>
    <x v="0"/>
    <x v="0"/>
    <s v="Order assembled"/>
    <x v="1"/>
    <x v="0"/>
    <x v="1"/>
    <n v="242"/>
    <x v="45"/>
  </r>
  <r>
    <s v="AD01-9362"/>
    <x v="0"/>
    <s v="Dec"/>
    <x v="0"/>
    <x v="0"/>
    <s v="Order assembled"/>
    <x v="1"/>
    <x v="0"/>
    <x v="1"/>
    <n v="164"/>
    <x v="46"/>
  </r>
  <r>
    <s v="AD01-9364"/>
    <x v="0"/>
    <s v="Dec"/>
    <x v="0"/>
    <x v="0"/>
    <s v="Order assembled"/>
    <x v="1"/>
    <x v="0"/>
    <x v="1"/>
    <n v="238"/>
    <x v="4"/>
  </r>
  <r>
    <s v="AD01-9361"/>
    <x v="0"/>
    <s v="Dec"/>
    <x v="0"/>
    <x v="0"/>
    <s v="Order assembled"/>
    <x v="1"/>
    <x v="0"/>
    <x v="1"/>
    <n v="166"/>
    <x v="47"/>
  </r>
  <r>
    <s v="AD01-9364"/>
    <x v="0"/>
    <s v="Dec"/>
    <x v="0"/>
    <x v="0"/>
    <s v="Order assembled"/>
    <x v="1"/>
    <x v="0"/>
    <x v="0"/>
    <n v="222"/>
    <x v="7"/>
  </r>
  <r>
    <s v="AD01-9361"/>
    <x v="0"/>
    <s v="Dec"/>
    <x v="0"/>
    <x v="0"/>
    <s v="Order assembled"/>
    <x v="1"/>
    <x v="0"/>
    <x v="0"/>
    <n v="216"/>
    <x v="7"/>
  </r>
  <r>
    <s v="AD01-9362"/>
    <x v="0"/>
    <s v="Dec"/>
    <x v="0"/>
    <x v="0"/>
    <s v="Order assembled"/>
    <x v="1"/>
    <x v="0"/>
    <x v="1"/>
    <n v="684"/>
    <x v="48"/>
  </r>
  <r>
    <s v="AD01-9363"/>
    <x v="0"/>
    <s v="Dec"/>
    <x v="0"/>
    <x v="0"/>
    <s v="Order assembled"/>
    <x v="1"/>
    <x v="0"/>
    <x v="1"/>
    <n v="717"/>
    <x v="49"/>
  </r>
  <r>
    <s v="AD01-9362"/>
    <x v="0"/>
    <s v="Dec"/>
    <x v="0"/>
    <x v="0"/>
    <s v="Order assembled"/>
    <x v="1"/>
    <x v="0"/>
    <x v="1"/>
    <n v="770"/>
    <x v="50"/>
  </r>
  <r>
    <s v="AD01-9362"/>
    <x v="0"/>
    <s v="Dec"/>
    <x v="0"/>
    <x v="0"/>
    <s v="Order assembled"/>
    <x v="1"/>
    <x v="0"/>
    <x v="0"/>
    <n v="225"/>
    <x v="51"/>
  </r>
  <r>
    <s v="AD01-9363"/>
    <x v="0"/>
    <s v="Dec"/>
    <x v="0"/>
    <x v="0"/>
    <s v="Order assembled"/>
    <x v="1"/>
    <x v="0"/>
    <x v="0"/>
    <n v="219"/>
    <x v="52"/>
  </r>
  <r>
    <s v="AD01-9364"/>
    <x v="0"/>
    <s v="Dec"/>
    <x v="0"/>
    <x v="0"/>
    <s v="Order assembled"/>
    <x v="1"/>
    <x v="0"/>
    <x v="0"/>
    <n v="213"/>
    <x v="35"/>
  </r>
  <r>
    <s v="AD01-9362"/>
    <x v="0"/>
    <s v="Dec"/>
    <x v="0"/>
    <x v="0"/>
    <s v="Order assembled"/>
    <x v="1"/>
    <x v="0"/>
    <x v="1"/>
    <n v="195"/>
    <x v="53"/>
  </r>
  <r>
    <s v="AD01-9362"/>
    <x v="0"/>
    <s v="Dec"/>
    <x v="0"/>
    <x v="0"/>
    <s v="Order assembled"/>
    <x v="1"/>
    <x v="0"/>
    <x v="1"/>
    <n v="810"/>
    <x v="7"/>
  </r>
  <r>
    <s v="AD01-9361"/>
    <x v="0"/>
    <s v="Dec"/>
    <x v="0"/>
    <x v="0"/>
    <s v="Order assembled"/>
    <x v="1"/>
    <x v="0"/>
    <x v="1"/>
    <n v="193"/>
    <x v="54"/>
  </r>
  <r>
    <s v="AD01-9364"/>
    <x v="0"/>
    <s v="Dec"/>
    <x v="0"/>
    <x v="0"/>
    <s v="Order assembled"/>
    <x v="1"/>
    <x v="0"/>
    <x v="1"/>
    <n v="241"/>
    <x v="55"/>
  </r>
  <r>
    <s v="AD01-9361"/>
    <x v="0"/>
    <s v="Dec"/>
    <x v="0"/>
    <x v="0"/>
    <s v="Order assembled"/>
    <x v="1"/>
    <x v="0"/>
    <x v="0"/>
    <n v="221"/>
    <x v="56"/>
  </r>
  <r>
    <s v="AD01-9362"/>
    <x v="0"/>
    <s v="Dec"/>
    <x v="0"/>
    <x v="0"/>
    <s v="Order assembled"/>
    <x v="1"/>
    <x v="0"/>
    <x v="0"/>
    <n v="215"/>
    <x v="41"/>
  </r>
  <r>
    <s v="AD01-9362"/>
    <x v="0"/>
    <s v="Dec"/>
    <x v="0"/>
    <x v="0"/>
    <s v="Order assembled"/>
    <x v="1"/>
    <x v="0"/>
    <x v="1"/>
    <n v="191"/>
    <x v="57"/>
  </r>
  <r>
    <s v="AD01-9361"/>
    <x v="0"/>
    <s v="Dec"/>
    <x v="0"/>
    <x v="0"/>
    <s v="Order assembled"/>
    <x v="1"/>
    <x v="0"/>
    <x v="1"/>
    <n v="239"/>
    <x v="58"/>
  </r>
  <r>
    <s v="AD01-9361"/>
    <x v="0"/>
    <s v="Dec"/>
    <x v="0"/>
    <x v="0"/>
    <s v="Order assembled"/>
    <x v="1"/>
    <x v="0"/>
    <x v="1"/>
    <n v="779"/>
    <x v="59"/>
  </r>
  <r>
    <s v="AD01-9362"/>
    <x v="0"/>
    <s v="Feb"/>
    <x v="0"/>
    <x v="0"/>
    <s v="Order assembled"/>
    <x v="1"/>
    <x v="0"/>
    <x v="1"/>
    <n v="248"/>
    <x v="60"/>
  </r>
  <r>
    <s v="AD01-9364"/>
    <x v="0"/>
    <s v="Feb"/>
    <x v="0"/>
    <x v="0"/>
    <s v="Order assembled"/>
    <x v="1"/>
    <x v="0"/>
    <x v="1"/>
    <n v="218"/>
    <x v="61"/>
  </r>
  <r>
    <s v="AD01-9362"/>
    <x v="0"/>
    <s v="Feb"/>
    <x v="0"/>
    <x v="0"/>
    <s v="Order assembled"/>
    <x v="1"/>
    <x v="0"/>
    <x v="1"/>
    <n v="244"/>
    <x v="62"/>
  </r>
  <r>
    <s v="AD01-9364"/>
    <x v="0"/>
    <s v="Feb"/>
    <x v="0"/>
    <x v="0"/>
    <s v="Order assembled"/>
    <x v="1"/>
    <x v="0"/>
    <x v="1"/>
    <n v="292"/>
    <x v="63"/>
  </r>
  <r>
    <s v="AD01-9362"/>
    <x v="0"/>
    <s v="Feb"/>
    <x v="0"/>
    <x v="0"/>
    <s v="Order assembled"/>
    <x v="1"/>
    <x v="0"/>
    <x v="1"/>
    <n v="220"/>
    <x v="64"/>
  </r>
  <r>
    <s v="AD01-9364"/>
    <x v="0"/>
    <s v="Feb"/>
    <x v="0"/>
    <x v="0"/>
    <s v="Order assembled"/>
    <x v="1"/>
    <x v="0"/>
    <x v="1"/>
    <n v="675"/>
    <x v="65"/>
  </r>
  <r>
    <s v="AD01-9362"/>
    <x v="0"/>
    <s v="Feb"/>
    <x v="0"/>
    <x v="0"/>
    <s v="Order assembled"/>
    <x v="1"/>
    <x v="0"/>
    <x v="1"/>
    <n v="708"/>
    <x v="66"/>
  </r>
  <r>
    <s v="AD01-9361"/>
    <x v="0"/>
    <s v="Feb"/>
    <x v="0"/>
    <x v="0"/>
    <s v="Order assembled"/>
    <x v="1"/>
    <x v="0"/>
    <x v="1"/>
    <n v="761"/>
    <x v="67"/>
  </r>
  <r>
    <s v="AD01-9361"/>
    <x v="0"/>
    <s v="Feb"/>
    <x v="0"/>
    <x v="0"/>
    <s v="Order assembled"/>
    <x v="1"/>
    <x v="0"/>
    <x v="1"/>
    <n v="249"/>
    <x v="68"/>
  </r>
  <r>
    <s v="AD01-9362"/>
    <x v="0"/>
    <s v="Feb"/>
    <x v="0"/>
    <x v="0"/>
    <s v="Order assembled"/>
    <x v="1"/>
    <x v="0"/>
    <x v="1"/>
    <n v="748"/>
    <x v="7"/>
  </r>
  <r>
    <s v="AD01-9364"/>
    <x v="0"/>
    <s v="Feb"/>
    <x v="0"/>
    <x v="0"/>
    <s v="Order assembled"/>
    <x v="1"/>
    <x v="0"/>
    <x v="1"/>
    <n v="801"/>
    <x v="7"/>
  </r>
  <r>
    <s v="AD01-9362"/>
    <x v="0"/>
    <s v="Feb"/>
    <x v="0"/>
    <x v="0"/>
    <s v="Order assembled"/>
    <x v="1"/>
    <x v="0"/>
    <x v="1"/>
    <n v="247"/>
    <x v="69"/>
  </r>
  <r>
    <s v="AD01-9362"/>
    <x v="0"/>
    <s v="Feb"/>
    <x v="0"/>
    <x v="0"/>
    <s v="Order assembled"/>
    <x v="1"/>
    <x v="0"/>
    <x v="1"/>
    <n v="295"/>
    <x v="70"/>
  </r>
  <r>
    <s v="AD01-9362"/>
    <x v="0"/>
    <s v="Feb"/>
    <x v="0"/>
    <x v="0"/>
    <s v="Order assembled"/>
    <x v="1"/>
    <x v="0"/>
    <x v="1"/>
    <n v="217"/>
    <x v="36"/>
  </r>
  <r>
    <s v="AD01-9364"/>
    <x v="0"/>
    <s v="Feb"/>
    <x v="0"/>
    <x v="0"/>
    <s v="Order assembled"/>
    <x v="1"/>
    <x v="0"/>
    <x v="1"/>
    <n v="245"/>
    <x v="71"/>
  </r>
  <r>
    <s v="AD01-9361"/>
    <x v="0"/>
    <s v="Feb"/>
    <x v="0"/>
    <x v="0"/>
    <s v="Order assembled"/>
    <x v="1"/>
    <x v="0"/>
    <x v="1"/>
    <n v="293"/>
    <x v="72"/>
  </r>
  <r>
    <s v="AD01-9362"/>
    <x v="0"/>
    <s v="Feb"/>
    <x v="0"/>
    <x v="0"/>
    <s v="Order assembled"/>
    <x v="1"/>
    <x v="0"/>
    <x v="1"/>
    <n v="770"/>
    <x v="50"/>
  </r>
  <r>
    <s v="AD01-9361"/>
    <x v="0"/>
    <s v="Jan"/>
    <x v="0"/>
    <x v="0"/>
    <s v="Order assembled"/>
    <x v="1"/>
    <x v="0"/>
    <x v="1"/>
    <n v="254"/>
    <x v="73"/>
  </r>
  <r>
    <s v="AD01-9361"/>
    <x v="0"/>
    <s v="Jan"/>
    <x v="0"/>
    <x v="0"/>
    <s v="Order assembled"/>
    <x v="1"/>
    <x v="0"/>
    <x v="1"/>
    <n v="296"/>
    <x v="74"/>
  </r>
  <r>
    <s v="AD01-9364"/>
    <x v="0"/>
    <s v="Jan"/>
    <x v="0"/>
    <x v="0"/>
    <s v="Order assembled"/>
    <x v="1"/>
    <x v="0"/>
    <x v="1"/>
    <n v="224"/>
    <x v="75"/>
  </r>
  <r>
    <s v="AD01-9362"/>
    <x v="0"/>
    <s v="Jan"/>
    <x v="0"/>
    <x v="0"/>
    <s v="Order assembled"/>
    <x v="1"/>
    <x v="0"/>
    <x v="0"/>
    <n v="370"/>
    <x v="76"/>
  </r>
  <r>
    <s v="AD01-9362"/>
    <x v="0"/>
    <s v="Jan"/>
    <x v="0"/>
    <x v="0"/>
    <s v="Order assembled"/>
    <x v="1"/>
    <x v="0"/>
    <x v="1"/>
    <n v="250"/>
    <x v="77"/>
  </r>
  <r>
    <s v="AD01-9362"/>
    <x v="0"/>
    <s v="Jan"/>
    <x v="0"/>
    <x v="0"/>
    <s v="Order assembled"/>
    <x v="1"/>
    <x v="0"/>
    <x v="1"/>
    <n v="298"/>
    <x v="78"/>
  </r>
  <r>
    <s v="AD01-9364"/>
    <x v="0"/>
    <s v="Jan"/>
    <x v="0"/>
    <x v="0"/>
    <s v="Order assembled"/>
    <x v="1"/>
    <x v="0"/>
    <x v="1"/>
    <n v="226"/>
    <x v="79"/>
  </r>
  <r>
    <s v="AD01-9364"/>
    <x v="0"/>
    <s v="Jan"/>
    <x v="0"/>
    <x v="0"/>
    <s v="Order assembled"/>
    <x v="1"/>
    <x v="0"/>
    <x v="0"/>
    <n v="372"/>
    <x v="7"/>
  </r>
  <r>
    <s v="AD01-9363"/>
    <x v="0"/>
    <s v="Jan"/>
    <x v="0"/>
    <x v="0"/>
    <s v="Order assembled"/>
    <x v="1"/>
    <x v="0"/>
    <x v="1"/>
    <n v="674"/>
    <x v="80"/>
  </r>
  <r>
    <s v="AD01-9364"/>
    <x v="0"/>
    <s v="Jan"/>
    <x v="0"/>
    <x v="0"/>
    <s v="Order assembled"/>
    <x v="1"/>
    <x v="0"/>
    <x v="1"/>
    <n v="707"/>
    <x v="81"/>
  </r>
  <r>
    <s v="AD01-9361"/>
    <x v="0"/>
    <s v="Jan"/>
    <x v="0"/>
    <x v="0"/>
    <s v="Order assembled"/>
    <x v="1"/>
    <x v="0"/>
    <x v="1"/>
    <n v="747"/>
    <x v="7"/>
  </r>
  <r>
    <s v="AD01-9363"/>
    <x v="0"/>
    <s v="Jan"/>
    <x v="0"/>
    <x v="0"/>
    <s v="Order assembled"/>
    <x v="1"/>
    <x v="0"/>
    <x v="1"/>
    <n v="800"/>
    <x v="7"/>
  </r>
  <r>
    <s v="AD01-9364"/>
    <x v="0"/>
    <s v="Jan"/>
    <x v="0"/>
    <x v="0"/>
    <s v="Order assembled"/>
    <x v="1"/>
    <x v="0"/>
    <x v="1"/>
    <n v="253"/>
    <x v="82"/>
  </r>
  <r>
    <s v="AD01-9362"/>
    <x v="0"/>
    <s v="Jan"/>
    <x v="0"/>
    <x v="0"/>
    <s v="Order assembled"/>
    <x v="1"/>
    <x v="0"/>
    <x v="1"/>
    <n v="223"/>
    <x v="83"/>
  </r>
  <r>
    <s v="AD01-9361"/>
    <x v="0"/>
    <s v="Jan"/>
    <x v="0"/>
    <x v="0"/>
    <s v="Order assembled"/>
    <x v="1"/>
    <x v="0"/>
    <x v="0"/>
    <n v="873"/>
    <x v="84"/>
  </r>
  <r>
    <s v="AD01-9364"/>
    <x v="0"/>
    <s v="Jan"/>
    <x v="0"/>
    <x v="0"/>
    <s v="Order assembled"/>
    <x v="1"/>
    <x v="0"/>
    <x v="1"/>
    <n v="251"/>
    <x v="85"/>
  </r>
  <r>
    <s v="AD01-9361"/>
    <x v="0"/>
    <s v="Jan"/>
    <x v="0"/>
    <x v="0"/>
    <s v="Order assembled"/>
    <x v="1"/>
    <x v="0"/>
    <x v="1"/>
    <n v="299"/>
    <x v="86"/>
  </r>
  <r>
    <s v="AD01-9361"/>
    <x v="0"/>
    <s v="Jan"/>
    <x v="0"/>
    <x v="0"/>
    <s v="Order assembled"/>
    <x v="1"/>
    <x v="0"/>
    <x v="1"/>
    <n v="769"/>
    <x v="87"/>
  </r>
  <r>
    <s v="AD01-9361"/>
    <x v="0"/>
    <s v="Jul"/>
    <x v="0"/>
    <x v="0"/>
    <s v="Order assembled"/>
    <x v="1"/>
    <x v="0"/>
    <x v="0"/>
    <n v="302"/>
    <x v="88"/>
  </r>
  <r>
    <s v="AD01-9362"/>
    <x v="0"/>
    <s v="Jul"/>
    <x v="0"/>
    <x v="0"/>
    <s v="Order assembled"/>
    <x v="1"/>
    <x v="0"/>
    <x v="0"/>
    <n v="296"/>
    <x v="74"/>
  </r>
  <r>
    <s v="AD01-9362"/>
    <x v="0"/>
    <s v="Jul"/>
    <x v="0"/>
    <x v="0"/>
    <s v="Order assembled"/>
    <x v="1"/>
    <x v="0"/>
    <x v="1"/>
    <n v="218"/>
    <x v="61"/>
  </r>
  <r>
    <s v="AD01-9361"/>
    <x v="0"/>
    <s v="Jul"/>
    <x v="0"/>
    <x v="0"/>
    <s v="Order assembled"/>
    <x v="1"/>
    <x v="0"/>
    <x v="1"/>
    <n v="266"/>
    <x v="89"/>
  </r>
  <r>
    <s v="AD01-9362"/>
    <x v="0"/>
    <s v="Jul"/>
    <x v="0"/>
    <x v="0"/>
    <s v="Order assembled"/>
    <x v="1"/>
    <x v="0"/>
    <x v="1"/>
    <n v="194"/>
    <x v="44"/>
  </r>
  <r>
    <s v="AD01-9361"/>
    <x v="0"/>
    <s v="Jul"/>
    <x v="0"/>
    <x v="0"/>
    <s v="Order assembled"/>
    <x v="1"/>
    <x v="0"/>
    <x v="1"/>
    <n v="220"/>
    <x v="64"/>
  </r>
  <r>
    <s v="AD01-9361"/>
    <x v="0"/>
    <s v="Jul"/>
    <x v="0"/>
    <x v="0"/>
    <s v="Order assembled"/>
    <x v="1"/>
    <x v="0"/>
    <x v="1"/>
    <n v="268"/>
    <x v="90"/>
  </r>
  <r>
    <s v="AD01-9362"/>
    <x v="0"/>
    <s v="Jul"/>
    <x v="0"/>
    <x v="0"/>
    <s v="Order assembled"/>
    <x v="1"/>
    <x v="0"/>
    <x v="1"/>
    <n v="306"/>
    <x v="7"/>
  </r>
  <r>
    <s v="AD01-9364"/>
    <x v="0"/>
    <s v="Jul"/>
    <x v="0"/>
    <x v="0"/>
    <s v="Order assembled"/>
    <x v="1"/>
    <x v="0"/>
    <x v="1"/>
    <n v="300"/>
    <x v="7"/>
  </r>
  <r>
    <s v="AD01-9362"/>
    <x v="0"/>
    <s v="Jul"/>
    <x v="0"/>
    <x v="0"/>
    <s v="Order assembled"/>
    <x v="1"/>
    <x v="0"/>
    <x v="1"/>
    <n v="294"/>
    <x v="7"/>
  </r>
  <r>
    <s v="AD01-9362"/>
    <x v="0"/>
    <s v="Jul"/>
    <x v="0"/>
    <x v="0"/>
    <s v="Order assembled"/>
    <x v="1"/>
    <x v="0"/>
    <x v="1"/>
    <n v="679"/>
    <x v="91"/>
  </r>
  <r>
    <s v="AD01-9362"/>
    <x v="0"/>
    <s v="Jul"/>
    <x v="0"/>
    <x v="0"/>
    <s v="Order assembled"/>
    <x v="1"/>
    <x v="0"/>
    <x v="1"/>
    <n v="713"/>
    <x v="92"/>
  </r>
  <r>
    <s v="AD01-9364"/>
    <x v="0"/>
    <s v="Jul"/>
    <x v="0"/>
    <x v="0"/>
    <s v="Order assembled"/>
    <x v="1"/>
    <x v="0"/>
    <x v="1"/>
    <n v="766"/>
    <x v="93"/>
  </r>
  <r>
    <s v="AD01-9361"/>
    <x v="0"/>
    <s v="Jul"/>
    <x v="0"/>
    <x v="0"/>
    <s v="Order assembled"/>
    <x v="1"/>
    <x v="0"/>
    <x v="1"/>
    <n v="303"/>
    <x v="94"/>
  </r>
  <r>
    <s v="AD01-9361"/>
    <x v="0"/>
    <s v="Jul"/>
    <x v="0"/>
    <x v="0"/>
    <s v="Order assembled"/>
    <x v="1"/>
    <x v="0"/>
    <x v="1"/>
    <n v="297"/>
    <x v="95"/>
  </r>
  <r>
    <s v="AD01-9362"/>
    <x v="0"/>
    <s v="Jul"/>
    <x v="0"/>
    <x v="0"/>
    <s v="Order assembled"/>
    <x v="1"/>
    <x v="0"/>
    <x v="1"/>
    <n v="291"/>
    <x v="96"/>
  </r>
  <r>
    <s v="AD01-9364"/>
    <x v="0"/>
    <s v="Jul"/>
    <x v="0"/>
    <x v="0"/>
    <s v="Order assembled"/>
    <x v="1"/>
    <x v="0"/>
    <x v="1"/>
    <n v="219"/>
    <x v="52"/>
  </r>
  <r>
    <s v="AD01-9364"/>
    <x v="0"/>
    <s v="Jul"/>
    <x v="0"/>
    <x v="0"/>
    <s v="Order assembled"/>
    <x v="1"/>
    <x v="0"/>
    <x v="1"/>
    <n v="752"/>
    <x v="7"/>
  </r>
  <r>
    <s v="AD01-9362"/>
    <x v="0"/>
    <s v="Jul"/>
    <x v="0"/>
    <x v="0"/>
    <s v="Order assembled"/>
    <x v="1"/>
    <x v="0"/>
    <x v="1"/>
    <n v="805"/>
    <x v="7"/>
  </r>
  <r>
    <s v="AD01-9362"/>
    <x v="0"/>
    <s v="Jul"/>
    <x v="0"/>
    <x v="0"/>
    <s v="Order assembled"/>
    <x v="1"/>
    <x v="0"/>
    <x v="1"/>
    <n v="265"/>
    <x v="97"/>
  </r>
  <r>
    <s v="AD01-9361"/>
    <x v="0"/>
    <s v="Jul"/>
    <x v="0"/>
    <x v="0"/>
    <s v="Order assembled"/>
    <x v="1"/>
    <x v="0"/>
    <x v="1"/>
    <n v="193"/>
    <x v="54"/>
  </r>
  <r>
    <s v="AD01-9364"/>
    <x v="0"/>
    <s v="Jul"/>
    <x v="0"/>
    <x v="0"/>
    <s v="Order assembled"/>
    <x v="1"/>
    <x v="0"/>
    <x v="0"/>
    <n v="884"/>
    <x v="98"/>
  </r>
  <r>
    <s v="AD01-9362"/>
    <x v="0"/>
    <s v="Jul"/>
    <x v="0"/>
    <x v="0"/>
    <s v="Order assembled"/>
    <x v="1"/>
    <x v="0"/>
    <x v="0"/>
    <n v="885"/>
    <x v="99"/>
  </r>
  <r>
    <s v="AD01-9362"/>
    <x v="0"/>
    <s v="Jul"/>
    <x v="0"/>
    <x v="0"/>
    <s v="Order assembled"/>
    <x v="1"/>
    <x v="0"/>
    <x v="0"/>
    <n v="886"/>
    <x v="100"/>
  </r>
  <r>
    <s v="AD01-9362"/>
    <x v="0"/>
    <s v="Jul"/>
    <x v="0"/>
    <x v="0"/>
    <s v="Order assembled"/>
    <x v="1"/>
    <x v="0"/>
    <x v="1"/>
    <n v="221"/>
    <x v="56"/>
  </r>
  <r>
    <s v="AD01-9362"/>
    <x v="0"/>
    <s v="Jul"/>
    <x v="0"/>
    <x v="0"/>
    <s v="Order assembled"/>
    <x v="1"/>
    <x v="0"/>
    <x v="1"/>
    <n v="269"/>
    <x v="101"/>
  </r>
  <r>
    <s v="AD01-9362"/>
    <x v="0"/>
    <s v="Jul"/>
    <x v="0"/>
    <x v="0"/>
    <s v="Order assembled"/>
    <x v="1"/>
    <x v="0"/>
    <x v="1"/>
    <n v="775"/>
    <x v="102"/>
  </r>
  <r>
    <s v="AD01-9361"/>
    <x v="0"/>
    <s v="Jun"/>
    <x v="0"/>
    <x v="0"/>
    <s v="Order assembled"/>
    <x v="1"/>
    <x v="0"/>
    <x v="0"/>
    <n v="320"/>
    <x v="103"/>
  </r>
  <r>
    <s v="AD01-9362"/>
    <x v="0"/>
    <s v="Jun"/>
    <x v="0"/>
    <x v="0"/>
    <s v="Order assembled"/>
    <x v="1"/>
    <x v="0"/>
    <x v="0"/>
    <n v="314"/>
    <x v="104"/>
  </r>
  <r>
    <s v="AD01-9361"/>
    <x v="0"/>
    <s v="Jun"/>
    <x v="0"/>
    <x v="0"/>
    <s v="Order assembled"/>
    <x v="1"/>
    <x v="0"/>
    <x v="0"/>
    <n v="308"/>
    <x v="105"/>
  </r>
  <r>
    <s v="AD01-9362"/>
    <x v="0"/>
    <s v="Jun"/>
    <x v="0"/>
    <x v="0"/>
    <s v="Order assembled"/>
    <x v="1"/>
    <x v="0"/>
    <x v="1"/>
    <n v="224"/>
    <x v="75"/>
  </r>
  <r>
    <s v="AD01-9361"/>
    <x v="0"/>
    <s v="Jun"/>
    <x v="0"/>
    <x v="0"/>
    <s v="Order assembled"/>
    <x v="1"/>
    <x v="0"/>
    <x v="1"/>
    <n v="272"/>
    <x v="106"/>
  </r>
  <r>
    <s v="AD01-9364"/>
    <x v="0"/>
    <s v="Jun"/>
    <x v="0"/>
    <x v="0"/>
    <s v="Order assembled"/>
    <x v="1"/>
    <x v="0"/>
    <x v="1"/>
    <n v="200"/>
    <x v="107"/>
  </r>
  <r>
    <s v="AD01-9362"/>
    <x v="0"/>
    <s v="Jun"/>
    <x v="0"/>
    <x v="0"/>
    <s v="Order assembled"/>
    <x v="1"/>
    <x v="0"/>
    <x v="1"/>
    <n v="226"/>
    <x v="79"/>
  </r>
  <r>
    <s v="AD01-9362"/>
    <x v="0"/>
    <s v="Jun"/>
    <x v="0"/>
    <x v="0"/>
    <s v="Order assembled"/>
    <x v="1"/>
    <x v="0"/>
    <x v="1"/>
    <n v="274"/>
    <x v="108"/>
  </r>
  <r>
    <s v="AD01-9362"/>
    <x v="0"/>
    <s v="Jun"/>
    <x v="0"/>
    <x v="0"/>
    <s v="Order assembled"/>
    <x v="1"/>
    <x v="0"/>
    <x v="1"/>
    <n v="196"/>
    <x v="109"/>
  </r>
  <r>
    <s v="AD01-9361"/>
    <x v="0"/>
    <s v="Jun"/>
    <x v="0"/>
    <x v="0"/>
    <s v="Order assembled"/>
    <x v="1"/>
    <x v="0"/>
    <x v="1"/>
    <n v="318"/>
    <x v="7"/>
  </r>
  <r>
    <s v="AD01-9365"/>
    <x v="0"/>
    <s v="Jun"/>
    <x v="0"/>
    <x v="0"/>
    <s v="Order assembled"/>
    <x v="1"/>
    <x v="0"/>
    <x v="1"/>
    <n v="312"/>
    <x v="7"/>
  </r>
  <r>
    <s v="AD01-9364"/>
    <x v="0"/>
    <s v="Jun"/>
    <x v="0"/>
    <x v="0"/>
    <s v="Order assembled"/>
    <x v="1"/>
    <x v="0"/>
    <x v="1"/>
    <n v="712"/>
    <x v="110"/>
  </r>
  <r>
    <s v="AD01-9361"/>
    <x v="0"/>
    <s v="Jun"/>
    <x v="0"/>
    <x v="0"/>
    <s v="Order assembled"/>
    <x v="1"/>
    <x v="0"/>
    <x v="1"/>
    <n v="765"/>
    <x v="111"/>
  </r>
  <r>
    <s v="AD01-9362"/>
    <x v="0"/>
    <s v="Jun"/>
    <x v="0"/>
    <x v="0"/>
    <s v="Order assembled"/>
    <x v="1"/>
    <x v="0"/>
    <x v="0"/>
    <n v="321"/>
    <x v="112"/>
  </r>
  <r>
    <s v="AD01-9361"/>
    <x v="0"/>
    <s v="Jun"/>
    <x v="0"/>
    <x v="0"/>
    <s v="Order assembled"/>
    <x v="1"/>
    <x v="0"/>
    <x v="1"/>
    <n v="315"/>
    <x v="113"/>
  </r>
  <r>
    <s v="AD01-9364"/>
    <x v="0"/>
    <s v="Jun"/>
    <x v="0"/>
    <x v="0"/>
    <s v="Order assembled"/>
    <x v="1"/>
    <x v="0"/>
    <x v="1"/>
    <n v="309"/>
    <x v="114"/>
  </r>
  <r>
    <s v="AD01-9361"/>
    <x v="0"/>
    <s v="Jun"/>
    <x v="0"/>
    <x v="0"/>
    <s v="Order assembled"/>
    <x v="1"/>
    <x v="0"/>
    <x v="1"/>
    <n v="225"/>
    <x v="51"/>
  </r>
  <r>
    <s v="AD01-9361"/>
    <x v="0"/>
    <s v="Jun"/>
    <x v="0"/>
    <x v="0"/>
    <s v="Order assembled"/>
    <x v="1"/>
    <x v="0"/>
    <x v="1"/>
    <n v="751"/>
    <x v="7"/>
  </r>
  <r>
    <s v="AD01-9362"/>
    <x v="0"/>
    <s v="Jun"/>
    <x v="0"/>
    <x v="0"/>
    <s v="Order assembled"/>
    <x v="1"/>
    <x v="0"/>
    <x v="1"/>
    <n v="223"/>
    <x v="83"/>
  </r>
  <r>
    <s v="AD01-9365"/>
    <x v="0"/>
    <s v="Jun"/>
    <x v="0"/>
    <x v="0"/>
    <s v="Order assembled"/>
    <x v="1"/>
    <x v="0"/>
    <x v="1"/>
    <n v="271"/>
    <x v="115"/>
  </r>
  <r>
    <s v="AD01-9362"/>
    <x v="0"/>
    <s v="Jun"/>
    <x v="0"/>
    <x v="0"/>
    <s v="Order assembled"/>
    <x v="1"/>
    <x v="0"/>
    <x v="1"/>
    <n v="199"/>
    <x v="116"/>
  </r>
  <r>
    <s v="AD01-9364"/>
    <x v="0"/>
    <s v="Jun"/>
    <x v="0"/>
    <x v="0"/>
    <s v="Order assembled"/>
    <x v="1"/>
    <x v="0"/>
    <x v="0"/>
    <n v="882"/>
    <x v="117"/>
  </r>
  <r>
    <s v="AD01-9361"/>
    <x v="0"/>
    <s v="Jun"/>
    <x v="0"/>
    <x v="0"/>
    <s v="Order assembled"/>
    <x v="1"/>
    <x v="0"/>
    <x v="0"/>
    <n v="883"/>
    <x v="118"/>
  </r>
  <r>
    <s v="AD01-9364"/>
    <x v="0"/>
    <s v="Jun"/>
    <x v="0"/>
    <x v="0"/>
    <s v="Order assembled"/>
    <x v="1"/>
    <x v="0"/>
    <x v="1"/>
    <n v="227"/>
    <x v="119"/>
  </r>
  <r>
    <s v="AD01-9362"/>
    <x v="0"/>
    <s v="Jun"/>
    <x v="0"/>
    <x v="0"/>
    <s v="Order assembled"/>
    <x v="1"/>
    <x v="0"/>
    <x v="1"/>
    <n v="774"/>
    <x v="120"/>
  </r>
  <r>
    <s v="AD01-9364"/>
    <x v="0"/>
    <s v="Mar"/>
    <x v="0"/>
    <x v="0"/>
    <s v="Order assembled"/>
    <x v="1"/>
    <x v="0"/>
    <x v="1"/>
    <n v="368"/>
    <x v="7"/>
  </r>
  <r>
    <s v="AD01-9364"/>
    <x v="0"/>
    <s v="Mar"/>
    <x v="0"/>
    <x v="0"/>
    <s v="Order assembled"/>
    <x v="1"/>
    <x v="0"/>
    <x v="0"/>
    <n v="362"/>
    <x v="121"/>
  </r>
  <r>
    <s v="AD01-9364"/>
    <x v="0"/>
    <s v="Mar"/>
    <x v="0"/>
    <x v="0"/>
    <s v="Order assembled"/>
    <x v="1"/>
    <x v="0"/>
    <x v="0"/>
    <n v="356"/>
    <x v="122"/>
  </r>
  <r>
    <s v="AD01-9363"/>
    <x v="0"/>
    <s v="Mar"/>
    <x v="0"/>
    <x v="0"/>
    <s v="Order assembled"/>
    <x v="1"/>
    <x v="0"/>
    <x v="1"/>
    <n v="242"/>
    <x v="45"/>
  </r>
  <r>
    <s v="AD01-9361"/>
    <x v="0"/>
    <s v="Mar"/>
    <x v="0"/>
    <x v="0"/>
    <s v="Order assembled"/>
    <x v="1"/>
    <x v="0"/>
    <x v="1"/>
    <n v="290"/>
    <x v="23"/>
  </r>
  <r>
    <s v="AD01-9362"/>
    <x v="0"/>
    <s v="Mar"/>
    <x v="0"/>
    <x v="0"/>
    <s v="Order assembled"/>
    <x v="1"/>
    <x v="0"/>
    <x v="1"/>
    <n v="212"/>
    <x v="25"/>
  </r>
  <r>
    <s v="AD01-9365"/>
    <x v="0"/>
    <s v="Mar"/>
    <x v="0"/>
    <x v="0"/>
    <s v="Order assembled"/>
    <x v="1"/>
    <x v="0"/>
    <x v="1"/>
    <n v="286"/>
    <x v="123"/>
  </r>
  <r>
    <s v="AD01-9363"/>
    <x v="0"/>
    <s v="Mar"/>
    <x v="0"/>
    <x v="0"/>
    <s v="Order assembled"/>
    <x v="1"/>
    <x v="0"/>
    <x v="1"/>
    <n v="214"/>
    <x v="28"/>
  </r>
  <r>
    <s v="AD01-9362"/>
    <x v="0"/>
    <s v="Mar"/>
    <x v="0"/>
    <x v="0"/>
    <s v="Order assembled"/>
    <x v="1"/>
    <x v="0"/>
    <x v="1"/>
    <n v="366"/>
    <x v="7"/>
  </r>
  <r>
    <s v="AD01-9362"/>
    <x v="0"/>
    <s v="Mar"/>
    <x v="0"/>
    <x v="0"/>
    <s v="Order assembled"/>
    <x v="1"/>
    <x v="0"/>
    <x v="0"/>
    <n v="360"/>
    <x v="7"/>
  </r>
  <r>
    <s v="AD01-9364"/>
    <x v="0"/>
    <s v="Mar"/>
    <x v="0"/>
    <x v="0"/>
    <s v="Order assembled"/>
    <x v="1"/>
    <x v="0"/>
    <x v="1"/>
    <n v="676"/>
    <x v="124"/>
  </r>
  <r>
    <s v="AD01-9364"/>
    <x v="0"/>
    <s v="Mar"/>
    <x v="0"/>
    <x v="0"/>
    <s v="Order assembled"/>
    <x v="1"/>
    <x v="0"/>
    <x v="1"/>
    <n v="709"/>
    <x v="125"/>
  </r>
  <r>
    <s v="AD01-9361"/>
    <x v="0"/>
    <s v="Mar"/>
    <x v="0"/>
    <x v="0"/>
    <s v="Order assembled"/>
    <x v="1"/>
    <x v="0"/>
    <x v="1"/>
    <n v="762"/>
    <x v="126"/>
  </r>
  <r>
    <s v="AD01-9361"/>
    <x v="0"/>
    <s v="Mar"/>
    <x v="0"/>
    <x v="0"/>
    <s v="Order assembled"/>
    <x v="1"/>
    <x v="0"/>
    <x v="1"/>
    <n v="369"/>
    <x v="127"/>
  </r>
  <r>
    <s v="AD01-9364"/>
    <x v="0"/>
    <s v="Mar"/>
    <x v="0"/>
    <x v="0"/>
    <s v="Order assembled"/>
    <x v="1"/>
    <x v="0"/>
    <x v="1"/>
    <n v="363"/>
    <x v="128"/>
  </r>
  <r>
    <s v="AD01-9365"/>
    <x v="0"/>
    <s v="Mar"/>
    <x v="0"/>
    <x v="0"/>
    <s v="Order assembled"/>
    <x v="1"/>
    <x v="0"/>
    <x v="0"/>
    <n v="357"/>
    <x v="129"/>
  </r>
  <r>
    <s v="AD01-9361"/>
    <x v="0"/>
    <s v="Mar"/>
    <x v="0"/>
    <x v="0"/>
    <s v="Order assembled"/>
    <x v="1"/>
    <x v="0"/>
    <x v="1"/>
    <n v="243"/>
    <x v="130"/>
  </r>
  <r>
    <s v="AD01-9364"/>
    <x v="0"/>
    <s v="Mar"/>
    <x v="0"/>
    <x v="0"/>
    <s v="Order assembled"/>
    <x v="1"/>
    <x v="0"/>
    <x v="1"/>
    <n v="802"/>
    <x v="7"/>
  </r>
  <r>
    <s v="AD01-9363"/>
    <x v="0"/>
    <s v="Mar"/>
    <x v="0"/>
    <x v="0"/>
    <s v="Order assembled"/>
    <x v="1"/>
    <x v="0"/>
    <x v="1"/>
    <n v="241"/>
    <x v="55"/>
  </r>
  <r>
    <s v="AD01-9362"/>
    <x v="0"/>
    <s v="Mar"/>
    <x v="0"/>
    <x v="0"/>
    <s v="Order assembled"/>
    <x v="1"/>
    <x v="0"/>
    <x v="1"/>
    <n v="289"/>
    <x v="131"/>
  </r>
  <r>
    <s v="AD01-9364"/>
    <x v="0"/>
    <s v="Mar"/>
    <x v="0"/>
    <x v="0"/>
    <s v="Order assembled"/>
    <x v="1"/>
    <x v="0"/>
    <x v="1"/>
    <n v="874"/>
    <x v="132"/>
  </r>
  <r>
    <s v="AD01-9361"/>
    <x v="0"/>
    <s v="Mar"/>
    <x v="0"/>
    <x v="0"/>
    <s v="Order assembled"/>
    <x v="1"/>
    <x v="0"/>
    <x v="0"/>
    <n v="875"/>
    <x v="133"/>
  </r>
  <r>
    <s v="AD01-9362"/>
    <x v="0"/>
    <s v="Mar"/>
    <x v="0"/>
    <x v="0"/>
    <s v="Order assembled"/>
    <x v="1"/>
    <x v="0"/>
    <x v="1"/>
    <n v="239"/>
    <x v="58"/>
  </r>
  <r>
    <s v="AD01-9362"/>
    <x v="0"/>
    <s v="Mar"/>
    <x v="0"/>
    <x v="0"/>
    <s v="Order assembled"/>
    <x v="1"/>
    <x v="0"/>
    <x v="1"/>
    <n v="287"/>
    <x v="39"/>
  </r>
  <r>
    <s v="AD01-9363"/>
    <x v="0"/>
    <s v="Mar"/>
    <x v="0"/>
    <x v="0"/>
    <s v="Order assembled"/>
    <x v="1"/>
    <x v="0"/>
    <x v="1"/>
    <n v="771"/>
    <x v="134"/>
  </r>
  <r>
    <s v="AD01-9361"/>
    <x v="0"/>
    <s v="May"/>
    <x v="0"/>
    <x v="0"/>
    <s v="Order assembled"/>
    <x v="1"/>
    <x v="0"/>
    <x v="0"/>
    <n v="338"/>
    <x v="135"/>
  </r>
  <r>
    <s v="AD01-9361"/>
    <x v="0"/>
    <s v="May"/>
    <x v="0"/>
    <x v="0"/>
    <s v="Order assembled"/>
    <x v="1"/>
    <x v="0"/>
    <x v="0"/>
    <n v="332"/>
    <x v="136"/>
  </r>
  <r>
    <s v="AD01-9362"/>
    <x v="0"/>
    <s v="May"/>
    <x v="0"/>
    <x v="0"/>
    <s v="Order assembled"/>
    <x v="1"/>
    <x v="0"/>
    <x v="0"/>
    <n v="326"/>
    <x v="137"/>
  </r>
  <r>
    <s v="AD01-9362"/>
    <x v="0"/>
    <s v="May"/>
    <x v="0"/>
    <x v="0"/>
    <s v="Order assembled"/>
    <x v="1"/>
    <x v="0"/>
    <x v="1"/>
    <n v="230"/>
    <x v="138"/>
  </r>
  <r>
    <s v="AD01-9364"/>
    <x v="0"/>
    <s v="May"/>
    <x v="0"/>
    <x v="0"/>
    <s v="Order assembled"/>
    <x v="1"/>
    <x v="0"/>
    <x v="1"/>
    <n v="278"/>
    <x v="24"/>
  </r>
  <r>
    <s v="AD01-9362"/>
    <x v="0"/>
    <s v="May"/>
    <x v="0"/>
    <x v="0"/>
    <s v="Order assembled"/>
    <x v="1"/>
    <x v="0"/>
    <x v="1"/>
    <n v="206"/>
    <x v="139"/>
  </r>
  <r>
    <s v="AD01-9361"/>
    <x v="0"/>
    <s v="May"/>
    <x v="0"/>
    <x v="0"/>
    <s v="Order assembled"/>
    <x v="1"/>
    <x v="0"/>
    <x v="1"/>
    <n v="232"/>
    <x v="140"/>
  </r>
  <r>
    <s v="AD01-9361"/>
    <x v="0"/>
    <s v="May"/>
    <x v="0"/>
    <x v="0"/>
    <s v="Order assembled"/>
    <x v="1"/>
    <x v="0"/>
    <x v="1"/>
    <n v="202"/>
    <x v="141"/>
  </r>
  <r>
    <s v="AD01-9364"/>
    <x v="0"/>
    <s v="May"/>
    <x v="0"/>
    <x v="0"/>
    <s v="Order assembled"/>
    <x v="1"/>
    <x v="0"/>
    <x v="0"/>
    <n v="336"/>
    <x v="7"/>
  </r>
  <r>
    <s v="AD01-9362"/>
    <x v="0"/>
    <s v="May"/>
    <x v="0"/>
    <x v="0"/>
    <s v="Order assembled"/>
    <x v="1"/>
    <x v="0"/>
    <x v="0"/>
    <n v="330"/>
    <x v="7"/>
  </r>
  <r>
    <s v="AD01-9361"/>
    <x v="0"/>
    <s v="May"/>
    <x v="0"/>
    <x v="0"/>
    <s v="Order assembled"/>
    <x v="1"/>
    <x v="0"/>
    <x v="0"/>
    <n v="324"/>
    <x v="7"/>
  </r>
  <r>
    <s v="AD01-9362"/>
    <x v="0"/>
    <s v="May"/>
    <x v="0"/>
    <x v="0"/>
    <s v="Order assembled"/>
    <x v="1"/>
    <x v="0"/>
    <x v="1"/>
    <n v="678"/>
    <x v="142"/>
  </r>
  <r>
    <s v="AD01-9364"/>
    <x v="0"/>
    <s v="May"/>
    <x v="0"/>
    <x v="0"/>
    <s v="Order assembled"/>
    <x v="1"/>
    <x v="0"/>
    <x v="1"/>
    <n v="711"/>
    <x v="143"/>
  </r>
  <r>
    <s v="AD01-9362"/>
    <x v="0"/>
    <s v="May"/>
    <x v="0"/>
    <x v="0"/>
    <s v="Order assembled"/>
    <x v="1"/>
    <x v="0"/>
    <x v="1"/>
    <n v="764"/>
    <x v="144"/>
  </r>
  <r>
    <s v="AD01-9364"/>
    <x v="0"/>
    <s v="May"/>
    <x v="0"/>
    <x v="0"/>
    <s v="Order assembled"/>
    <x v="1"/>
    <x v="0"/>
    <x v="0"/>
    <n v="333"/>
    <x v="145"/>
  </r>
  <r>
    <s v="AD01-9364"/>
    <x v="0"/>
    <s v="May"/>
    <x v="0"/>
    <x v="0"/>
    <s v="Order assembled"/>
    <x v="1"/>
    <x v="0"/>
    <x v="0"/>
    <n v="327"/>
    <x v="146"/>
  </r>
  <r>
    <s v="AD01-9362"/>
    <x v="0"/>
    <s v="May"/>
    <x v="0"/>
    <x v="0"/>
    <s v="Order assembled"/>
    <x v="1"/>
    <x v="0"/>
    <x v="1"/>
    <n v="231"/>
    <x v="147"/>
  </r>
  <r>
    <s v="AD01-9364"/>
    <x v="0"/>
    <s v="May"/>
    <x v="0"/>
    <x v="0"/>
    <s v="Order assembled"/>
    <x v="1"/>
    <x v="0"/>
    <x v="1"/>
    <n v="750"/>
    <x v="7"/>
  </r>
  <r>
    <s v="AD01-9362"/>
    <x v="0"/>
    <s v="May"/>
    <x v="0"/>
    <x v="0"/>
    <s v="Order assembled"/>
    <x v="1"/>
    <x v="0"/>
    <x v="1"/>
    <n v="804"/>
    <x v="7"/>
  </r>
  <r>
    <s v="AD01-9361"/>
    <x v="0"/>
    <s v="May"/>
    <x v="0"/>
    <x v="0"/>
    <s v="Order assembled"/>
    <x v="1"/>
    <x v="0"/>
    <x v="1"/>
    <n v="229"/>
    <x v="148"/>
  </r>
  <r>
    <s v="AD01-9362"/>
    <x v="0"/>
    <s v="May"/>
    <x v="0"/>
    <x v="0"/>
    <s v="Order assembled"/>
    <x v="1"/>
    <x v="0"/>
    <x v="1"/>
    <n v="277"/>
    <x v="149"/>
  </r>
  <r>
    <s v="AD01-9361"/>
    <x v="0"/>
    <s v="May"/>
    <x v="0"/>
    <x v="0"/>
    <s v="Order assembled"/>
    <x v="0"/>
    <x v="0"/>
    <x v="1"/>
    <n v="205"/>
    <x v="150"/>
  </r>
  <r>
    <s v="AD01-9361"/>
    <x v="0"/>
    <s v="May"/>
    <x v="0"/>
    <x v="0"/>
    <s v="Order assembled"/>
    <x v="0"/>
    <x v="0"/>
    <x v="0"/>
    <n v="879"/>
    <x v="151"/>
  </r>
  <r>
    <s v="AD01-9365"/>
    <x v="0"/>
    <s v="May"/>
    <x v="0"/>
    <x v="0"/>
    <s v="Order assembled"/>
    <x v="0"/>
    <x v="0"/>
    <x v="0"/>
    <n v="880"/>
    <x v="152"/>
  </r>
  <r>
    <s v="AD01-9362"/>
    <x v="0"/>
    <s v="May"/>
    <x v="0"/>
    <x v="0"/>
    <s v="Order assembled"/>
    <x v="0"/>
    <x v="0"/>
    <x v="0"/>
    <n v="881"/>
    <x v="153"/>
  </r>
  <r>
    <s v="AD01-9362"/>
    <x v="0"/>
    <s v="May"/>
    <x v="0"/>
    <x v="0"/>
    <s v="Order assembled"/>
    <x v="0"/>
    <x v="0"/>
    <x v="1"/>
    <n v="233"/>
    <x v="154"/>
  </r>
  <r>
    <s v="AD01-9361"/>
    <x v="0"/>
    <s v="May"/>
    <x v="0"/>
    <x v="0"/>
    <s v="Order assembled"/>
    <x v="0"/>
    <x v="0"/>
    <x v="1"/>
    <n v="275"/>
    <x v="40"/>
  </r>
  <r>
    <s v="AD01-9362"/>
    <x v="0"/>
    <s v="May"/>
    <x v="0"/>
    <x v="0"/>
    <s v="Order assembled"/>
    <x v="0"/>
    <x v="0"/>
    <x v="1"/>
    <n v="773"/>
    <x v="155"/>
  </r>
  <r>
    <s v="AD01-9363"/>
    <x v="0"/>
    <s v="Nov"/>
    <x v="0"/>
    <x v="0"/>
    <s v="Order assembled"/>
    <x v="0"/>
    <x v="0"/>
    <x v="0"/>
    <n v="242"/>
    <x v="7"/>
  </r>
  <r>
    <s v="AD01-9362"/>
    <x v="0"/>
    <s v="Nov"/>
    <x v="0"/>
    <x v="0"/>
    <s v="Order assembled"/>
    <x v="0"/>
    <x v="0"/>
    <x v="0"/>
    <n v="236"/>
    <x v="7"/>
  </r>
  <r>
    <s v="AD01-9364"/>
    <x v="0"/>
    <s v="Nov"/>
    <x v="0"/>
    <x v="0"/>
    <s v="Order assembled"/>
    <x v="0"/>
    <x v="0"/>
    <x v="0"/>
    <n v="230"/>
    <x v="7"/>
  </r>
  <r>
    <s v="AD01-9363"/>
    <x v="0"/>
    <s v="Nov"/>
    <x v="0"/>
    <x v="0"/>
    <s v="Order assembled"/>
    <x v="0"/>
    <x v="0"/>
    <x v="1"/>
    <n v="200"/>
    <x v="107"/>
  </r>
  <r>
    <s v="AD01-9364"/>
    <x v="0"/>
    <s v="Nov"/>
    <x v="0"/>
    <x v="0"/>
    <s v="Order assembled"/>
    <x v="0"/>
    <x v="0"/>
    <x v="1"/>
    <n v="170"/>
    <x v="156"/>
  </r>
  <r>
    <s v="AD01-9364"/>
    <x v="0"/>
    <s v="Nov"/>
    <x v="0"/>
    <x v="0"/>
    <s v="Order assembled"/>
    <x v="0"/>
    <x v="0"/>
    <x v="1"/>
    <n v="196"/>
    <x v="109"/>
  </r>
  <r>
    <s v="AD01-9362"/>
    <x v="0"/>
    <s v="Nov"/>
    <x v="0"/>
    <x v="0"/>
    <s v="Order assembled"/>
    <x v="0"/>
    <x v="0"/>
    <x v="1"/>
    <n v="244"/>
    <x v="62"/>
  </r>
  <r>
    <s v="AD01-9361"/>
    <x v="0"/>
    <s v="Nov"/>
    <x v="0"/>
    <x v="0"/>
    <s v="Order assembled"/>
    <x v="0"/>
    <x v="0"/>
    <x v="1"/>
    <n v="172"/>
    <x v="157"/>
  </r>
  <r>
    <s v="AD01-9361"/>
    <x v="0"/>
    <s v="Nov"/>
    <x v="0"/>
    <x v="0"/>
    <s v="Order assembled"/>
    <x v="0"/>
    <x v="0"/>
    <x v="0"/>
    <n v="240"/>
    <x v="7"/>
  </r>
  <r>
    <s v="AD01-9364"/>
    <x v="0"/>
    <s v="Nov"/>
    <x v="0"/>
    <x v="0"/>
    <s v="Order assembled"/>
    <x v="0"/>
    <x v="0"/>
    <x v="0"/>
    <n v="234"/>
    <x v="7"/>
  </r>
  <r>
    <s v="AD01-9362"/>
    <x v="0"/>
    <s v="Nov"/>
    <x v="0"/>
    <x v="0"/>
    <s v="Order assembled"/>
    <x v="0"/>
    <x v="0"/>
    <x v="0"/>
    <n v="228"/>
    <x v="7"/>
  </r>
  <r>
    <s v="AD01-9361"/>
    <x v="0"/>
    <s v="Nov"/>
    <x v="0"/>
    <x v="0"/>
    <s v="Order assembled"/>
    <x v="0"/>
    <x v="0"/>
    <x v="1"/>
    <n v="683"/>
    <x v="158"/>
  </r>
  <r>
    <s v="AD01-9362"/>
    <x v="0"/>
    <s v="Nov"/>
    <x v="0"/>
    <x v="0"/>
    <s v="Order assembled"/>
    <x v="0"/>
    <x v="0"/>
    <x v="1"/>
    <n v="716"/>
    <x v="159"/>
  </r>
  <r>
    <s v="AD01-9364"/>
    <x v="0"/>
    <s v="Nov"/>
    <x v="0"/>
    <x v="0"/>
    <s v="Order assembled"/>
    <x v="0"/>
    <x v="0"/>
    <x v="1"/>
    <n v="769"/>
    <x v="87"/>
  </r>
  <r>
    <s v="AD01-9362"/>
    <x v="0"/>
    <s v="Nov"/>
    <x v="0"/>
    <x v="0"/>
    <s v="Order assembled"/>
    <x v="0"/>
    <x v="0"/>
    <x v="0"/>
    <n v="237"/>
    <x v="14"/>
  </r>
  <r>
    <s v="AD01-9362"/>
    <x v="0"/>
    <s v="Nov"/>
    <x v="0"/>
    <x v="0"/>
    <s v="Order assembled"/>
    <x v="0"/>
    <x v="0"/>
    <x v="0"/>
    <n v="231"/>
    <x v="147"/>
  </r>
  <r>
    <s v="AD01-9364"/>
    <x v="0"/>
    <s v="Nov"/>
    <x v="0"/>
    <x v="0"/>
    <s v="Order assembled"/>
    <x v="0"/>
    <x v="0"/>
    <x v="1"/>
    <n v="201"/>
    <x v="160"/>
  </r>
  <r>
    <s v="AD01-9362"/>
    <x v="0"/>
    <s v="Nov"/>
    <x v="0"/>
    <x v="0"/>
    <s v="Order assembled"/>
    <x v="0"/>
    <x v="0"/>
    <x v="1"/>
    <n v="756"/>
    <x v="7"/>
  </r>
  <r>
    <s v="AD01-9361"/>
    <x v="0"/>
    <s v="Nov"/>
    <x v="0"/>
    <x v="0"/>
    <s v="Order assembled"/>
    <x v="0"/>
    <x v="0"/>
    <x v="1"/>
    <n v="809"/>
    <x v="7"/>
  </r>
  <r>
    <s v="AD01-9361"/>
    <x v="0"/>
    <s v="Nov"/>
    <x v="0"/>
    <x v="0"/>
    <s v="Order assembled"/>
    <x v="0"/>
    <x v="0"/>
    <x v="1"/>
    <n v="199"/>
    <x v="116"/>
  </r>
  <r>
    <s v="AD01-9361"/>
    <x v="0"/>
    <s v="Nov"/>
    <x v="0"/>
    <x v="0"/>
    <s v="Order assembled"/>
    <x v="0"/>
    <x v="0"/>
    <x v="1"/>
    <n v="247"/>
    <x v="69"/>
  </r>
  <r>
    <s v="AD01-9364"/>
    <x v="0"/>
    <s v="Nov"/>
    <x v="0"/>
    <x v="0"/>
    <s v="Order assembled"/>
    <x v="0"/>
    <x v="0"/>
    <x v="1"/>
    <n v="169"/>
    <x v="161"/>
  </r>
  <r>
    <s v="AD01-9361"/>
    <x v="0"/>
    <s v="Nov"/>
    <x v="0"/>
    <x v="0"/>
    <s v="Order assembled"/>
    <x v="0"/>
    <x v="0"/>
    <x v="0"/>
    <n v="239"/>
    <x v="58"/>
  </r>
  <r>
    <s v="AD01-9362"/>
    <x v="0"/>
    <s v="Nov"/>
    <x v="0"/>
    <x v="0"/>
    <s v="Order assembled"/>
    <x v="0"/>
    <x v="0"/>
    <x v="0"/>
    <n v="233"/>
    <x v="154"/>
  </r>
  <r>
    <s v="AD01-9364"/>
    <x v="0"/>
    <s v="Nov"/>
    <x v="0"/>
    <x v="0"/>
    <s v="Order assembled"/>
    <x v="0"/>
    <x v="0"/>
    <x v="0"/>
    <n v="227"/>
    <x v="119"/>
  </r>
  <r>
    <s v="AD01-9364"/>
    <x v="0"/>
    <s v="Nov"/>
    <x v="0"/>
    <x v="0"/>
    <s v="Order assembled"/>
    <x v="0"/>
    <x v="0"/>
    <x v="1"/>
    <n v="197"/>
    <x v="162"/>
  </r>
  <r>
    <s v="AD01-9364"/>
    <x v="0"/>
    <s v="Nov"/>
    <x v="0"/>
    <x v="0"/>
    <s v="Order assembled"/>
    <x v="0"/>
    <x v="0"/>
    <x v="1"/>
    <n v="245"/>
    <x v="71"/>
  </r>
  <r>
    <s v="AD01-9363"/>
    <x v="0"/>
    <s v="Nov"/>
    <x v="0"/>
    <x v="0"/>
    <s v="Order assembled"/>
    <x v="0"/>
    <x v="0"/>
    <x v="1"/>
    <n v="778"/>
    <x v="163"/>
  </r>
  <r>
    <s v="AD01-9362"/>
    <x v="0"/>
    <s v="Oct"/>
    <x v="0"/>
    <x v="0"/>
    <s v="Order assembled"/>
    <x v="0"/>
    <x v="0"/>
    <x v="0"/>
    <n v="254"/>
    <x v="7"/>
  </r>
  <r>
    <s v="AD01-9362"/>
    <x v="0"/>
    <s v="Oct"/>
    <x v="0"/>
    <x v="0"/>
    <s v="Order assembled"/>
    <x v="0"/>
    <x v="0"/>
    <x v="0"/>
    <n v="248"/>
    <x v="7"/>
  </r>
  <r>
    <s v="AD01-9362"/>
    <x v="0"/>
    <s v="Oct"/>
    <x v="0"/>
    <x v="0"/>
    <s v="Order assembled"/>
    <x v="0"/>
    <x v="0"/>
    <x v="1"/>
    <n v="206"/>
    <x v="139"/>
  </r>
  <r>
    <s v="AD01-9361"/>
    <x v="0"/>
    <s v="Oct"/>
    <x v="0"/>
    <x v="0"/>
    <s v="Order assembled"/>
    <x v="0"/>
    <x v="0"/>
    <x v="1"/>
    <n v="248"/>
    <x v="60"/>
  </r>
  <r>
    <s v="AD01-9364"/>
    <x v="0"/>
    <s v="Oct"/>
    <x v="0"/>
    <x v="0"/>
    <s v="Order assembled"/>
    <x v="0"/>
    <x v="0"/>
    <x v="1"/>
    <n v="176"/>
    <x v="164"/>
  </r>
  <r>
    <s v="AD01-9365"/>
    <x v="0"/>
    <s v="Oct"/>
    <x v="0"/>
    <x v="0"/>
    <s v="Order assembled"/>
    <x v="0"/>
    <x v="0"/>
    <x v="1"/>
    <n v="202"/>
    <x v="141"/>
  </r>
  <r>
    <s v="AD01-9362"/>
    <x v="0"/>
    <s v="Oct"/>
    <x v="0"/>
    <x v="0"/>
    <s v="Order assembled"/>
    <x v="0"/>
    <x v="0"/>
    <x v="1"/>
    <n v="250"/>
    <x v="77"/>
  </r>
  <r>
    <s v="AD01-9361"/>
    <x v="0"/>
    <s v="Oct"/>
    <x v="0"/>
    <x v="0"/>
    <s v="Order assembled"/>
    <x v="0"/>
    <x v="0"/>
    <x v="1"/>
    <n v="178"/>
    <x v="165"/>
  </r>
  <r>
    <s v="AD01-9361"/>
    <x v="0"/>
    <s v="Oct"/>
    <x v="0"/>
    <x v="0"/>
    <s v="Order assembled"/>
    <x v="0"/>
    <x v="0"/>
    <x v="1"/>
    <n v="258"/>
    <x v="7"/>
  </r>
  <r>
    <s v="AD01-9361"/>
    <x v="0"/>
    <s v="Oct"/>
    <x v="0"/>
    <x v="0"/>
    <s v="Order assembled"/>
    <x v="0"/>
    <x v="0"/>
    <x v="1"/>
    <n v="252"/>
    <x v="7"/>
  </r>
  <r>
    <s v="AD01-9361"/>
    <x v="0"/>
    <s v="Oct"/>
    <x v="0"/>
    <x v="0"/>
    <s v="Order assembled"/>
    <x v="0"/>
    <x v="0"/>
    <x v="0"/>
    <n v="246"/>
    <x v="7"/>
  </r>
  <r>
    <s v="AD01-9364"/>
    <x v="0"/>
    <s v="Oct"/>
    <x v="0"/>
    <x v="0"/>
    <s v="Order assembled"/>
    <x v="0"/>
    <x v="0"/>
    <x v="1"/>
    <n v="682"/>
    <x v="166"/>
  </r>
  <r>
    <s v="AD01-9362"/>
    <x v="0"/>
    <s v="Oct"/>
    <x v="0"/>
    <x v="0"/>
    <s v="Order assembled"/>
    <x v="0"/>
    <x v="0"/>
    <x v="1"/>
    <n v="715"/>
    <x v="167"/>
  </r>
  <r>
    <s v="AD01-9362"/>
    <x v="0"/>
    <s v="Oct"/>
    <x v="0"/>
    <x v="0"/>
    <s v="Order assembled"/>
    <x v="0"/>
    <x v="0"/>
    <x v="1"/>
    <n v="255"/>
    <x v="168"/>
  </r>
  <r>
    <s v="AD01-9362"/>
    <x v="0"/>
    <s v="Oct"/>
    <x v="0"/>
    <x v="0"/>
    <s v="Order assembled"/>
    <x v="0"/>
    <x v="0"/>
    <x v="1"/>
    <n v="249"/>
    <x v="68"/>
  </r>
  <r>
    <s v="AD01-9361"/>
    <x v="0"/>
    <s v="Oct"/>
    <x v="0"/>
    <x v="0"/>
    <s v="Order assembled"/>
    <x v="0"/>
    <x v="0"/>
    <x v="0"/>
    <n v="243"/>
    <x v="130"/>
  </r>
  <r>
    <s v="AD01-9361"/>
    <x v="0"/>
    <s v="Oct"/>
    <x v="0"/>
    <x v="0"/>
    <s v="Order assembled"/>
    <x v="0"/>
    <x v="0"/>
    <x v="1"/>
    <n v="755"/>
    <x v="7"/>
  </r>
  <r>
    <s v="AD01-9364"/>
    <x v="0"/>
    <s v="Oct"/>
    <x v="0"/>
    <x v="0"/>
    <s v="Order assembled"/>
    <x v="0"/>
    <x v="0"/>
    <x v="1"/>
    <n v="808"/>
    <x v="7"/>
  </r>
  <r>
    <s v="AD01-9361"/>
    <x v="0"/>
    <s v="Oct"/>
    <x v="0"/>
    <x v="0"/>
    <s v="Order assembled"/>
    <x v="0"/>
    <x v="0"/>
    <x v="1"/>
    <n v="205"/>
    <x v="150"/>
  </r>
  <r>
    <s v="AD01-9361"/>
    <x v="0"/>
    <s v="Oct"/>
    <x v="0"/>
    <x v="0"/>
    <s v="Order assembled"/>
    <x v="0"/>
    <x v="0"/>
    <x v="1"/>
    <n v="253"/>
    <x v="82"/>
  </r>
  <r>
    <s v="AD01-9365"/>
    <x v="0"/>
    <s v="Oct"/>
    <x v="0"/>
    <x v="0"/>
    <s v="Order assembled"/>
    <x v="0"/>
    <x v="0"/>
    <x v="1"/>
    <n v="175"/>
    <x v="169"/>
  </r>
  <r>
    <s v="AD01-9363"/>
    <x v="0"/>
    <s v="Oct"/>
    <x v="0"/>
    <x v="0"/>
    <s v="Order assembled"/>
    <x v="0"/>
    <x v="0"/>
    <x v="0"/>
    <n v="257"/>
    <x v="170"/>
  </r>
  <r>
    <s v="AD01-9363"/>
    <x v="0"/>
    <s v="Oct"/>
    <x v="0"/>
    <x v="0"/>
    <s v="Order assembled"/>
    <x v="0"/>
    <x v="0"/>
    <x v="0"/>
    <n v="251"/>
    <x v="85"/>
  </r>
  <r>
    <s v="AD01-9362"/>
    <x v="0"/>
    <s v="Oct"/>
    <x v="0"/>
    <x v="0"/>
    <s v="Order assembled"/>
    <x v="0"/>
    <x v="0"/>
    <x v="0"/>
    <n v="245"/>
    <x v="71"/>
  </r>
  <r>
    <s v="AD01-9364"/>
    <x v="0"/>
    <s v="Oct"/>
    <x v="0"/>
    <x v="0"/>
    <s v="Order assembled"/>
    <x v="0"/>
    <x v="0"/>
    <x v="1"/>
    <n v="203"/>
    <x v="171"/>
  </r>
  <r>
    <s v="AD01-9361"/>
    <x v="0"/>
    <s v="Oct"/>
    <x v="0"/>
    <x v="0"/>
    <s v="Order assembled"/>
    <x v="0"/>
    <x v="0"/>
    <x v="1"/>
    <n v="251"/>
    <x v="85"/>
  </r>
  <r>
    <s v="AD01-9362"/>
    <x v="0"/>
    <s v="Oct"/>
    <x v="0"/>
    <x v="0"/>
    <s v="Order assembled"/>
    <x v="0"/>
    <x v="0"/>
    <x v="1"/>
    <n v="777"/>
    <x v="172"/>
  </r>
  <r>
    <s v="AD01-9361"/>
    <x v="0"/>
    <s v="Sep"/>
    <x v="0"/>
    <x v="0"/>
    <s v="Order assembled"/>
    <x v="0"/>
    <x v="0"/>
    <x v="0"/>
    <n v="272"/>
    <x v="7"/>
  </r>
  <r>
    <s v="AD01-9361"/>
    <x v="0"/>
    <s v="Sep"/>
    <x v="0"/>
    <x v="0"/>
    <s v="Order assembled"/>
    <x v="0"/>
    <x v="0"/>
    <x v="0"/>
    <n v="266"/>
    <x v="7"/>
  </r>
  <r>
    <s v="AD01-9361"/>
    <x v="0"/>
    <s v="Sep"/>
    <x v="0"/>
    <x v="0"/>
    <s v="Order assembled"/>
    <x v="0"/>
    <x v="0"/>
    <x v="0"/>
    <n v="260"/>
    <x v="7"/>
  </r>
  <r>
    <s v="AD01-9364"/>
    <x v="0"/>
    <s v="Sep"/>
    <x v="0"/>
    <x v="0"/>
    <s v="Order assembled"/>
    <x v="0"/>
    <x v="0"/>
    <x v="1"/>
    <n v="254"/>
    <x v="173"/>
  </r>
  <r>
    <s v="AD01-9361"/>
    <x v="0"/>
    <s v="Sep"/>
    <x v="0"/>
    <x v="0"/>
    <s v="Order assembled"/>
    <x v="0"/>
    <x v="0"/>
    <x v="1"/>
    <n v="182"/>
    <x v="174"/>
  </r>
  <r>
    <s v="AD01-9363"/>
    <x v="0"/>
    <s v="Sep"/>
    <x v="0"/>
    <x v="0"/>
    <s v="Order assembled"/>
    <x v="0"/>
    <x v="0"/>
    <x v="1"/>
    <n v="208"/>
    <x v="6"/>
  </r>
  <r>
    <s v="AD01-9363"/>
    <x v="0"/>
    <s v="Sep"/>
    <x v="0"/>
    <x v="0"/>
    <s v="Order assembled"/>
    <x v="0"/>
    <x v="0"/>
    <x v="1"/>
    <n v="256"/>
    <x v="175"/>
  </r>
  <r>
    <s v="AD01-9364"/>
    <x v="0"/>
    <s v="Sep"/>
    <x v="0"/>
    <x v="0"/>
    <s v="Order assembled"/>
    <x v="0"/>
    <x v="0"/>
    <x v="1"/>
    <n v="184"/>
    <x v="176"/>
  </r>
  <r>
    <s v="AD01-9365"/>
    <x v="0"/>
    <s v="Sep"/>
    <x v="0"/>
    <x v="0"/>
    <s v="Order assembled"/>
    <x v="0"/>
    <x v="0"/>
    <x v="1"/>
    <n v="270"/>
    <x v="7"/>
  </r>
  <r>
    <s v="AD01-9361"/>
    <x v="0"/>
    <s v="Sep"/>
    <x v="0"/>
    <x v="0"/>
    <s v="Order assembled"/>
    <x v="0"/>
    <x v="0"/>
    <x v="1"/>
    <n v="264"/>
    <x v="7"/>
  </r>
  <r>
    <s v="AD01-9363"/>
    <x v="0"/>
    <s v="Sep"/>
    <x v="0"/>
    <x v="0"/>
    <s v="Order assembled"/>
    <x v="0"/>
    <x v="0"/>
    <x v="1"/>
    <n v="681"/>
    <x v="177"/>
  </r>
  <r>
    <s v="AD01-9361"/>
    <x v="0"/>
    <s v="Sep"/>
    <x v="0"/>
    <x v="0"/>
    <s v="Order assembled"/>
    <x v="0"/>
    <x v="0"/>
    <x v="1"/>
    <n v="714"/>
    <x v="178"/>
  </r>
  <r>
    <s v="AD01-9361"/>
    <x v="0"/>
    <s v="Sep"/>
    <x v="0"/>
    <x v="0"/>
    <s v="Order assembled"/>
    <x v="0"/>
    <x v="0"/>
    <x v="1"/>
    <n v="768"/>
    <x v="179"/>
  </r>
  <r>
    <s v="AD01-9361"/>
    <x v="0"/>
    <s v="Sep"/>
    <x v="0"/>
    <x v="0"/>
    <s v="Order assembled"/>
    <x v="0"/>
    <x v="0"/>
    <x v="1"/>
    <n v="273"/>
    <x v="180"/>
  </r>
  <r>
    <s v="AD01-9363"/>
    <x v="0"/>
    <s v="Sep"/>
    <x v="0"/>
    <x v="0"/>
    <s v="Order assembled"/>
    <x v="0"/>
    <x v="0"/>
    <x v="1"/>
    <n v="267"/>
    <x v="181"/>
  </r>
  <r>
    <s v="AD01-9364"/>
    <x v="0"/>
    <s v="Sep"/>
    <x v="0"/>
    <x v="0"/>
    <s v="Order assembled"/>
    <x v="0"/>
    <x v="0"/>
    <x v="1"/>
    <n v="261"/>
    <x v="182"/>
  </r>
  <r>
    <s v="AD01-9361"/>
    <x v="0"/>
    <s v="Sep"/>
    <x v="0"/>
    <x v="0"/>
    <s v="Order assembled"/>
    <x v="0"/>
    <x v="0"/>
    <x v="1"/>
    <n v="207"/>
    <x v="183"/>
  </r>
  <r>
    <s v="AD01-9361"/>
    <x v="0"/>
    <s v="Sep"/>
    <x v="0"/>
    <x v="0"/>
    <s v="Order assembled"/>
    <x v="0"/>
    <x v="0"/>
    <x v="1"/>
    <n v="754"/>
    <x v="7"/>
  </r>
  <r>
    <s v="AD01-9363"/>
    <x v="0"/>
    <s v="Sep"/>
    <x v="0"/>
    <x v="0"/>
    <s v="Order assembled"/>
    <x v="0"/>
    <x v="0"/>
    <x v="1"/>
    <n v="807"/>
    <x v="7"/>
  </r>
  <r>
    <s v="AD01-9364"/>
    <x v="0"/>
    <s v="Sep"/>
    <x v="0"/>
    <x v="0"/>
    <s v="Order assembled"/>
    <x v="0"/>
    <x v="0"/>
    <x v="1"/>
    <n v="211"/>
    <x v="17"/>
  </r>
  <r>
    <s v="AD01-9363"/>
    <x v="0"/>
    <s v="Sep"/>
    <x v="0"/>
    <x v="0"/>
    <s v="Order assembled"/>
    <x v="0"/>
    <x v="0"/>
    <x v="1"/>
    <n v="181"/>
    <x v="184"/>
  </r>
  <r>
    <s v="AD01-9361"/>
    <x v="0"/>
    <s v="Sep"/>
    <x v="0"/>
    <x v="0"/>
    <s v="Order assembled"/>
    <x v="0"/>
    <x v="0"/>
    <x v="0"/>
    <n v="269"/>
    <x v="101"/>
  </r>
  <r>
    <s v="AD01-9362"/>
    <x v="0"/>
    <s v="Sep"/>
    <x v="0"/>
    <x v="0"/>
    <s v="Order assembled"/>
    <x v="0"/>
    <x v="0"/>
    <x v="0"/>
    <n v="263"/>
    <x v="42"/>
  </r>
  <r>
    <s v="AD01-9361"/>
    <x v="0"/>
    <s v="Sep"/>
    <x v="0"/>
    <x v="0"/>
    <s v="Order assembled"/>
    <x v="0"/>
    <x v="0"/>
    <x v="1"/>
    <n v="209"/>
    <x v="185"/>
  </r>
  <r>
    <s v="AD01-9365"/>
    <x v="0"/>
    <s v="Sep"/>
    <x v="0"/>
    <x v="0"/>
    <s v="Order assembled"/>
    <x v="0"/>
    <x v="0"/>
    <x v="1"/>
    <n v="257"/>
    <x v="170"/>
  </r>
  <r>
    <s v="AD01-9361"/>
    <x v="0"/>
    <s v="Apr"/>
    <x v="1"/>
    <x v="0"/>
    <s v="Order assembled"/>
    <x v="0"/>
    <x v="0"/>
    <x v="0"/>
    <n v="128"/>
    <x v="186"/>
  </r>
  <r>
    <s v="AD01-9364"/>
    <x v="0"/>
    <s v="Apr"/>
    <x v="1"/>
    <x v="0"/>
    <s v="Order assembled"/>
    <x v="0"/>
    <x v="0"/>
    <x v="0"/>
    <n v="302"/>
    <x v="88"/>
  </r>
  <r>
    <s v="AD01-9362"/>
    <x v="0"/>
    <s v="Apr"/>
    <x v="1"/>
    <x v="0"/>
    <s v="Order assembled"/>
    <x v="0"/>
    <x v="0"/>
    <x v="0"/>
    <n v="328"/>
    <x v="7"/>
  </r>
  <r>
    <s v="AD01-9361"/>
    <x v="0"/>
    <s v="Apr"/>
    <x v="1"/>
    <x v="0"/>
    <s v="Order assembled"/>
    <x v="0"/>
    <x v="0"/>
    <x v="0"/>
    <n v="130"/>
    <x v="7"/>
  </r>
  <r>
    <s v="AD01-9361"/>
    <x v="0"/>
    <s v="Apr"/>
    <x v="1"/>
    <x v="0"/>
    <s v="Order assembled"/>
    <x v="0"/>
    <x v="0"/>
    <x v="0"/>
    <n v="304"/>
    <x v="7"/>
  </r>
  <r>
    <s v="AD01-9362"/>
    <x v="0"/>
    <s v="Apr"/>
    <x v="1"/>
    <x v="0"/>
    <s v="Order assembled"/>
    <x v="0"/>
    <x v="0"/>
    <x v="0"/>
    <n v="989"/>
    <x v="187"/>
  </r>
  <r>
    <s v="AD01-9361"/>
    <x v="0"/>
    <s v="Apr"/>
    <x v="1"/>
    <x v="0"/>
    <s v="Order assembled"/>
    <x v="0"/>
    <x v="0"/>
    <x v="0"/>
    <n v="1022"/>
    <x v="188"/>
  </r>
  <r>
    <s v="AD01-9364"/>
    <x v="0"/>
    <s v="Apr"/>
    <x v="1"/>
    <x v="0"/>
    <s v="Order assembled"/>
    <x v="0"/>
    <x v="0"/>
    <x v="0"/>
    <n v="300"/>
    <x v="189"/>
  </r>
  <r>
    <s v="AD01-9364"/>
    <x v="0"/>
    <s v="Apr"/>
    <x v="1"/>
    <x v="0"/>
    <s v="Order assembled"/>
    <x v="0"/>
    <x v="0"/>
    <x v="0"/>
    <n v="327"/>
    <x v="146"/>
  </r>
  <r>
    <s v="AD01-9361"/>
    <x v="0"/>
    <s v="Apr"/>
    <x v="1"/>
    <x v="0"/>
    <s v="Order assembled"/>
    <x v="0"/>
    <x v="0"/>
    <x v="0"/>
    <n v="129"/>
    <x v="190"/>
  </r>
  <r>
    <s v="AD01-9362"/>
    <x v="0"/>
    <s v="Apr"/>
    <x v="1"/>
    <x v="0"/>
    <s v="Order assembled"/>
    <x v="0"/>
    <x v="0"/>
    <x v="0"/>
    <n v="303"/>
    <x v="94"/>
  </r>
  <r>
    <s v="AD01-9361"/>
    <x v="0"/>
    <s v="Apr"/>
    <x v="1"/>
    <x v="0"/>
    <s v="Order assembled"/>
    <x v="0"/>
    <x v="0"/>
    <x v="0"/>
    <n v="770"/>
    <x v="50"/>
  </r>
  <r>
    <s v="AD01-9362"/>
    <x v="0"/>
    <s v="Apr"/>
    <x v="1"/>
    <x v="0"/>
    <s v="Order assembled"/>
    <x v="0"/>
    <x v="0"/>
    <x v="0"/>
    <n v="857"/>
    <x v="191"/>
  </r>
  <r>
    <s v="AD01-9364"/>
    <x v="0"/>
    <s v="Apr"/>
    <x v="1"/>
    <x v="0"/>
    <s v="Order assembled"/>
    <x v="0"/>
    <x v="0"/>
    <x v="0"/>
    <n v="329"/>
    <x v="192"/>
  </r>
  <r>
    <s v="AD01-9361"/>
    <x v="0"/>
    <s v="Apr"/>
    <x v="1"/>
    <x v="0"/>
    <s v="Order assembled"/>
    <x v="0"/>
    <x v="0"/>
    <x v="0"/>
    <n v="131"/>
    <x v="193"/>
  </r>
  <r>
    <s v="AD01-9364"/>
    <x v="0"/>
    <s v="Aug"/>
    <x v="1"/>
    <x v="0"/>
    <s v="Order assembled"/>
    <x v="0"/>
    <x v="0"/>
    <x v="0"/>
    <n v="308"/>
    <x v="105"/>
  </r>
  <r>
    <s v="AD01-9361"/>
    <x v="0"/>
    <s v="Aug"/>
    <x v="1"/>
    <x v="0"/>
    <s v="Order assembled"/>
    <x v="0"/>
    <x v="0"/>
    <x v="0"/>
    <n v="356"/>
    <x v="122"/>
  </r>
  <r>
    <s v="AD01-9362"/>
    <x v="0"/>
    <s v="Aug"/>
    <x v="1"/>
    <x v="0"/>
    <s v="Order assembled"/>
    <x v="0"/>
    <x v="0"/>
    <x v="0"/>
    <n v="310"/>
    <x v="7"/>
  </r>
  <r>
    <s v="AD01-9362"/>
    <x v="0"/>
    <s v="Aug"/>
    <x v="1"/>
    <x v="0"/>
    <s v="Order assembled"/>
    <x v="0"/>
    <x v="0"/>
    <x v="0"/>
    <n v="352"/>
    <x v="7"/>
  </r>
  <r>
    <s v="AD01-9362"/>
    <x v="0"/>
    <s v="Aug"/>
    <x v="1"/>
    <x v="0"/>
    <s v="Order assembled"/>
    <x v="0"/>
    <x v="0"/>
    <x v="0"/>
    <n v="280"/>
    <x v="7"/>
  </r>
  <r>
    <s v="AD01-9362"/>
    <x v="0"/>
    <s v="Aug"/>
    <x v="1"/>
    <x v="0"/>
    <s v="Order assembled"/>
    <x v="0"/>
    <x v="0"/>
    <x v="0"/>
    <n v="993"/>
    <x v="194"/>
  </r>
  <r>
    <s v="AD01-9362"/>
    <x v="0"/>
    <s v="Aug"/>
    <x v="1"/>
    <x v="0"/>
    <s v="Order assembled"/>
    <x v="0"/>
    <x v="0"/>
    <x v="0"/>
    <n v="1026"/>
    <x v="195"/>
  </r>
  <r>
    <s v="AD01-9364"/>
    <x v="0"/>
    <s v="Aug"/>
    <x v="1"/>
    <x v="0"/>
    <s v="Order assembled"/>
    <x v="0"/>
    <x v="0"/>
    <x v="0"/>
    <n v="282"/>
    <x v="196"/>
  </r>
  <r>
    <s v="AD01-9364"/>
    <x v="0"/>
    <s v="Aug"/>
    <x v="1"/>
    <x v="0"/>
    <s v="Order assembled"/>
    <x v="0"/>
    <x v="0"/>
    <x v="0"/>
    <n v="309"/>
    <x v="114"/>
  </r>
  <r>
    <s v="AD01-9361"/>
    <x v="0"/>
    <s v="Aug"/>
    <x v="1"/>
    <x v="0"/>
    <s v="Order assembled"/>
    <x v="0"/>
    <x v="0"/>
    <x v="0"/>
    <n v="357"/>
    <x v="129"/>
  </r>
  <r>
    <s v="AD01-9362"/>
    <x v="0"/>
    <s v="Aug"/>
    <x v="1"/>
    <x v="0"/>
    <s v="Order assembled"/>
    <x v="0"/>
    <x v="0"/>
    <x v="0"/>
    <n v="279"/>
    <x v="34"/>
  </r>
  <r>
    <s v="AD01-9362"/>
    <x v="0"/>
    <s v="Aug"/>
    <x v="1"/>
    <x v="0"/>
    <s v="Order assembled"/>
    <x v="0"/>
    <x v="0"/>
    <x v="0"/>
    <n v="774"/>
    <x v="120"/>
  </r>
  <r>
    <s v="AD01-9361"/>
    <x v="0"/>
    <s v="Aug"/>
    <x v="1"/>
    <x v="0"/>
    <s v="Order assembled"/>
    <x v="0"/>
    <x v="0"/>
    <x v="0"/>
    <n v="807"/>
    <x v="197"/>
  </r>
  <r>
    <s v="AD01-9362"/>
    <x v="0"/>
    <s v="Aug"/>
    <x v="1"/>
    <x v="0"/>
    <s v="Order assembled"/>
    <x v="0"/>
    <x v="0"/>
    <x v="0"/>
    <n v="860"/>
    <x v="198"/>
  </r>
  <r>
    <s v="AD01-9365"/>
    <x v="0"/>
    <s v="Aug"/>
    <x v="1"/>
    <x v="0"/>
    <s v="Order assembled"/>
    <x v="0"/>
    <x v="0"/>
    <x v="0"/>
    <n v="353"/>
    <x v="199"/>
  </r>
  <r>
    <s v="AD01-9364"/>
    <x v="0"/>
    <s v="Aug"/>
    <x v="1"/>
    <x v="0"/>
    <s v="Order assembled"/>
    <x v="0"/>
    <x v="0"/>
    <x v="0"/>
    <n v="281"/>
    <x v="21"/>
  </r>
  <r>
    <s v="AD01-9364"/>
    <x v="0"/>
    <s v="Dec"/>
    <x v="1"/>
    <x v="0"/>
    <s v="Order assembled"/>
    <x v="0"/>
    <x v="0"/>
    <x v="0"/>
    <n v="284"/>
    <x v="3"/>
  </r>
  <r>
    <s v="AD01-9362"/>
    <x v="0"/>
    <s v="Dec"/>
    <x v="1"/>
    <x v="0"/>
    <s v="Order assembled"/>
    <x v="0"/>
    <x v="0"/>
    <x v="0"/>
    <n v="332"/>
    <x v="136"/>
  </r>
  <r>
    <s v="AD01-9364"/>
    <x v="0"/>
    <s v="Dec"/>
    <x v="1"/>
    <x v="0"/>
    <s v="Order assembled"/>
    <x v="0"/>
    <x v="0"/>
    <x v="0"/>
    <n v="260"/>
    <x v="26"/>
  </r>
  <r>
    <s v="AD01-9362"/>
    <x v="0"/>
    <s v="Dec"/>
    <x v="1"/>
    <x v="0"/>
    <s v="Order assembled"/>
    <x v="0"/>
    <x v="0"/>
    <x v="0"/>
    <n v="286"/>
    <x v="7"/>
  </r>
  <r>
    <s v="AD01-9361"/>
    <x v="0"/>
    <s v="Dec"/>
    <x v="1"/>
    <x v="0"/>
    <s v="Order assembled"/>
    <x v="0"/>
    <x v="0"/>
    <x v="0"/>
    <n v="334"/>
    <x v="7"/>
  </r>
  <r>
    <s v="AD01-9362"/>
    <x v="0"/>
    <s v="Dec"/>
    <x v="1"/>
    <x v="0"/>
    <s v="Order assembled"/>
    <x v="0"/>
    <x v="0"/>
    <x v="0"/>
    <n v="262"/>
    <x v="7"/>
  </r>
  <r>
    <s v="AD01-9361"/>
    <x v="0"/>
    <s v="Dec"/>
    <x v="1"/>
    <x v="0"/>
    <s v="Order assembled"/>
    <x v="0"/>
    <x v="0"/>
    <x v="0"/>
    <n v="996"/>
    <x v="200"/>
  </r>
  <r>
    <s v="AD01-9362"/>
    <x v="0"/>
    <s v="Dec"/>
    <x v="1"/>
    <x v="0"/>
    <s v="Order assembled"/>
    <x v="0"/>
    <x v="0"/>
    <x v="0"/>
    <n v="258"/>
    <x v="201"/>
  </r>
  <r>
    <s v="AD01-9362"/>
    <x v="0"/>
    <s v="Dec"/>
    <x v="1"/>
    <x v="0"/>
    <s v="Order assembled"/>
    <x v="0"/>
    <x v="0"/>
    <x v="0"/>
    <n v="285"/>
    <x v="33"/>
  </r>
  <r>
    <s v="AD01-9361"/>
    <x v="0"/>
    <s v="Dec"/>
    <x v="1"/>
    <x v="0"/>
    <s v="Order assembled"/>
    <x v="0"/>
    <x v="0"/>
    <x v="0"/>
    <n v="333"/>
    <x v="145"/>
  </r>
  <r>
    <s v="AD01-9361"/>
    <x v="0"/>
    <s v="Dec"/>
    <x v="1"/>
    <x v="0"/>
    <s v="Order assembled"/>
    <x v="0"/>
    <x v="0"/>
    <x v="0"/>
    <n v="261"/>
    <x v="182"/>
  </r>
  <r>
    <s v="AD01-9362"/>
    <x v="0"/>
    <s v="Dec"/>
    <x v="1"/>
    <x v="0"/>
    <s v="Order assembled"/>
    <x v="0"/>
    <x v="0"/>
    <x v="0"/>
    <n v="777"/>
    <x v="172"/>
  </r>
  <r>
    <s v="AD01-9361"/>
    <x v="0"/>
    <s v="Dec"/>
    <x v="1"/>
    <x v="0"/>
    <s v="Order assembled"/>
    <x v="0"/>
    <x v="0"/>
    <x v="0"/>
    <n v="811"/>
    <x v="202"/>
  </r>
  <r>
    <s v="AD01-9362"/>
    <x v="0"/>
    <s v="Dec"/>
    <x v="1"/>
    <x v="0"/>
    <s v="Order assembled"/>
    <x v="0"/>
    <x v="0"/>
    <x v="0"/>
    <n v="864"/>
    <x v="203"/>
  </r>
  <r>
    <s v="AD01-9364"/>
    <x v="0"/>
    <s v="Dec"/>
    <x v="1"/>
    <x v="0"/>
    <s v="Order assembled"/>
    <x v="0"/>
    <x v="0"/>
    <x v="0"/>
    <n v="287"/>
    <x v="39"/>
  </r>
  <r>
    <s v="AD01-9361"/>
    <x v="0"/>
    <s v="Dec"/>
    <x v="1"/>
    <x v="0"/>
    <s v="Order assembled"/>
    <x v="0"/>
    <x v="0"/>
    <x v="0"/>
    <n v="335"/>
    <x v="204"/>
  </r>
  <r>
    <s v="AD01-9364"/>
    <x v="0"/>
    <s v="Dec"/>
    <x v="1"/>
    <x v="0"/>
    <s v="Order assembled"/>
    <x v="0"/>
    <x v="0"/>
    <x v="0"/>
    <n v="257"/>
    <x v="170"/>
  </r>
  <r>
    <s v="AD01-9362"/>
    <x v="0"/>
    <s v="Feb"/>
    <x v="1"/>
    <x v="0"/>
    <s v="Order assembled"/>
    <x v="0"/>
    <x v="0"/>
    <x v="1"/>
    <n v="350"/>
    <x v="0"/>
  </r>
  <r>
    <s v="AD01-9364"/>
    <x v="0"/>
    <s v="Feb"/>
    <x v="1"/>
    <x v="0"/>
    <s v="Order assembled"/>
    <x v="0"/>
    <x v="0"/>
    <x v="1"/>
    <n v="344"/>
    <x v="1"/>
  </r>
  <r>
    <s v="AD01-9361"/>
    <x v="0"/>
    <s v="Feb"/>
    <x v="1"/>
    <x v="0"/>
    <s v="Order assembled"/>
    <x v="0"/>
    <x v="0"/>
    <x v="0"/>
    <n v="338"/>
    <x v="135"/>
  </r>
  <r>
    <s v="AD01-9361"/>
    <x v="0"/>
    <s v="Feb"/>
    <x v="1"/>
    <x v="0"/>
    <s v="Order assembled"/>
    <x v="0"/>
    <x v="0"/>
    <x v="0"/>
    <n v="140"/>
    <x v="205"/>
  </r>
  <r>
    <s v="AD01-9363"/>
    <x v="0"/>
    <s v="Feb"/>
    <x v="1"/>
    <x v="0"/>
    <s v="Order assembled"/>
    <x v="0"/>
    <x v="0"/>
    <x v="0"/>
    <n v="314"/>
    <x v="104"/>
  </r>
  <r>
    <s v="AD01-9361"/>
    <x v="0"/>
    <s v="Feb"/>
    <x v="1"/>
    <x v="0"/>
    <s v="Order assembled"/>
    <x v="0"/>
    <x v="0"/>
    <x v="1"/>
    <n v="352"/>
    <x v="206"/>
  </r>
  <r>
    <s v="AD01-9361"/>
    <x v="0"/>
    <s v="Feb"/>
    <x v="1"/>
    <x v="0"/>
    <s v="Order assembled"/>
    <x v="0"/>
    <x v="0"/>
    <x v="1"/>
    <n v="346"/>
    <x v="207"/>
  </r>
  <r>
    <s v="AD01-9362"/>
    <x v="0"/>
    <s v="Feb"/>
    <x v="1"/>
    <x v="0"/>
    <s v="Order assembled"/>
    <x v="0"/>
    <x v="0"/>
    <x v="1"/>
    <n v="340"/>
    <x v="208"/>
  </r>
  <r>
    <s v="AD01-9362"/>
    <x v="0"/>
    <s v="Feb"/>
    <x v="1"/>
    <x v="0"/>
    <s v="Order assembled"/>
    <x v="0"/>
    <x v="0"/>
    <x v="0"/>
    <n v="340"/>
    <x v="7"/>
  </r>
  <r>
    <s v="AD01-9361"/>
    <x v="0"/>
    <s v="Feb"/>
    <x v="1"/>
    <x v="0"/>
    <s v="Order assembled"/>
    <x v="0"/>
    <x v="0"/>
    <x v="0"/>
    <n v="142"/>
    <x v="7"/>
  </r>
  <r>
    <s v="AD01-9362"/>
    <x v="0"/>
    <s v="Feb"/>
    <x v="1"/>
    <x v="0"/>
    <s v="Order assembled"/>
    <x v="0"/>
    <x v="0"/>
    <x v="0"/>
    <n v="987"/>
    <x v="209"/>
  </r>
  <r>
    <s v="AD01-9362"/>
    <x v="0"/>
    <s v="Feb"/>
    <x v="1"/>
    <x v="0"/>
    <s v="Order assembled"/>
    <x v="0"/>
    <x v="0"/>
    <x v="0"/>
    <n v="1021"/>
    <x v="210"/>
  </r>
  <r>
    <s v="AD01-9362"/>
    <x v="0"/>
    <s v="Feb"/>
    <x v="1"/>
    <x v="0"/>
    <s v="Order assembled"/>
    <x v="0"/>
    <x v="0"/>
    <x v="0"/>
    <n v="312"/>
    <x v="211"/>
  </r>
  <r>
    <s v="AD01-9362"/>
    <x v="0"/>
    <s v="Feb"/>
    <x v="1"/>
    <x v="0"/>
    <s v="Order assembled"/>
    <x v="0"/>
    <x v="0"/>
    <x v="0"/>
    <n v="339"/>
    <x v="13"/>
  </r>
  <r>
    <s v="AD01-9361"/>
    <x v="0"/>
    <s v="Feb"/>
    <x v="1"/>
    <x v="0"/>
    <s v="Order assembled"/>
    <x v="0"/>
    <x v="0"/>
    <x v="0"/>
    <n v="141"/>
    <x v="212"/>
  </r>
  <r>
    <s v="AD01-9362"/>
    <x v="0"/>
    <s v="Feb"/>
    <x v="1"/>
    <x v="0"/>
    <s v="Order assembled"/>
    <x v="0"/>
    <x v="0"/>
    <x v="0"/>
    <n v="315"/>
    <x v="113"/>
  </r>
  <r>
    <s v="AD01-9362"/>
    <x v="0"/>
    <s v="Feb"/>
    <x v="1"/>
    <x v="0"/>
    <s v="Order assembled"/>
    <x v="0"/>
    <x v="0"/>
    <x v="0"/>
    <n v="355"/>
    <x v="213"/>
  </r>
  <r>
    <s v="AD01-9361"/>
    <x v="0"/>
    <s v="Feb"/>
    <x v="1"/>
    <x v="0"/>
    <s v="Order assembled"/>
    <x v="0"/>
    <x v="0"/>
    <x v="1"/>
    <n v="349"/>
    <x v="214"/>
  </r>
  <r>
    <s v="AD01-9362"/>
    <x v="0"/>
    <s v="Feb"/>
    <x v="1"/>
    <x v="0"/>
    <s v="Order assembled"/>
    <x v="0"/>
    <x v="0"/>
    <x v="1"/>
    <n v="343"/>
    <x v="215"/>
  </r>
  <r>
    <s v="AD01-9362"/>
    <x v="0"/>
    <s v="Feb"/>
    <x v="1"/>
    <x v="0"/>
    <s v="Order assembled"/>
    <x v="0"/>
    <x v="0"/>
    <x v="0"/>
    <n v="802"/>
    <x v="216"/>
  </r>
  <r>
    <s v="AD01-9362"/>
    <x v="0"/>
    <s v="Feb"/>
    <x v="1"/>
    <x v="0"/>
    <s v="Order assembled"/>
    <x v="0"/>
    <x v="0"/>
    <x v="0"/>
    <n v="855"/>
    <x v="217"/>
  </r>
  <r>
    <s v="AD01-9362"/>
    <x v="0"/>
    <s v="Feb"/>
    <x v="1"/>
    <x v="0"/>
    <s v="Order assembled"/>
    <x v="0"/>
    <x v="0"/>
    <x v="1"/>
    <n v="789"/>
    <x v="218"/>
  </r>
  <r>
    <s v="AD01-9361"/>
    <x v="0"/>
    <s v="Feb"/>
    <x v="1"/>
    <x v="0"/>
    <s v="Order assembled"/>
    <x v="0"/>
    <x v="0"/>
    <x v="1"/>
    <n v="790"/>
    <x v="219"/>
  </r>
  <r>
    <s v="AD01-9362"/>
    <x v="0"/>
    <s v="Feb"/>
    <x v="1"/>
    <x v="0"/>
    <s v="Order assembled"/>
    <x v="0"/>
    <x v="0"/>
    <x v="1"/>
    <n v="791"/>
    <x v="220"/>
  </r>
  <r>
    <s v="AD01-9363"/>
    <x v="0"/>
    <s v="Feb"/>
    <x v="1"/>
    <x v="0"/>
    <s v="Order assembled"/>
    <x v="0"/>
    <x v="0"/>
    <x v="0"/>
    <n v="341"/>
    <x v="221"/>
  </r>
  <r>
    <s v="AD01-9362"/>
    <x v="0"/>
    <s v="Feb"/>
    <x v="1"/>
    <x v="0"/>
    <s v="Order assembled"/>
    <x v="0"/>
    <x v="0"/>
    <x v="0"/>
    <n v="143"/>
    <x v="222"/>
  </r>
  <r>
    <s v="AD01-9361"/>
    <x v="0"/>
    <s v="Feb"/>
    <x v="1"/>
    <x v="0"/>
    <s v="Order assembled"/>
    <x v="0"/>
    <x v="0"/>
    <x v="0"/>
    <n v="311"/>
    <x v="223"/>
  </r>
  <r>
    <s v="AD01-9361"/>
    <x v="0"/>
    <s v="Jan"/>
    <x v="1"/>
    <x v="0"/>
    <s v="Order assembled"/>
    <x v="0"/>
    <x v="0"/>
    <x v="0"/>
    <n v="356"/>
    <x v="122"/>
  </r>
  <r>
    <s v="AD01-9364"/>
    <x v="0"/>
    <s v="Jan"/>
    <x v="1"/>
    <x v="0"/>
    <s v="Order assembled"/>
    <x v="0"/>
    <x v="0"/>
    <x v="0"/>
    <n v="344"/>
    <x v="1"/>
  </r>
  <r>
    <s v="AD01-9362"/>
    <x v="0"/>
    <s v="Jan"/>
    <x v="1"/>
    <x v="0"/>
    <s v="Order assembled"/>
    <x v="0"/>
    <x v="0"/>
    <x v="0"/>
    <n v="146"/>
    <x v="224"/>
  </r>
  <r>
    <s v="AD01-9362"/>
    <x v="0"/>
    <s v="Jan"/>
    <x v="1"/>
    <x v="0"/>
    <s v="Order assembled"/>
    <x v="0"/>
    <x v="0"/>
    <x v="0"/>
    <n v="320"/>
    <x v="103"/>
  </r>
  <r>
    <s v="AD01-9362"/>
    <x v="0"/>
    <s v="Jan"/>
    <x v="1"/>
    <x v="0"/>
    <s v="Order assembled"/>
    <x v="0"/>
    <x v="0"/>
    <x v="0"/>
    <n v="358"/>
    <x v="225"/>
  </r>
  <r>
    <s v="AD01-9361"/>
    <x v="0"/>
    <s v="Jan"/>
    <x v="1"/>
    <x v="0"/>
    <s v="Order assembled"/>
    <x v="0"/>
    <x v="0"/>
    <x v="0"/>
    <n v="262"/>
    <x v="29"/>
  </r>
  <r>
    <s v="AD01-9364"/>
    <x v="0"/>
    <s v="Jan"/>
    <x v="1"/>
    <x v="0"/>
    <s v="Order assembled"/>
    <x v="0"/>
    <x v="0"/>
    <x v="0"/>
    <n v="346"/>
    <x v="7"/>
  </r>
  <r>
    <s v="AD01-9364"/>
    <x v="0"/>
    <s v="Jan"/>
    <x v="1"/>
    <x v="0"/>
    <s v="Order assembled"/>
    <x v="0"/>
    <x v="0"/>
    <x v="0"/>
    <n v="148"/>
    <x v="7"/>
  </r>
  <r>
    <s v="AD01-9362"/>
    <x v="0"/>
    <s v="Jan"/>
    <x v="1"/>
    <x v="0"/>
    <s v="Order assembled"/>
    <x v="0"/>
    <x v="0"/>
    <x v="0"/>
    <n v="316"/>
    <x v="7"/>
  </r>
  <r>
    <s v="AD01-9364"/>
    <x v="0"/>
    <s v="Jan"/>
    <x v="1"/>
    <x v="0"/>
    <s v="Order assembled"/>
    <x v="0"/>
    <x v="0"/>
    <x v="0"/>
    <n v="959"/>
    <x v="226"/>
  </r>
  <r>
    <s v="AD01-9362"/>
    <x v="0"/>
    <s v="Jan"/>
    <x v="1"/>
    <x v="0"/>
    <s v="Order assembled"/>
    <x v="0"/>
    <x v="0"/>
    <x v="0"/>
    <n v="1020"/>
    <x v="227"/>
  </r>
  <r>
    <s v="AD01-9362"/>
    <x v="0"/>
    <s v="Jan"/>
    <x v="1"/>
    <x v="0"/>
    <s v="Order assembled"/>
    <x v="0"/>
    <x v="0"/>
    <x v="0"/>
    <n v="318"/>
    <x v="228"/>
  </r>
  <r>
    <s v="AD01-9362"/>
    <x v="0"/>
    <s v="Jan"/>
    <x v="1"/>
    <x v="0"/>
    <s v="Order assembled"/>
    <x v="0"/>
    <x v="0"/>
    <x v="0"/>
    <n v="345"/>
    <x v="12"/>
  </r>
  <r>
    <s v="AD01-9364"/>
    <x v="0"/>
    <s v="Jan"/>
    <x v="1"/>
    <x v="0"/>
    <s v="Order assembled"/>
    <x v="0"/>
    <x v="0"/>
    <x v="0"/>
    <n v="147"/>
    <x v="229"/>
  </r>
  <r>
    <s v="AD01-9364"/>
    <x v="0"/>
    <s v="Jan"/>
    <x v="1"/>
    <x v="0"/>
    <s v="Order assembled"/>
    <x v="0"/>
    <x v="0"/>
    <x v="0"/>
    <n v="265"/>
    <x v="97"/>
  </r>
  <r>
    <s v="AD01-9362"/>
    <x v="0"/>
    <s v="Jan"/>
    <x v="1"/>
    <x v="0"/>
    <s v="Order assembled"/>
    <x v="0"/>
    <x v="0"/>
    <x v="0"/>
    <n v="768"/>
    <x v="179"/>
  </r>
  <r>
    <s v="AD01-9361"/>
    <x v="0"/>
    <s v="Jan"/>
    <x v="1"/>
    <x v="0"/>
    <s v="Order assembled"/>
    <x v="0"/>
    <x v="0"/>
    <x v="0"/>
    <n v="801"/>
    <x v="230"/>
  </r>
  <r>
    <s v="AD01-9364"/>
    <x v="0"/>
    <s v="Jan"/>
    <x v="1"/>
    <x v="0"/>
    <s v="Order assembled"/>
    <x v="0"/>
    <x v="0"/>
    <x v="0"/>
    <n v="854"/>
    <x v="231"/>
  </r>
  <r>
    <s v="AD01-9361"/>
    <x v="0"/>
    <s v="Jan"/>
    <x v="1"/>
    <x v="0"/>
    <s v="Order assembled"/>
    <x v="0"/>
    <x v="0"/>
    <x v="0"/>
    <n v="788"/>
    <x v="232"/>
  </r>
  <r>
    <s v="AD01-9362"/>
    <x v="0"/>
    <s v="Jan"/>
    <x v="1"/>
    <x v="0"/>
    <s v="Order assembled"/>
    <x v="0"/>
    <x v="0"/>
    <x v="0"/>
    <n v="263"/>
    <x v="42"/>
  </r>
  <r>
    <s v="AD01-9362"/>
    <x v="0"/>
    <s v="Jan"/>
    <x v="1"/>
    <x v="0"/>
    <s v="Order assembled"/>
    <x v="0"/>
    <x v="0"/>
    <x v="0"/>
    <n v="347"/>
    <x v="233"/>
  </r>
  <r>
    <s v="AD01-9364"/>
    <x v="0"/>
    <s v="Jan"/>
    <x v="1"/>
    <x v="0"/>
    <s v="Order assembled"/>
    <x v="0"/>
    <x v="0"/>
    <x v="0"/>
    <n v="317"/>
    <x v="234"/>
  </r>
  <r>
    <s v="AD01-9362"/>
    <x v="0"/>
    <s v="Jul"/>
    <x v="1"/>
    <x v="0"/>
    <s v="Order assembled"/>
    <x v="0"/>
    <x v="0"/>
    <x v="0"/>
    <n v="314"/>
    <x v="104"/>
  </r>
  <r>
    <s v="AD01-9364"/>
    <x v="0"/>
    <s v="Jul"/>
    <x v="1"/>
    <x v="0"/>
    <s v="Order assembled"/>
    <x v="0"/>
    <x v="0"/>
    <x v="0"/>
    <n v="362"/>
    <x v="121"/>
  </r>
  <r>
    <s v="AD01-9362"/>
    <x v="0"/>
    <s v="Jul"/>
    <x v="1"/>
    <x v="0"/>
    <s v="Order assembled"/>
    <x v="0"/>
    <x v="0"/>
    <x v="0"/>
    <n v="284"/>
    <x v="3"/>
  </r>
  <r>
    <s v="AD01-9362"/>
    <x v="0"/>
    <s v="Jul"/>
    <x v="1"/>
    <x v="0"/>
    <s v="Order assembled"/>
    <x v="0"/>
    <x v="0"/>
    <x v="0"/>
    <n v="358"/>
    <x v="7"/>
  </r>
  <r>
    <s v="AD01-9362"/>
    <x v="0"/>
    <s v="Jul"/>
    <x v="1"/>
    <x v="0"/>
    <s v="Order assembled"/>
    <x v="0"/>
    <x v="0"/>
    <x v="0"/>
    <n v="286"/>
    <x v="7"/>
  </r>
  <r>
    <s v="AD01-9362"/>
    <x v="0"/>
    <s v="Jul"/>
    <x v="1"/>
    <x v="0"/>
    <s v="Order assembled"/>
    <x v="0"/>
    <x v="0"/>
    <x v="0"/>
    <n v="992"/>
    <x v="235"/>
  </r>
  <r>
    <s v="AD01-9362"/>
    <x v="0"/>
    <s v="Jul"/>
    <x v="1"/>
    <x v="0"/>
    <s v="Order assembled"/>
    <x v="0"/>
    <x v="0"/>
    <x v="0"/>
    <n v="1025"/>
    <x v="236"/>
  </r>
  <r>
    <s v="AD01-9361"/>
    <x v="0"/>
    <s v="Jul"/>
    <x v="1"/>
    <x v="0"/>
    <s v="Order assembled"/>
    <x v="0"/>
    <x v="0"/>
    <x v="0"/>
    <n v="288"/>
    <x v="237"/>
  </r>
  <r>
    <s v="AD01-9361"/>
    <x v="0"/>
    <s v="Jul"/>
    <x v="1"/>
    <x v="0"/>
    <s v="Order assembled"/>
    <x v="0"/>
    <x v="0"/>
    <x v="0"/>
    <n v="315"/>
    <x v="113"/>
  </r>
  <r>
    <s v="AD01-9362"/>
    <x v="0"/>
    <s v="Jul"/>
    <x v="1"/>
    <x v="0"/>
    <s v="Order assembled"/>
    <x v="0"/>
    <x v="0"/>
    <x v="0"/>
    <n v="285"/>
    <x v="33"/>
  </r>
  <r>
    <s v="AD01-9362"/>
    <x v="0"/>
    <s v="Jul"/>
    <x v="1"/>
    <x v="0"/>
    <s v="Order assembled"/>
    <x v="0"/>
    <x v="0"/>
    <x v="0"/>
    <n v="773"/>
    <x v="155"/>
  </r>
  <r>
    <s v="AD01-9361"/>
    <x v="0"/>
    <s v="Jul"/>
    <x v="1"/>
    <x v="0"/>
    <s v="Order assembled"/>
    <x v="0"/>
    <x v="0"/>
    <x v="0"/>
    <n v="806"/>
    <x v="238"/>
  </r>
  <r>
    <s v="AD01-9362"/>
    <x v="0"/>
    <s v="Jul"/>
    <x v="1"/>
    <x v="0"/>
    <s v="Order assembled"/>
    <x v="0"/>
    <x v="0"/>
    <x v="0"/>
    <n v="311"/>
    <x v="223"/>
  </r>
  <r>
    <s v="AD01-9362"/>
    <x v="0"/>
    <s v="Jul"/>
    <x v="1"/>
    <x v="0"/>
    <s v="Order assembled"/>
    <x v="0"/>
    <x v="0"/>
    <x v="0"/>
    <n v="359"/>
    <x v="239"/>
  </r>
  <r>
    <s v="AD01-9362"/>
    <x v="0"/>
    <s v="Jul"/>
    <x v="1"/>
    <x v="0"/>
    <s v="Order assembled"/>
    <x v="0"/>
    <x v="0"/>
    <x v="0"/>
    <n v="287"/>
    <x v="39"/>
  </r>
  <r>
    <s v="AD01-9362"/>
    <x v="0"/>
    <s v="Jun"/>
    <x v="1"/>
    <x v="0"/>
    <s v="Order assembled"/>
    <x v="0"/>
    <x v="0"/>
    <x v="0"/>
    <n v="320"/>
    <x v="103"/>
  </r>
  <r>
    <s v="AD01-9362"/>
    <x v="0"/>
    <s v="Jun"/>
    <x v="1"/>
    <x v="0"/>
    <s v="Order assembled"/>
    <x v="0"/>
    <x v="0"/>
    <x v="0"/>
    <n v="290"/>
    <x v="23"/>
  </r>
  <r>
    <s v="AD01-9365"/>
    <x v="0"/>
    <s v="Jun"/>
    <x v="1"/>
    <x v="0"/>
    <s v="Order assembled"/>
    <x v="0"/>
    <x v="0"/>
    <x v="0"/>
    <n v="316"/>
    <x v="7"/>
  </r>
  <r>
    <s v="AD01-9361"/>
    <x v="0"/>
    <s v="Jun"/>
    <x v="1"/>
    <x v="0"/>
    <s v="Order assembled"/>
    <x v="0"/>
    <x v="0"/>
    <x v="0"/>
    <n v="364"/>
    <x v="7"/>
  </r>
  <r>
    <s v="AD01-9365"/>
    <x v="0"/>
    <s v="Jun"/>
    <x v="1"/>
    <x v="0"/>
    <s v="Order assembled"/>
    <x v="0"/>
    <x v="0"/>
    <x v="0"/>
    <n v="292"/>
    <x v="7"/>
  </r>
  <r>
    <s v="AD01-9362"/>
    <x v="0"/>
    <s v="Jun"/>
    <x v="1"/>
    <x v="0"/>
    <s v="Order assembled"/>
    <x v="0"/>
    <x v="0"/>
    <x v="0"/>
    <n v="991"/>
    <x v="240"/>
  </r>
  <r>
    <s v="AD01-9364"/>
    <x v="0"/>
    <s v="Jun"/>
    <x v="1"/>
    <x v="0"/>
    <s v="Order assembled"/>
    <x v="0"/>
    <x v="0"/>
    <x v="0"/>
    <n v="1024"/>
    <x v="241"/>
  </r>
  <r>
    <s v="AD01-9361"/>
    <x v="0"/>
    <s v="Jun"/>
    <x v="1"/>
    <x v="0"/>
    <s v="Order assembled"/>
    <x v="0"/>
    <x v="0"/>
    <x v="0"/>
    <n v="294"/>
    <x v="242"/>
  </r>
  <r>
    <s v="AD01-9361"/>
    <x v="0"/>
    <s v="Jun"/>
    <x v="1"/>
    <x v="0"/>
    <s v="Order assembled"/>
    <x v="0"/>
    <x v="0"/>
    <x v="0"/>
    <n v="321"/>
    <x v="112"/>
  </r>
  <r>
    <s v="AD01-9361"/>
    <x v="0"/>
    <s v="Jun"/>
    <x v="1"/>
    <x v="0"/>
    <s v="Order assembled"/>
    <x v="0"/>
    <x v="0"/>
    <x v="0"/>
    <n v="363"/>
    <x v="128"/>
  </r>
  <r>
    <s v="AD01-9362"/>
    <x v="0"/>
    <s v="Jun"/>
    <x v="1"/>
    <x v="0"/>
    <s v="Order assembled"/>
    <x v="0"/>
    <x v="0"/>
    <x v="0"/>
    <n v="291"/>
    <x v="96"/>
  </r>
  <r>
    <s v="AD01-9365"/>
    <x v="0"/>
    <s v="Jun"/>
    <x v="1"/>
    <x v="0"/>
    <s v="Order assembled"/>
    <x v="0"/>
    <x v="0"/>
    <x v="0"/>
    <n v="772"/>
    <x v="22"/>
  </r>
  <r>
    <s v="AD01-9361"/>
    <x v="0"/>
    <s v="Jun"/>
    <x v="1"/>
    <x v="0"/>
    <s v="Order assembled"/>
    <x v="0"/>
    <x v="0"/>
    <x v="0"/>
    <n v="805"/>
    <x v="243"/>
  </r>
  <r>
    <s v="AD01-9365"/>
    <x v="0"/>
    <s v="Jun"/>
    <x v="1"/>
    <x v="0"/>
    <s v="Order assembled"/>
    <x v="0"/>
    <x v="0"/>
    <x v="0"/>
    <n v="859"/>
    <x v="244"/>
  </r>
  <r>
    <s v="AD01-9362"/>
    <x v="0"/>
    <s v="Jun"/>
    <x v="1"/>
    <x v="0"/>
    <s v="Order assembled"/>
    <x v="0"/>
    <x v="0"/>
    <x v="0"/>
    <n v="317"/>
    <x v="234"/>
  </r>
  <r>
    <s v="AD01-9362"/>
    <x v="0"/>
    <s v="Jun"/>
    <x v="1"/>
    <x v="0"/>
    <s v="Order assembled"/>
    <x v="0"/>
    <x v="0"/>
    <x v="0"/>
    <n v="365"/>
    <x v="245"/>
  </r>
  <r>
    <s v="AD01-9362"/>
    <x v="0"/>
    <s v="Jun"/>
    <x v="1"/>
    <x v="0"/>
    <s v="Order assembled"/>
    <x v="0"/>
    <x v="0"/>
    <x v="0"/>
    <n v="293"/>
    <x v="72"/>
  </r>
  <r>
    <s v="AD01-9364"/>
    <x v="0"/>
    <s v="Mar"/>
    <x v="1"/>
    <x v="0"/>
    <s v="Order assembled"/>
    <x v="0"/>
    <x v="0"/>
    <x v="0"/>
    <n v="332"/>
    <x v="136"/>
  </r>
  <r>
    <s v="AD01-9361"/>
    <x v="0"/>
    <s v="Mar"/>
    <x v="1"/>
    <x v="0"/>
    <s v="Order assembled"/>
    <x v="0"/>
    <x v="0"/>
    <x v="0"/>
    <n v="134"/>
    <x v="246"/>
  </r>
  <r>
    <s v="AD01-9362"/>
    <x v="0"/>
    <s v="Mar"/>
    <x v="1"/>
    <x v="0"/>
    <s v="Order assembled"/>
    <x v="0"/>
    <x v="0"/>
    <x v="0"/>
    <n v="308"/>
    <x v="105"/>
  </r>
  <r>
    <s v="AD01-9364"/>
    <x v="0"/>
    <s v="Mar"/>
    <x v="1"/>
    <x v="0"/>
    <s v="Order assembled"/>
    <x v="0"/>
    <x v="0"/>
    <x v="0"/>
    <n v="334"/>
    <x v="7"/>
  </r>
  <r>
    <s v="AD01-9364"/>
    <x v="0"/>
    <s v="Mar"/>
    <x v="1"/>
    <x v="0"/>
    <s v="Order assembled"/>
    <x v="0"/>
    <x v="0"/>
    <x v="0"/>
    <n v="136"/>
    <x v="7"/>
  </r>
  <r>
    <s v="AD01-9362"/>
    <x v="0"/>
    <s v="Mar"/>
    <x v="1"/>
    <x v="0"/>
    <s v="Order assembled"/>
    <x v="0"/>
    <x v="0"/>
    <x v="0"/>
    <n v="310"/>
    <x v="7"/>
  </r>
  <r>
    <s v="AD01-9362"/>
    <x v="0"/>
    <s v="Mar"/>
    <x v="1"/>
    <x v="0"/>
    <s v="Order assembled"/>
    <x v="0"/>
    <x v="0"/>
    <x v="0"/>
    <n v="988"/>
    <x v="247"/>
  </r>
  <r>
    <s v="AD01-9361"/>
    <x v="0"/>
    <s v="Mar"/>
    <x v="1"/>
    <x v="0"/>
    <s v="Order assembled"/>
    <x v="0"/>
    <x v="0"/>
    <x v="0"/>
    <n v="306"/>
    <x v="248"/>
  </r>
  <r>
    <s v="AD01-9361"/>
    <x v="0"/>
    <s v="Mar"/>
    <x v="1"/>
    <x v="0"/>
    <s v="Order assembled"/>
    <x v="0"/>
    <x v="0"/>
    <x v="0"/>
    <n v="333"/>
    <x v="145"/>
  </r>
  <r>
    <s v="AD01-9364"/>
    <x v="0"/>
    <s v="Mar"/>
    <x v="1"/>
    <x v="0"/>
    <s v="Order assembled"/>
    <x v="0"/>
    <x v="0"/>
    <x v="0"/>
    <n v="135"/>
    <x v="249"/>
  </r>
  <r>
    <s v="AD01-9362"/>
    <x v="0"/>
    <s v="Mar"/>
    <x v="1"/>
    <x v="0"/>
    <s v="Order assembled"/>
    <x v="0"/>
    <x v="0"/>
    <x v="0"/>
    <n v="309"/>
    <x v="114"/>
  </r>
  <r>
    <s v="AD01-9362"/>
    <x v="0"/>
    <s v="Mar"/>
    <x v="1"/>
    <x v="0"/>
    <s v="Order assembled"/>
    <x v="0"/>
    <x v="0"/>
    <x v="0"/>
    <n v="769"/>
    <x v="87"/>
  </r>
  <r>
    <s v="AD01-9364"/>
    <x v="0"/>
    <s v="Mar"/>
    <x v="1"/>
    <x v="0"/>
    <s v="Order assembled"/>
    <x v="0"/>
    <x v="0"/>
    <x v="0"/>
    <n v="803"/>
    <x v="250"/>
  </r>
  <r>
    <s v="AD01-9364"/>
    <x v="0"/>
    <s v="Mar"/>
    <x v="1"/>
    <x v="0"/>
    <s v="Order assembled"/>
    <x v="0"/>
    <x v="0"/>
    <x v="0"/>
    <n v="856"/>
    <x v="251"/>
  </r>
  <r>
    <s v="AD01-9362"/>
    <x v="0"/>
    <s v="Mar"/>
    <x v="1"/>
    <x v="0"/>
    <s v="Order assembled"/>
    <x v="0"/>
    <x v="0"/>
    <x v="0"/>
    <n v="335"/>
    <x v="204"/>
  </r>
  <r>
    <s v="AD01-9364"/>
    <x v="0"/>
    <s v="Mar"/>
    <x v="1"/>
    <x v="0"/>
    <s v="Order assembled"/>
    <x v="0"/>
    <x v="0"/>
    <x v="0"/>
    <n v="137"/>
    <x v="252"/>
  </r>
  <r>
    <s v="AD01-9364"/>
    <x v="0"/>
    <s v="Mar"/>
    <x v="1"/>
    <x v="0"/>
    <s v="Order assembled"/>
    <x v="0"/>
    <x v="0"/>
    <x v="0"/>
    <n v="305"/>
    <x v="253"/>
  </r>
  <r>
    <s v="AD01-9361"/>
    <x v="0"/>
    <s v="May"/>
    <x v="1"/>
    <x v="0"/>
    <s v="Order assembled"/>
    <x v="0"/>
    <x v="0"/>
    <x v="0"/>
    <n v="326"/>
    <x v="137"/>
  </r>
  <r>
    <s v="AD01-9362"/>
    <x v="0"/>
    <s v="May"/>
    <x v="1"/>
    <x v="0"/>
    <s v="Order assembled"/>
    <x v="0"/>
    <x v="0"/>
    <x v="0"/>
    <n v="368"/>
    <x v="7"/>
  </r>
  <r>
    <s v="AD01-9362"/>
    <x v="0"/>
    <s v="May"/>
    <x v="1"/>
    <x v="0"/>
    <s v="Order assembled"/>
    <x v="0"/>
    <x v="0"/>
    <x v="0"/>
    <n v="296"/>
    <x v="74"/>
  </r>
  <r>
    <s v="AD01-9362"/>
    <x v="0"/>
    <s v="May"/>
    <x v="1"/>
    <x v="0"/>
    <s v="Order assembled"/>
    <x v="0"/>
    <x v="0"/>
    <x v="0"/>
    <n v="322"/>
    <x v="7"/>
  </r>
  <r>
    <s v="AD01-9365"/>
    <x v="0"/>
    <s v="May"/>
    <x v="1"/>
    <x v="0"/>
    <s v="Order assembled"/>
    <x v="0"/>
    <x v="0"/>
    <x v="0"/>
    <n v="370"/>
    <x v="7"/>
  </r>
  <r>
    <s v="AD01-9364"/>
    <x v="0"/>
    <s v="May"/>
    <x v="1"/>
    <x v="0"/>
    <s v="Order assembled"/>
    <x v="0"/>
    <x v="0"/>
    <x v="0"/>
    <n v="298"/>
    <x v="7"/>
  </r>
  <r>
    <s v="AD01-9364"/>
    <x v="0"/>
    <s v="May"/>
    <x v="1"/>
    <x v="0"/>
    <s v="Order assembled"/>
    <x v="0"/>
    <x v="0"/>
    <x v="0"/>
    <n v="990"/>
    <x v="254"/>
  </r>
  <r>
    <s v="AD01-9361"/>
    <x v="0"/>
    <s v="May"/>
    <x v="1"/>
    <x v="0"/>
    <s v="Order assembled"/>
    <x v="0"/>
    <x v="0"/>
    <x v="0"/>
    <n v="1023"/>
    <x v="255"/>
  </r>
  <r>
    <s v="AD01-9362"/>
    <x v="0"/>
    <s v="May"/>
    <x v="1"/>
    <x v="0"/>
    <s v="Order assembled"/>
    <x v="0"/>
    <x v="0"/>
    <x v="0"/>
    <n v="369"/>
    <x v="127"/>
  </r>
  <r>
    <s v="AD01-9364"/>
    <x v="0"/>
    <s v="May"/>
    <x v="1"/>
    <x v="0"/>
    <s v="Order assembled"/>
    <x v="0"/>
    <x v="0"/>
    <x v="0"/>
    <n v="297"/>
    <x v="95"/>
  </r>
  <r>
    <s v="AD01-9364"/>
    <x v="0"/>
    <s v="May"/>
    <x v="1"/>
    <x v="0"/>
    <s v="Order assembled"/>
    <x v="0"/>
    <x v="0"/>
    <x v="0"/>
    <n v="771"/>
    <x v="134"/>
  </r>
  <r>
    <s v="AD01-9361"/>
    <x v="0"/>
    <s v="May"/>
    <x v="1"/>
    <x v="0"/>
    <s v="Order assembled"/>
    <x v="0"/>
    <x v="0"/>
    <x v="0"/>
    <n v="804"/>
    <x v="256"/>
  </r>
  <r>
    <s v="AD01-9362"/>
    <x v="0"/>
    <s v="May"/>
    <x v="1"/>
    <x v="0"/>
    <s v="Order assembled"/>
    <x v="0"/>
    <x v="0"/>
    <x v="0"/>
    <n v="858"/>
    <x v="257"/>
  </r>
  <r>
    <s v="AD01-9362"/>
    <x v="0"/>
    <s v="May"/>
    <x v="1"/>
    <x v="0"/>
    <s v="Order assembled"/>
    <x v="0"/>
    <x v="0"/>
    <x v="0"/>
    <n v="323"/>
    <x v="258"/>
  </r>
  <r>
    <s v="AD01-9361"/>
    <x v="0"/>
    <s v="May"/>
    <x v="1"/>
    <x v="0"/>
    <s v="Order assembled"/>
    <x v="0"/>
    <x v="0"/>
    <x v="0"/>
    <n v="371"/>
    <x v="259"/>
  </r>
  <r>
    <s v="AD01-9361"/>
    <x v="0"/>
    <s v="May"/>
    <x v="1"/>
    <x v="0"/>
    <s v="Order assembled"/>
    <x v="0"/>
    <x v="0"/>
    <x v="0"/>
    <n v="299"/>
    <x v="86"/>
  </r>
  <r>
    <s v="AD01-9361"/>
    <x v="0"/>
    <s v="Nov"/>
    <x v="1"/>
    <x v="0"/>
    <s v="Order assembled"/>
    <x v="0"/>
    <x v="0"/>
    <x v="0"/>
    <n v="290"/>
    <x v="23"/>
  </r>
  <r>
    <s v="AD01-9362"/>
    <x v="0"/>
    <s v="Nov"/>
    <x v="1"/>
    <x v="0"/>
    <s v="Order assembled"/>
    <x v="0"/>
    <x v="0"/>
    <x v="0"/>
    <n v="338"/>
    <x v="135"/>
  </r>
  <r>
    <s v="AD01-9362"/>
    <x v="0"/>
    <s v="Nov"/>
    <x v="1"/>
    <x v="0"/>
    <s v="Order assembled"/>
    <x v="0"/>
    <x v="0"/>
    <x v="0"/>
    <n v="266"/>
    <x v="89"/>
  </r>
  <r>
    <s v="AD01-9361"/>
    <x v="0"/>
    <s v="Nov"/>
    <x v="1"/>
    <x v="0"/>
    <s v="Order assembled"/>
    <x v="0"/>
    <x v="0"/>
    <x v="0"/>
    <n v="292"/>
    <x v="7"/>
  </r>
  <r>
    <s v="AD01-9361"/>
    <x v="0"/>
    <s v="Nov"/>
    <x v="1"/>
    <x v="0"/>
    <s v="Order assembled"/>
    <x v="0"/>
    <x v="0"/>
    <x v="0"/>
    <n v="340"/>
    <x v="7"/>
  </r>
  <r>
    <s v="AD01-9362"/>
    <x v="0"/>
    <s v="Nov"/>
    <x v="1"/>
    <x v="0"/>
    <s v="Order assembled"/>
    <x v="0"/>
    <x v="0"/>
    <x v="0"/>
    <n v="995"/>
    <x v="260"/>
  </r>
  <r>
    <s v="AD01-9364"/>
    <x v="0"/>
    <s v="Nov"/>
    <x v="1"/>
    <x v="0"/>
    <s v="Order assembled"/>
    <x v="0"/>
    <x v="0"/>
    <x v="0"/>
    <n v="1029"/>
    <x v="261"/>
  </r>
  <r>
    <s v="AD01-9362"/>
    <x v="0"/>
    <s v="Nov"/>
    <x v="1"/>
    <x v="0"/>
    <s v="Order assembled"/>
    <x v="0"/>
    <x v="0"/>
    <x v="0"/>
    <n v="264"/>
    <x v="262"/>
  </r>
  <r>
    <s v="AD01-9362"/>
    <x v="0"/>
    <s v="Nov"/>
    <x v="1"/>
    <x v="0"/>
    <s v="Order assembled"/>
    <x v="0"/>
    <x v="0"/>
    <x v="0"/>
    <n v="291"/>
    <x v="96"/>
  </r>
  <r>
    <s v="AD01-9362"/>
    <x v="0"/>
    <s v="Nov"/>
    <x v="1"/>
    <x v="0"/>
    <s v="Order assembled"/>
    <x v="0"/>
    <x v="0"/>
    <x v="0"/>
    <n v="339"/>
    <x v="13"/>
  </r>
  <r>
    <s v="AD01-9362"/>
    <x v="0"/>
    <s v="Nov"/>
    <x v="1"/>
    <x v="0"/>
    <s v="Order assembled"/>
    <x v="0"/>
    <x v="0"/>
    <x v="0"/>
    <n v="267"/>
    <x v="181"/>
  </r>
  <r>
    <s v="AD01-9364"/>
    <x v="0"/>
    <s v="Nov"/>
    <x v="1"/>
    <x v="0"/>
    <s v="Order assembled"/>
    <x v="0"/>
    <x v="0"/>
    <x v="0"/>
    <n v="810"/>
    <x v="263"/>
  </r>
  <r>
    <s v="AD01-9361"/>
    <x v="0"/>
    <s v="Nov"/>
    <x v="1"/>
    <x v="0"/>
    <s v="Order assembled"/>
    <x v="0"/>
    <x v="0"/>
    <x v="0"/>
    <n v="863"/>
    <x v="264"/>
  </r>
  <r>
    <s v="AD01-9362"/>
    <x v="0"/>
    <s v="Nov"/>
    <x v="1"/>
    <x v="0"/>
    <s v="Order assembled"/>
    <x v="0"/>
    <x v="1"/>
    <x v="0"/>
    <n v="293"/>
    <x v="72"/>
  </r>
  <r>
    <s v="AD01-9363"/>
    <x v="0"/>
    <s v="Nov"/>
    <x v="1"/>
    <x v="0"/>
    <s v="Order assembled"/>
    <x v="0"/>
    <x v="1"/>
    <x v="0"/>
    <n v="341"/>
    <x v="221"/>
  </r>
  <r>
    <s v="AD01-9361"/>
    <x v="0"/>
    <s v="Nov"/>
    <x v="1"/>
    <x v="0"/>
    <s v="Order assembled"/>
    <x v="0"/>
    <x v="1"/>
    <x v="0"/>
    <n v="263"/>
    <x v="42"/>
  </r>
  <r>
    <s v="AD01-9362"/>
    <x v="0"/>
    <s v="Oct"/>
    <x v="1"/>
    <x v="0"/>
    <s v="Order assembled"/>
    <x v="0"/>
    <x v="1"/>
    <x v="0"/>
    <n v="296"/>
    <x v="74"/>
  </r>
  <r>
    <s v="AD01-9363"/>
    <x v="0"/>
    <s v="Oct"/>
    <x v="1"/>
    <x v="0"/>
    <s v="Order assembled"/>
    <x v="0"/>
    <x v="1"/>
    <x v="0"/>
    <n v="344"/>
    <x v="1"/>
  </r>
  <r>
    <s v="AD01-9362"/>
    <x v="0"/>
    <s v="Oct"/>
    <x v="1"/>
    <x v="0"/>
    <s v="Order assembled"/>
    <x v="0"/>
    <x v="1"/>
    <x v="0"/>
    <n v="272"/>
    <x v="106"/>
  </r>
  <r>
    <s v="AD01-9361"/>
    <x v="0"/>
    <s v="Oct"/>
    <x v="1"/>
    <x v="0"/>
    <s v="Order assembled"/>
    <x v="0"/>
    <x v="1"/>
    <x v="0"/>
    <n v="298"/>
    <x v="7"/>
  </r>
  <r>
    <s v="AD01-9363"/>
    <x v="0"/>
    <s v="Oct"/>
    <x v="1"/>
    <x v="0"/>
    <s v="Order assembled"/>
    <x v="0"/>
    <x v="1"/>
    <x v="0"/>
    <n v="346"/>
    <x v="7"/>
  </r>
  <r>
    <s v="AD01-9365"/>
    <x v="0"/>
    <s v="Oct"/>
    <x v="1"/>
    <x v="0"/>
    <s v="Order assembled"/>
    <x v="0"/>
    <x v="1"/>
    <x v="0"/>
    <n v="268"/>
    <x v="7"/>
  </r>
  <r>
    <s v="AD01-9362"/>
    <x v="0"/>
    <s v="Oct"/>
    <x v="1"/>
    <x v="0"/>
    <s v="Order assembled"/>
    <x v="0"/>
    <x v="1"/>
    <x v="0"/>
    <n v="1028"/>
    <x v="265"/>
  </r>
  <r>
    <s v="AD01-9364"/>
    <x v="0"/>
    <s v="Oct"/>
    <x v="1"/>
    <x v="0"/>
    <s v="Order assembled"/>
    <x v="0"/>
    <x v="1"/>
    <x v="0"/>
    <n v="270"/>
    <x v="266"/>
  </r>
  <r>
    <s v="AD01-9364"/>
    <x v="0"/>
    <s v="Oct"/>
    <x v="1"/>
    <x v="0"/>
    <s v="Order assembled"/>
    <x v="0"/>
    <x v="1"/>
    <x v="0"/>
    <n v="297"/>
    <x v="95"/>
  </r>
  <r>
    <s v="AD01-9362"/>
    <x v="0"/>
    <s v="Oct"/>
    <x v="1"/>
    <x v="0"/>
    <s v="Order assembled"/>
    <x v="0"/>
    <x v="1"/>
    <x v="0"/>
    <n v="345"/>
    <x v="12"/>
  </r>
  <r>
    <s v="AD01-9365"/>
    <x v="0"/>
    <s v="Oct"/>
    <x v="1"/>
    <x v="0"/>
    <s v="Order assembled"/>
    <x v="0"/>
    <x v="1"/>
    <x v="0"/>
    <n v="776"/>
    <x v="43"/>
  </r>
  <r>
    <s v="AD01-9362"/>
    <x v="0"/>
    <s v="Oct"/>
    <x v="1"/>
    <x v="0"/>
    <s v="Order assembled"/>
    <x v="0"/>
    <x v="1"/>
    <x v="0"/>
    <n v="809"/>
    <x v="267"/>
  </r>
  <r>
    <s v="AD01-9361"/>
    <x v="0"/>
    <s v="Oct"/>
    <x v="1"/>
    <x v="0"/>
    <s v="Order assembled"/>
    <x v="0"/>
    <x v="1"/>
    <x v="0"/>
    <n v="862"/>
    <x v="268"/>
  </r>
  <r>
    <s v="AD01-9362"/>
    <x v="0"/>
    <s v="Oct"/>
    <x v="1"/>
    <x v="0"/>
    <s v="Order assembled"/>
    <x v="0"/>
    <x v="1"/>
    <x v="0"/>
    <n v="299"/>
    <x v="86"/>
  </r>
  <r>
    <s v="AD01-9362"/>
    <x v="0"/>
    <s v="Oct"/>
    <x v="1"/>
    <x v="0"/>
    <s v="Order assembled"/>
    <x v="0"/>
    <x v="1"/>
    <x v="0"/>
    <n v="269"/>
    <x v="101"/>
  </r>
  <r>
    <s v="AD01-9362"/>
    <x v="0"/>
    <s v="Sep"/>
    <x v="1"/>
    <x v="0"/>
    <s v="Order assembled"/>
    <x v="0"/>
    <x v="1"/>
    <x v="0"/>
    <n v="302"/>
    <x v="88"/>
  </r>
  <r>
    <s v="AD01-9361"/>
    <x v="0"/>
    <s v="Sep"/>
    <x v="1"/>
    <x v="0"/>
    <s v="Order assembled"/>
    <x v="0"/>
    <x v="1"/>
    <x v="0"/>
    <n v="350"/>
    <x v="0"/>
  </r>
  <r>
    <s v="AD01-9361"/>
    <x v="0"/>
    <s v="Sep"/>
    <x v="1"/>
    <x v="0"/>
    <s v="Order assembled"/>
    <x v="0"/>
    <x v="1"/>
    <x v="0"/>
    <n v="278"/>
    <x v="24"/>
  </r>
  <r>
    <s v="AD01-9362"/>
    <x v="0"/>
    <s v="Sep"/>
    <x v="1"/>
    <x v="0"/>
    <s v="Order assembled"/>
    <x v="0"/>
    <x v="1"/>
    <x v="0"/>
    <n v="304"/>
    <x v="7"/>
  </r>
  <r>
    <s v="AD01-9361"/>
    <x v="0"/>
    <s v="Sep"/>
    <x v="1"/>
    <x v="0"/>
    <s v="Order assembled"/>
    <x v="0"/>
    <x v="1"/>
    <x v="0"/>
    <n v="274"/>
    <x v="7"/>
  </r>
  <r>
    <s v="AD01-9363"/>
    <x v="0"/>
    <s v="Sep"/>
    <x v="1"/>
    <x v="0"/>
    <s v="Order assembled"/>
    <x v="0"/>
    <x v="1"/>
    <x v="0"/>
    <n v="994"/>
    <x v="269"/>
  </r>
  <r>
    <s v="AD01-9362"/>
    <x v="0"/>
    <s v="Sep"/>
    <x v="1"/>
    <x v="0"/>
    <s v="Order assembled"/>
    <x v="0"/>
    <x v="1"/>
    <x v="0"/>
    <n v="1027"/>
    <x v="270"/>
  </r>
  <r>
    <s v="AD01-9361"/>
    <x v="0"/>
    <s v="Sep"/>
    <x v="1"/>
    <x v="0"/>
    <s v="Order assembled"/>
    <x v="0"/>
    <x v="1"/>
    <x v="0"/>
    <n v="276"/>
    <x v="271"/>
  </r>
  <r>
    <s v="AD01-9361"/>
    <x v="0"/>
    <s v="Sep"/>
    <x v="1"/>
    <x v="0"/>
    <s v="Order assembled"/>
    <x v="0"/>
    <x v="1"/>
    <x v="0"/>
    <n v="303"/>
    <x v="94"/>
  </r>
  <r>
    <s v="AD01-9361"/>
    <x v="0"/>
    <s v="Sep"/>
    <x v="1"/>
    <x v="0"/>
    <s v="Order assembled"/>
    <x v="0"/>
    <x v="1"/>
    <x v="0"/>
    <n v="351"/>
    <x v="11"/>
  </r>
  <r>
    <s v="AD01-9363"/>
    <x v="0"/>
    <s v="Sep"/>
    <x v="1"/>
    <x v="0"/>
    <s v="Order assembled"/>
    <x v="0"/>
    <x v="1"/>
    <x v="0"/>
    <n v="273"/>
    <x v="180"/>
  </r>
  <r>
    <s v="AD01-9361"/>
    <x v="0"/>
    <s v="Sep"/>
    <x v="1"/>
    <x v="0"/>
    <s v="Order assembled"/>
    <x v="0"/>
    <x v="1"/>
    <x v="0"/>
    <n v="775"/>
    <x v="102"/>
  </r>
  <r>
    <s v="AD01-9361"/>
    <x v="0"/>
    <s v="Sep"/>
    <x v="1"/>
    <x v="0"/>
    <s v="Order assembled"/>
    <x v="0"/>
    <x v="1"/>
    <x v="0"/>
    <n v="808"/>
    <x v="272"/>
  </r>
  <r>
    <s v="AD01-9362"/>
    <x v="0"/>
    <s v="Sep"/>
    <x v="1"/>
    <x v="0"/>
    <s v="Order assembled"/>
    <x v="0"/>
    <x v="1"/>
    <x v="0"/>
    <n v="861"/>
    <x v="273"/>
  </r>
  <r>
    <s v="AD01-9361"/>
    <x v="0"/>
    <s v="Sep"/>
    <x v="1"/>
    <x v="0"/>
    <s v="Order assembled"/>
    <x v="0"/>
    <x v="1"/>
    <x v="0"/>
    <n v="305"/>
    <x v="253"/>
  </r>
  <r>
    <s v="AD01-9361"/>
    <x v="0"/>
    <s v="Sep"/>
    <x v="1"/>
    <x v="0"/>
    <s v="Order assembled"/>
    <x v="0"/>
    <x v="1"/>
    <x v="0"/>
    <n v="347"/>
    <x v="233"/>
  </r>
  <r>
    <s v="AD01-9362"/>
    <x v="0"/>
    <s v="Sep"/>
    <x v="1"/>
    <x v="0"/>
    <s v="Order assembled"/>
    <x v="0"/>
    <x v="1"/>
    <x v="0"/>
    <n v="1111"/>
    <x v="274"/>
  </r>
  <r>
    <s v="AD01-9362"/>
    <x v="0"/>
    <s v="Apr"/>
    <x v="0"/>
    <x v="1"/>
    <s v="Cancelld"/>
    <x v="1"/>
    <x v="1"/>
    <x v="0"/>
    <n v="352"/>
    <x v="206"/>
  </r>
  <r>
    <s v="AD01-9362"/>
    <x v="0"/>
    <s v="Apr"/>
    <x v="0"/>
    <x v="1"/>
    <s v="Cancelld"/>
    <x v="1"/>
    <x v="1"/>
    <x v="0"/>
    <n v="346"/>
    <x v="207"/>
  </r>
  <r>
    <s v="AD01-9362"/>
    <x v="0"/>
    <s v="Apr"/>
    <x v="0"/>
    <x v="1"/>
    <s v="Cancelld"/>
    <x v="1"/>
    <x v="1"/>
    <x v="0"/>
    <n v="340"/>
    <x v="208"/>
  </r>
  <r>
    <s v="AD01-9364"/>
    <x v="0"/>
    <s v="Apr"/>
    <x v="0"/>
    <x v="1"/>
    <s v="Cancelld"/>
    <x v="1"/>
    <x v="1"/>
    <x v="0"/>
    <n v="349"/>
    <x v="214"/>
  </r>
  <r>
    <s v="AD01-9361"/>
    <x v="0"/>
    <s v="Apr"/>
    <x v="0"/>
    <x v="1"/>
    <s v="Cancelld"/>
    <x v="1"/>
    <x v="1"/>
    <x v="0"/>
    <n v="343"/>
    <x v="215"/>
  </r>
  <r>
    <s v="AD01-9363"/>
    <x v="0"/>
    <s v="Aug"/>
    <x v="0"/>
    <x v="1"/>
    <s v="Cancelld"/>
    <x v="1"/>
    <x v="1"/>
    <x v="2"/>
    <n v="286"/>
    <x v="123"/>
  </r>
  <r>
    <s v="AD01-9362"/>
    <x v="0"/>
    <s v="Aug"/>
    <x v="0"/>
    <x v="1"/>
    <s v="Cancelld"/>
    <x v="1"/>
    <x v="1"/>
    <x v="2"/>
    <n v="280"/>
    <x v="5"/>
  </r>
  <r>
    <s v="AD01-9361"/>
    <x v="0"/>
    <s v="Aug"/>
    <x v="0"/>
    <x v="1"/>
    <s v="Cancelld"/>
    <x v="1"/>
    <x v="1"/>
    <x v="2"/>
    <n v="289"/>
    <x v="131"/>
  </r>
  <r>
    <s v="AD01-9364"/>
    <x v="0"/>
    <s v="Aug"/>
    <x v="0"/>
    <x v="1"/>
    <s v="Cancelld"/>
    <x v="1"/>
    <x v="1"/>
    <x v="2"/>
    <n v="283"/>
    <x v="16"/>
  </r>
  <r>
    <s v="AD01-9361"/>
    <x v="0"/>
    <s v="Aug"/>
    <x v="0"/>
    <x v="1"/>
    <s v="Cancelld"/>
    <x v="1"/>
    <x v="1"/>
    <x v="2"/>
    <n v="277"/>
    <x v="149"/>
  </r>
  <r>
    <s v="AD01-9362"/>
    <x v="0"/>
    <s v="Dec"/>
    <x v="0"/>
    <x v="1"/>
    <s v="Cancelld"/>
    <x v="1"/>
    <x v="1"/>
    <x v="0"/>
    <n v="226"/>
    <x v="79"/>
  </r>
  <r>
    <s v="AD01-9361"/>
    <x v="0"/>
    <s v="Dec"/>
    <x v="0"/>
    <x v="1"/>
    <s v="Cancelld"/>
    <x v="1"/>
    <x v="0"/>
    <x v="0"/>
    <n v="220"/>
    <x v="64"/>
  </r>
  <r>
    <s v="AD01-9364"/>
    <x v="0"/>
    <s v="Dec"/>
    <x v="0"/>
    <x v="1"/>
    <s v="Cancelld"/>
    <x v="1"/>
    <x v="0"/>
    <x v="0"/>
    <n v="214"/>
    <x v="28"/>
  </r>
  <r>
    <s v="AD01-9361"/>
    <x v="0"/>
    <s v="Dec"/>
    <x v="0"/>
    <x v="1"/>
    <s v="Cancelld"/>
    <x v="1"/>
    <x v="0"/>
    <x v="0"/>
    <n v="223"/>
    <x v="83"/>
  </r>
  <r>
    <s v="AD01-9364"/>
    <x v="0"/>
    <s v="Dec"/>
    <x v="0"/>
    <x v="1"/>
    <s v="Cancelld"/>
    <x v="1"/>
    <x v="0"/>
    <x v="0"/>
    <n v="217"/>
    <x v="36"/>
  </r>
  <r>
    <s v="AD01-9361"/>
    <x v="0"/>
    <s v="Dec"/>
    <x v="0"/>
    <x v="1"/>
    <s v="Cancelld"/>
    <x v="1"/>
    <x v="0"/>
    <x v="0"/>
    <n v="211"/>
    <x v="17"/>
  </r>
  <r>
    <s v="AD01-9361"/>
    <x v="0"/>
    <s v="Jul"/>
    <x v="0"/>
    <x v="1"/>
    <s v="Cancelld"/>
    <x v="1"/>
    <x v="0"/>
    <x v="2"/>
    <n v="304"/>
    <x v="275"/>
  </r>
  <r>
    <s v="AD01-9362"/>
    <x v="0"/>
    <s v="Jul"/>
    <x v="0"/>
    <x v="1"/>
    <s v="Cancelld"/>
    <x v="1"/>
    <x v="0"/>
    <x v="2"/>
    <n v="298"/>
    <x v="78"/>
  </r>
  <r>
    <s v="AD01-9362"/>
    <x v="0"/>
    <s v="Jul"/>
    <x v="0"/>
    <x v="1"/>
    <s v="Cancelld"/>
    <x v="1"/>
    <x v="0"/>
    <x v="2"/>
    <n v="292"/>
    <x v="63"/>
  </r>
  <r>
    <s v="AD01-9364"/>
    <x v="0"/>
    <s v="Jul"/>
    <x v="0"/>
    <x v="1"/>
    <s v="Cancelld"/>
    <x v="1"/>
    <x v="0"/>
    <x v="2"/>
    <n v="301"/>
    <x v="276"/>
  </r>
  <r>
    <s v="AD01-9362"/>
    <x v="0"/>
    <s v="Jul"/>
    <x v="0"/>
    <x v="1"/>
    <s v="Cancelld"/>
    <x v="1"/>
    <x v="0"/>
    <x v="2"/>
    <n v="295"/>
    <x v="70"/>
  </r>
  <r>
    <s v="AD01-9362"/>
    <x v="0"/>
    <s v="Jun"/>
    <x v="0"/>
    <x v="1"/>
    <s v="Cancelld"/>
    <x v="1"/>
    <x v="0"/>
    <x v="0"/>
    <n v="322"/>
    <x v="277"/>
  </r>
  <r>
    <s v="AD01-9361"/>
    <x v="0"/>
    <s v="Jun"/>
    <x v="0"/>
    <x v="1"/>
    <s v="Cancelld"/>
    <x v="1"/>
    <x v="0"/>
    <x v="2"/>
    <n v="316"/>
    <x v="278"/>
  </r>
  <r>
    <s v="AD01-9364"/>
    <x v="0"/>
    <s v="Jun"/>
    <x v="0"/>
    <x v="1"/>
    <s v="Cancelld"/>
    <x v="1"/>
    <x v="0"/>
    <x v="2"/>
    <n v="310"/>
    <x v="279"/>
  </r>
  <r>
    <s v="AD01-9361"/>
    <x v="0"/>
    <s v="Jun"/>
    <x v="0"/>
    <x v="1"/>
    <s v="Cancelld"/>
    <x v="1"/>
    <x v="0"/>
    <x v="2"/>
    <n v="319"/>
    <x v="280"/>
  </r>
  <r>
    <s v="AD01-9362"/>
    <x v="0"/>
    <s v="Jun"/>
    <x v="0"/>
    <x v="1"/>
    <s v="Cancelld"/>
    <x v="1"/>
    <x v="0"/>
    <x v="2"/>
    <n v="313"/>
    <x v="281"/>
  </r>
  <r>
    <s v="AD01-9362"/>
    <x v="0"/>
    <s v="Jun"/>
    <x v="0"/>
    <x v="1"/>
    <s v="Cancelld"/>
    <x v="1"/>
    <x v="0"/>
    <x v="2"/>
    <n v="307"/>
    <x v="282"/>
  </r>
  <r>
    <s v="AD01-9361"/>
    <x v="0"/>
    <s v="May"/>
    <x v="0"/>
    <x v="1"/>
    <s v="Cancelld"/>
    <x v="1"/>
    <x v="0"/>
    <x v="0"/>
    <n v="334"/>
    <x v="283"/>
  </r>
  <r>
    <s v="AD01-9362"/>
    <x v="0"/>
    <s v="May"/>
    <x v="0"/>
    <x v="1"/>
    <s v="Cancelld"/>
    <x v="1"/>
    <x v="0"/>
    <x v="0"/>
    <n v="328"/>
    <x v="284"/>
  </r>
  <r>
    <s v="AD01-9364"/>
    <x v="0"/>
    <s v="May"/>
    <x v="0"/>
    <x v="1"/>
    <s v="Cancelld"/>
    <x v="1"/>
    <x v="0"/>
    <x v="0"/>
    <n v="337"/>
    <x v="285"/>
  </r>
  <r>
    <s v="AD01-9362"/>
    <x v="0"/>
    <s v="May"/>
    <x v="0"/>
    <x v="1"/>
    <s v="Cancelld"/>
    <x v="1"/>
    <x v="0"/>
    <x v="0"/>
    <n v="331"/>
    <x v="286"/>
  </r>
  <r>
    <s v="AD01-9363"/>
    <x v="0"/>
    <s v="May"/>
    <x v="0"/>
    <x v="1"/>
    <s v="Cancelld"/>
    <x v="1"/>
    <x v="0"/>
    <x v="0"/>
    <n v="325"/>
    <x v="287"/>
  </r>
  <r>
    <s v="AD01-9361"/>
    <x v="0"/>
    <s v="Nov"/>
    <x v="0"/>
    <x v="1"/>
    <s v="Cancelld"/>
    <x v="1"/>
    <x v="0"/>
    <x v="0"/>
    <n v="238"/>
    <x v="4"/>
  </r>
  <r>
    <s v="AD01-9361"/>
    <x v="0"/>
    <s v="Nov"/>
    <x v="0"/>
    <x v="1"/>
    <s v="Cancelld"/>
    <x v="1"/>
    <x v="0"/>
    <x v="0"/>
    <n v="232"/>
    <x v="140"/>
  </r>
  <r>
    <s v="AD01-9365"/>
    <x v="0"/>
    <s v="Nov"/>
    <x v="0"/>
    <x v="1"/>
    <s v="Cancelld"/>
    <x v="1"/>
    <x v="0"/>
    <x v="0"/>
    <n v="241"/>
    <x v="55"/>
  </r>
  <r>
    <s v="AD01-9361"/>
    <x v="0"/>
    <s v="Nov"/>
    <x v="0"/>
    <x v="1"/>
    <s v="Cancelld"/>
    <x v="1"/>
    <x v="0"/>
    <x v="0"/>
    <n v="235"/>
    <x v="15"/>
  </r>
  <r>
    <s v="AD01-9362"/>
    <x v="0"/>
    <s v="Nov"/>
    <x v="0"/>
    <x v="1"/>
    <s v="Cancelld"/>
    <x v="1"/>
    <x v="0"/>
    <x v="0"/>
    <n v="229"/>
    <x v="148"/>
  </r>
  <r>
    <s v="AD01-9362"/>
    <x v="0"/>
    <s v="Oct"/>
    <x v="0"/>
    <x v="1"/>
    <s v="Cancelld"/>
    <x v="1"/>
    <x v="0"/>
    <x v="2"/>
    <n v="256"/>
    <x v="175"/>
  </r>
  <r>
    <s v="AD01-9364"/>
    <x v="0"/>
    <s v="Oct"/>
    <x v="0"/>
    <x v="1"/>
    <s v="Cancelld"/>
    <x v="1"/>
    <x v="0"/>
    <x v="2"/>
    <n v="250"/>
    <x v="77"/>
  </r>
  <r>
    <s v="AD01-9361"/>
    <x v="0"/>
    <s v="Oct"/>
    <x v="0"/>
    <x v="1"/>
    <s v="Cancelld"/>
    <x v="1"/>
    <x v="0"/>
    <x v="0"/>
    <n v="244"/>
    <x v="62"/>
  </r>
  <r>
    <s v="AD01-9362"/>
    <x v="0"/>
    <s v="Oct"/>
    <x v="0"/>
    <x v="1"/>
    <s v="Cancelld"/>
    <x v="1"/>
    <x v="0"/>
    <x v="2"/>
    <n v="253"/>
    <x v="82"/>
  </r>
  <r>
    <s v="AD01-9361"/>
    <x v="0"/>
    <s v="Oct"/>
    <x v="0"/>
    <x v="1"/>
    <s v="Cancelld"/>
    <x v="1"/>
    <x v="0"/>
    <x v="2"/>
    <n v="247"/>
    <x v="69"/>
  </r>
  <r>
    <s v="AD01-9362"/>
    <x v="0"/>
    <s v="Sep"/>
    <x v="0"/>
    <x v="1"/>
    <s v="Cancelld"/>
    <x v="1"/>
    <x v="0"/>
    <x v="2"/>
    <n v="274"/>
    <x v="108"/>
  </r>
  <r>
    <s v="AD01-9361"/>
    <x v="0"/>
    <s v="Sep"/>
    <x v="0"/>
    <x v="1"/>
    <s v="Cancelld"/>
    <x v="1"/>
    <x v="0"/>
    <x v="2"/>
    <n v="268"/>
    <x v="90"/>
  </r>
  <r>
    <s v="AD01-9364"/>
    <x v="0"/>
    <s v="Sep"/>
    <x v="0"/>
    <x v="1"/>
    <s v="Cancelld"/>
    <x v="1"/>
    <x v="0"/>
    <x v="2"/>
    <n v="262"/>
    <x v="29"/>
  </r>
  <r>
    <s v="AD01-9362"/>
    <x v="0"/>
    <s v="Sep"/>
    <x v="0"/>
    <x v="1"/>
    <s v="Cancelld"/>
    <x v="1"/>
    <x v="0"/>
    <x v="2"/>
    <n v="271"/>
    <x v="115"/>
  </r>
  <r>
    <s v="AD01-9364"/>
    <x v="0"/>
    <s v="Sep"/>
    <x v="0"/>
    <x v="1"/>
    <s v="Cancelld"/>
    <x v="1"/>
    <x v="0"/>
    <x v="2"/>
    <n v="265"/>
    <x v="97"/>
  </r>
  <r>
    <s v="AD01-9361"/>
    <x v="0"/>
    <s v="Sep"/>
    <x v="0"/>
    <x v="1"/>
    <s v="Cancelld"/>
    <x v="1"/>
    <x v="0"/>
    <x v="2"/>
    <n v="259"/>
    <x v="37"/>
  </r>
  <r>
    <s v="AD01-9364"/>
    <x v="0"/>
    <s v="Apr"/>
    <x v="1"/>
    <x v="1"/>
    <s v="Cancelld"/>
    <x v="1"/>
    <x v="0"/>
    <x v="2"/>
    <n v="158"/>
    <x v="288"/>
  </r>
  <r>
    <s v="AD01-9361"/>
    <x v="0"/>
    <s v="Apr"/>
    <x v="1"/>
    <x v="1"/>
    <s v="Cancelld"/>
    <x v="1"/>
    <x v="0"/>
    <x v="2"/>
    <n v="206"/>
    <x v="139"/>
  </r>
  <r>
    <s v="AD01-9362"/>
    <x v="0"/>
    <s v="Apr"/>
    <x v="1"/>
    <x v="1"/>
    <s v="Cancelld"/>
    <x v="1"/>
    <x v="0"/>
    <x v="2"/>
    <n v="134"/>
    <x v="246"/>
  </r>
  <r>
    <s v="AD01-9364"/>
    <x v="0"/>
    <s v="Apr"/>
    <x v="1"/>
    <x v="1"/>
    <s v="Cancelld"/>
    <x v="1"/>
    <x v="0"/>
    <x v="2"/>
    <n v="160"/>
    <x v="289"/>
  </r>
  <r>
    <s v="AD01-9364"/>
    <x v="0"/>
    <s v="Apr"/>
    <x v="1"/>
    <x v="1"/>
    <s v="Cancelld"/>
    <x v="1"/>
    <x v="0"/>
    <x v="2"/>
    <n v="208"/>
    <x v="6"/>
  </r>
  <r>
    <s v="AD01-9364"/>
    <x v="0"/>
    <s v="Apr"/>
    <x v="1"/>
    <x v="1"/>
    <s v="Cancelld"/>
    <x v="1"/>
    <x v="0"/>
    <x v="2"/>
    <n v="136"/>
    <x v="290"/>
  </r>
  <r>
    <s v="AD01-9361"/>
    <x v="0"/>
    <s v="Apr"/>
    <x v="1"/>
    <x v="1"/>
    <s v="Cancelld"/>
    <x v="1"/>
    <x v="0"/>
    <x v="2"/>
    <n v="812"/>
    <x v="291"/>
  </r>
  <r>
    <s v="AD01-9362"/>
    <x v="0"/>
    <s v="Apr"/>
    <x v="1"/>
    <x v="1"/>
    <s v="Cancelld"/>
    <x v="1"/>
    <x v="0"/>
    <x v="2"/>
    <n v="899"/>
    <x v="292"/>
  </r>
  <r>
    <s v="AD01-9362"/>
    <x v="0"/>
    <s v="Apr"/>
    <x v="1"/>
    <x v="1"/>
    <s v="Cancelld"/>
    <x v="1"/>
    <x v="0"/>
    <x v="2"/>
    <n v="852"/>
    <x v="7"/>
  </r>
  <r>
    <s v="AD01-9362"/>
    <x v="0"/>
    <s v="Apr"/>
    <x v="1"/>
    <x v="1"/>
    <s v="Cancelld"/>
    <x v="1"/>
    <x v="0"/>
    <x v="2"/>
    <n v="885"/>
    <x v="7"/>
  </r>
  <r>
    <s v="AD01-9361"/>
    <x v="0"/>
    <s v="Apr"/>
    <x v="1"/>
    <x v="1"/>
    <s v="Cancelld"/>
    <x v="1"/>
    <x v="0"/>
    <x v="2"/>
    <n v="135"/>
    <x v="249"/>
  </r>
  <r>
    <s v="AD01-9364"/>
    <x v="0"/>
    <s v="Apr"/>
    <x v="1"/>
    <x v="1"/>
    <s v="Cancelld"/>
    <x v="1"/>
    <x v="0"/>
    <x v="2"/>
    <n v="163"/>
    <x v="293"/>
  </r>
  <r>
    <s v="AD01-9362"/>
    <x v="0"/>
    <s v="Apr"/>
    <x v="1"/>
    <x v="1"/>
    <s v="Cancelld"/>
    <x v="1"/>
    <x v="0"/>
    <x v="2"/>
    <n v="205"/>
    <x v="150"/>
  </r>
  <r>
    <s v="AD01-9364"/>
    <x v="0"/>
    <s v="Apr"/>
    <x v="1"/>
    <x v="1"/>
    <s v="Cancelld"/>
    <x v="1"/>
    <x v="0"/>
    <x v="2"/>
    <n v="133"/>
    <x v="294"/>
  </r>
  <r>
    <s v="AD01-9362"/>
    <x v="0"/>
    <s v="Apr"/>
    <x v="1"/>
    <x v="1"/>
    <s v="Cancelld"/>
    <x v="1"/>
    <x v="0"/>
    <x v="2"/>
    <n v="821"/>
    <x v="295"/>
  </r>
  <r>
    <s v="AD01-9362"/>
    <x v="0"/>
    <s v="Apr"/>
    <x v="1"/>
    <x v="1"/>
    <s v="Cancelld"/>
    <x v="1"/>
    <x v="0"/>
    <x v="2"/>
    <n v="854"/>
    <x v="231"/>
  </r>
  <r>
    <s v="AD01-9364"/>
    <x v="0"/>
    <s v="Apr"/>
    <x v="1"/>
    <x v="1"/>
    <s v="Cancelld"/>
    <x v="1"/>
    <x v="0"/>
    <x v="2"/>
    <n v="131"/>
    <x v="193"/>
  </r>
  <r>
    <s v="AD01-9361"/>
    <x v="0"/>
    <s v="Aug"/>
    <x v="1"/>
    <x v="1"/>
    <s v="Cancelld"/>
    <x v="1"/>
    <x v="0"/>
    <x v="2"/>
    <n v="140"/>
    <x v="205"/>
  </r>
  <r>
    <s v="AD01-9361"/>
    <x v="0"/>
    <s v="Aug"/>
    <x v="1"/>
    <x v="1"/>
    <s v="Cancelld"/>
    <x v="1"/>
    <x v="0"/>
    <x v="2"/>
    <n v="188"/>
    <x v="27"/>
  </r>
  <r>
    <s v="AD01-9364"/>
    <x v="0"/>
    <s v="Aug"/>
    <x v="1"/>
    <x v="1"/>
    <s v="Cancelld"/>
    <x v="1"/>
    <x v="0"/>
    <x v="2"/>
    <n v="356"/>
    <x v="122"/>
  </r>
  <r>
    <s v="AD01-9361"/>
    <x v="0"/>
    <s v="Aug"/>
    <x v="1"/>
    <x v="1"/>
    <s v="Cancelld"/>
    <x v="1"/>
    <x v="0"/>
    <x v="2"/>
    <n v="184"/>
    <x v="176"/>
  </r>
  <r>
    <s v="AD01-9362"/>
    <x v="0"/>
    <s v="Aug"/>
    <x v="1"/>
    <x v="1"/>
    <s v="Cancelld"/>
    <x v="1"/>
    <x v="0"/>
    <x v="2"/>
    <n v="358"/>
    <x v="225"/>
  </r>
  <r>
    <s v="AD01-9365"/>
    <x v="0"/>
    <s v="Aug"/>
    <x v="1"/>
    <x v="1"/>
    <s v="Cancelld"/>
    <x v="1"/>
    <x v="0"/>
    <x v="2"/>
    <n v="816"/>
    <x v="296"/>
  </r>
  <r>
    <s v="AD01-9364"/>
    <x v="0"/>
    <s v="Aug"/>
    <x v="1"/>
    <x v="1"/>
    <s v="Cancelld"/>
    <x v="1"/>
    <x v="0"/>
    <x v="2"/>
    <n v="849"/>
    <x v="297"/>
  </r>
  <r>
    <s v="AD01-9361"/>
    <x v="0"/>
    <s v="Aug"/>
    <x v="1"/>
    <x v="1"/>
    <s v="Cancelld"/>
    <x v="1"/>
    <x v="0"/>
    <x v="2"/>
    <n v="902"/>
    <x v="298"/>
  </r>
  <r>
    <s v="AD01-9361"/>
    <x v="0"/>
    <s v="Aug"/>
    <x v="1"/>
    <x v="1"/>
    <s v="Cancelld"/>
    <x v="1"/>
    <x v="0"/>
    <x v="2"/>
    <n v="855"/>
    <x v="7"/>
  </r>
  <r>
    <s v="AD01-9365"/>
    <x v="0"/>
    <s v="Aug"/>
    <x v="1"/>
    <x v="1"/>
    <s v="Cancelld"/>
    <x v="1"/>
    <x v="0"/>
    <x v="2"/>
    <n v="357"/>
    <x v="129"/>
  </r>
  <r>
    <s v="AD01-9362"/>
    <x v="0"/>
    <s v="Aug"/>
    <x v="1"/>
    <x v="1"/>
    <s v="Cancelld"/>
    <x v="1"/>
    <x v="0"/>
    <x v="2"/>
    <n v="139"/>
    <x v="299"/>
  </r>
  <r>
    <s v="AD01-9363"/>
    <x v="0"/>
    <s v="Aug"/>
    <x v="1"/>
    <x v="1"/>
    <s v="Cancelld"/>
    <x v="1"/>
    <x v="0"/>
    <x v="2"/>
    <n v="187"/>
    <x v="38"/>
  </r>
  <r>
    <s v="AD01-9364"/>
    <x v="0"/>
    <s v="Aug"/>
    <x v="1"/>
    <x v="1"/>
    <s v="Cancelld"/>
    <x v="1"/>
    <x v="0"/>
    <x v="2"/>
    <n v="825"/>
    <x v="300"/>
  </r>
  <r>
    <s v="AD01-9362"/>
    <x v="0"/>
    <s v="Aug"/>
    <x v="1"/>
    <x v="1"/>
    <s v="Cancelld"/>
    <x v="1"/>
    <x v="0"/>
    <x v="2"/>
    <n v="858"/>
    <x v="257"/>
  </r>
  <r>
    <s v="AD01-9361"/>
    <x v="0"/>
    <s v="Aug"/>
    <x v="1"/>
    <x v="1"/>
    <s v="Cancelld"/>
    <x v="1"/>
    <x v="0"/>
    <x v="2"/>
    <n v="359"/>
    <x v="239"/>
  </r>
  <r>
    <s v="AD01-9365"/>
    <x v="0"/>
    <s v="Dec"/>
    <x v="1"/>
    <x v="1"/>
    <s v="Cancelld"/>
    <x v="1"/>
    <x v="0"/>
    <x v="2"/>
    <n v="362"/>
    <x v="121"/>
  </r>
  <r>
    <s v="AD01-9364"/>
    <x v="0"/>
    <s v="Dec"/>
    <x v="1"/>
    <x v="1"/>
    <s v="Cancelld"/>
    <x v="1"/>
    <x v="0"/>
    <x v="2"/>
    <n v="164"/>
    <x v="46"/>
  </r>
  <r>
    <s v="AD01-9362"/>
    <x v="0"/>
    <s v="Dec"/>
    <x v="1"/>
    <x v="1"/>
    <s v="Cancelld"/>
    <x v="1"/>
    <x v="0"/>
    <x v="2"/>
    <n v="338"/>
    <x v="135"/>
  </r>
  <r>
    <s v="AD01-9363"/>
    <x v="0"/>
    <s v="Dec"/>
    <x v="1"/>
    <x v="1"/>
    <s v="Cancelld"/>
    <x v="1"/>
    <x v="0"/>
    <x v="2"/>
    <n v="364"/>
    <x v="301"/>
  </r>
  <r>
    <s v="AD01-9361"/>
    <x v="0"/>
    <s v="Dec"/>
    <x v="1"/>
    <x v="1"/>
    <s v="Cancelld"/>
    <x v="1"/>
    <x v="0"/>
    <x v="2"/>
    <n v="166"/>
    <x v="47"/>
  </r>
  <r>
    <s v="AD01-9361"/>
    <x v="0"/>
    <s v="Dec"/>
    <x v="1"/>
    <x v="1"/>
    <s v="Cancelld"/>
    <x v="1"/>
    <x v="0"/>
    <x v="2"/>
    <n v="819"/>
    <x v="302"/>
  </r>
  <r>
    <s v="AD01-9361"/>
    <x v="0"/>
    <s v="Dec"/>
    <x v="1"/>
    <x v="1"/>
    <s v="Cancelld"/>
    <x v="1"/>
    <x v="0"/>
    <x v="2"/>
    <n v="853"/>
    <x v="303"/>
  </r>
  <r>
    <s v="AD01-9363"/>
    <x v="0"/>
    <s v="Dec"/>
    <x v="1"/>
    <x v="1"/>
    <s v="Cancelld"/>
    <x v="1"/>
    <x v="0"/>
    <x v="2"/>
    <n v="906"/>
    <x v="304"/>
  </r>
  <r>
    <s v="AD01-9363"/>
    <x v="0"/>
    <s v="Dec"/>
    <x v="1"/>
    <x v="1"/>
    <s v="Cancelld"/>
    <x v="1"/>
    <x v="0"/>
    <x v="2"/>
    <n v="859"/>
    <x v="7"/>
  </r>
  <r>
    <s v="AD01-9361"/>
    <x v="0"/>
    <s v="Dec"/>
    <x v="1"/>
    <x v="1"/>
    <s v="Cancelld"/>
    <x v="1"/>
    <x v="0"/>
    <x v="2"/>
    <n v="165"/>
    <x v="7"/>
  </r>
  <r>
    <s v="AD01-9361"/>
    <x v="0"/>
    <s v="Dec"/>
    <x v="1"/>
    <x v="1"/>
    <s v="Cancelld"/>
    <x v="1"/>
    <x v="0"/>
    <x v="2"/>
    <n v="339"/>
    <x v="13"/>
  </r>
  <r>
    <s v="AD01-9364"/>
    <x v="0"/>
    <s v="Dec"/>
    <x v="1"/>
    <x v="1"/>
    <s v="Cancelld"/>
    <x v="1"/>
    <x v="0"/>
    <x v="2"/>
    <n v="163"/>
    <x v="293"/>
  </r>
  <r>
    <s v="AD01-9363"/>
    <x v="0"/>
    <s v="Dec"/>
    <x v="1"/>
    <x v="1"/>
    <s v="Cancelld"/>
    <x v="1"/>
    <x v="0"/>
    <x v="2"/>
    <n v="337"/>
    <x v="285"/>
  </r>
  <r>
    <s v="AD01-9362"/>
    <x v="0"/>
    <s v="Dec"/>
    <x v="1"/>
    <x v="1"/>
    <s v="Cancelld"/>
    <x v="1"/>
    <x v="0"/>
    <x v="2"/>
    <n v="828"/>
    <x v="305"/>
  </r>
  <r>
    <s v="AD01-9362"/>
    <x v="0"/>
    <s v="Dec"/>
    <x v="1"/>
    <x v="1"/>
    <s v="Cancelld"/>
    <x v="1"/>
    <x v="0"/>
    <x v="2"/>
    <n v="861"/>
    <x v="273"/>
  </r>
  <r>
    <s v="AD01-9365"/>
    <x v="0"/>
    <s v="Dec"/>
    <x v="1"/>
    <x v="1"/>
    <s v="Cancelld"/>
    <x v="1"/>
    <x v="0"/>
    <x v="2"/>
    <n v="335"/>
    <x v="204"/>
  </r>
  <r>
    <s v="AD01-9361"/>
    <x v="0"/>
    <s v="Feb"/>
    <x v="1"/>
    <x v="1"/>
    <s v="Cancelld"/>
    <x v="1"/>
    <x v="0"/>
    <x v="2"/>
    <n v="170"/>
    <x v="156"/>
  </r>
  <r>
    <s v="AD01-9364"/>
    <x v="0"/>
    <s v="Feb"/>
    <x v="1"/>
    <x v="1"/>
    <s v="Cancelld"/>
    <x v="1"/>
    <x v="0"/>
    <x v="2"/>
    <n v="218"/>
    <x v="61"/>
  </r>
  <r>
    <s v="AD01-9362"/>
    <x v="0"/>
    <s v="Feb"/>
    <x v="1"/>
    <x v="1"/>
    <s v="Cancelld"/>
    <x v="1"/>
    <x v="0"/>
    <x v="2"/>
    <n v="146"/>
    <x v="224"/>
  </r>
  <r>
    <s v="AD01-9364"/>
    <x v="0"/>
    <s v="Feb"/>
    <x v="1"/>
    <x v="1"/>
    <s v="Cancelld"/>
    <x v="1"/>
    <x v="0"/>
    <x v="2"/>
    <n v="172"/>
    <x v="157"/>
  </r>
  <r>
    <s v="AD01-9363"/>
    <x v="0"/>
    <s v="Feb"/>
    <x v="1"/>
    <x v="1"/>
    <s v="Cancelld"/>
    <x v="1"/>
    <x v="0"/>
    <x v="2"/>
    <n v="220"/>
    <x v="64"/>
  </r>
  <r>
    <s v="AD01-9361"/>
    <x v="0"/>
    <s v="Feb"/>
    <x v="1"/>
    <x v="1"/>
    <s v="Cancelld"/>
    <x v="1"/>
    <x v="0"/>
    <x v="2"/>
    <n v="142"/>
    <x v="306"/>
  </r>
  <r>
    <s v="AD01-9361"/>
    <x v="0"/>
    <s v="Feb"/>
    <x v="1"/>
    <x v="1"/>
    <s v="Cancelld"/>
    <x v="1"/>
    <x v="0"/>
    <x v="2"/>
    <n v="844"/>
    <x v="307"/>
  </r>
  <r>
    <s v="AD01-9361"/>
    <x v="0"/>
    <s v="Feb"/>
    <x v="1"/>
    <x v="1"/>
    <s v="Cancelld"/>
    <x v="1"/>
    <x v="0"/>
    <x v="2"/>
    <n v="897"/>
    <x v="308"/>
  </r>
  <r>
    <s v="AD01-9361"/>
    <x v="0"/>
    <s v="Feb"/>
    <x v="1"/>
    <x v="1"/>
    <s v="Cancelld"/>
    <x v="1"/>
    <x v="0"/>
    <x v="2"/>
    <n v="850"/>
    <x v="7"/>
  </r>
  <r>
    <s v="AD01-9362"/>
    <x v="0"/>
    <s v="Feb"/>
    <x v="1"/>
    <x v="1"/>
    <s v="Cancelld"/>
    <x v="1"/>
    <x v="0"/>
    <x v="2"/>
    <n v="883"/>
    <x v="7"/>
  </r>
  <r>
    <s v="AD01-9361"/>
    <x v="0"/>
    <s v="Feb"/>
    <x v="1"/>
    <x v="1"/>
    <s v="Cancelld"/>
    <x v="1"/>
    <x v="0"/>
    <x v="2"/>
    <n v="169"/>
    <x v="161"/>
  </r>
  <r>
    <s v="AD01-9362"/>
    <x v="0"/>
    <s v="Feb"/>
    <x v="1"/>
    <x v="1"/>
    <s v="Cancelld"/>
    <x v="1"/>
    <x v="0"/>
    <x v="2"/>
    <n v="217"/>
    <x v="36"/>
  </r>
  <r>
    <s v="AD01-9364"/>
    <x v="0"/>
    <s v="Feb"/>
    <x v="1"/>
    <x v="1"/>
    <s v="Cancelld"/>
    <x v="1"/>
    <x v="0"/>
    <x v="2"/>
    <n v="145"/>
    <x v="309"/>
  </r>
  <r>
    <s v="AD01-9362"/>
    <x v="0"/>
    <s v="Feb"/>
    <x v="1"/>
    <x v="1"/>
    <s v="Cancelld"/>
    <x v="1"/>
    <x v="0"/>
    <x v="2"/>
    <n v="819"/>
    <x v="302"/>
  </r>
  <r>
    <s v="AD01-9361"/>
    <x v="0"/>
    <s v="Feb"/>
    <x v="1"/>
    <x v="1"/>
    <s v="Cancelld"/>
    <x v="1"/>
    <x v="0"/>
    <x v="2"/>
    <n v="143"/>
    <x v="222"/>
  </r>
  <r>
    <s v="AD01-9365"/>
    <x v="0"/>
    <s v="Jan"/>
    <x v="1"/>
    <x v="1"/>
    <s v="Cancelld"/>
    <x v="1"/>
    <x v="0"/>
    <x v="2"/>
    <n v="176"/>
    <x v="164"/>
  </r>
  <r>
    <s v="AD01-9364"/>
    <x v="0"/>
    <s v="Jan"/>
    <x v="1"/>
    <x v="1"/>
    <s v="Cancelld"/>
    <x v="1"/>
    <x v="0"/>
    <x v="2"/>
    <n v="224"/>
    <x v="75"/>
  </r>
  <r>
    <s v="AD01-9362"/>
    <x v="0"/>
    <s v="Jan"/>
    <x v="1"/>
    <x v="1"/>
    <s v="Cancelld"/>
    <x v="1"/>
    <x v="0"/>
    <x v="2"/>
    <n v="178"/>
    <x v="165"/>
  </r>
  <r>
    <s v="AD01-9361"/>
    <x v="0"/>
    <s v="Jan"/>
    <x v="1"/>
    <x v="1"/>
    <s v="Cancelld"/>
    <x v="1"/>
    <x v="0"/>
    <x v="2"/>
    <n v="148"/>
    <x v="310"/>
  </r>
  <r>
    <s v="AD01-9362"/>
    <x v="0"/>
    <s v="Jan"/>
    <x v="1"/>
    <x v="1"/>
    <s v="Cancelld"/>
    <x v="1"/>
    <x v="0"/>
    <x v="2"/>
    <n v="810"/>
    <x v="263"/>
  </r>
  <r>
    <s v="AD01-9364"/>
    <x v="0"/>
    <s v="Jan"/>
    <x v="1"/>
    <x v="1"/>
    <s v="Cancelld"/>
    <x v="1"/>
    <x v="0"/>
    <x v="2"/>
    <n v="843"/>
    <x v="311"/>
  </r>
  <r>
    <s v="AD01-9364"/>
    <x v="0"/>
    <s v="Jan"/>
    <x v="1"/>
    <x v="1"/>
    <s v="Cancelld"/>
    <x v="1"/>
    <x v="0"/>
    <x v="2"/>
    <n v="896"/>
    <x v="312"/>
  </r>
  <r>
    <s v="AD01-9361"/>
    <x v="0"/>
    <s v="Jan"/>
    <x v="1"/>
    <x v="1"/>
    <s v="Order assembled"/>
    <x v="1"/>
    <x v="0"/>
    <x v="0"/>
    <n v="818"/>
    <x v="7"/>
  </r>
  <r>
    <s v="AD01-9364"/>
    <x v="0"/>
    <s v="Jan"/>
    <x v="1"/>
    <x v="1"/>
    <s v="Cancelld"/>
    <x v="1"/>
    <x v="0"/>
    <x v="2"/>
    <n v="849"/>
    <x v="7"/>
  </r>
  <r>
    <s v="AD01-9361"/>
    <x v="0"/>
    <s v="Jan"/>
    <x v="1"/>
    <x v="1"/>
    <s v="Cancelld"/>
    <x v="1"/>
    <x v="0"/>
    <x v="2"/>
    <n v="882"/>
    <x v="7"/>
  </r>
  <r>
    <s v="AD01-9362"/>
    <x v="0"/>
    <s v="Jan"/>
    <x v="1"/>
    <x v="1"/>
    <s v="Cancelld"/>
    <x v="1"/>
    <x v="0"/>
    <x v="2"/>
    <n v="147"/>
    <x v="229"/>
  </r>
  <r>
    <s v="AD01-9361"/>
    <x v="0"/>
    <s v="Jan"/>
    <x v="1"/>
    <x v="1"/>
    <s v="Cancelld"/>
    <x v="1"/>
    <x v="0"/>
    <x v="2"/>
    <n v="175"/>
    <x v="169"/>
  </r>
  <r>
    <s v="AD01-9363"/>
    <x v="0"/>
    <s v="Jan"/>
    <x v="1"/>
    <x v="1"/>
    <s v="Cancelld"/>
    <x v="1"/>
    <x v="0"/>
    <x v="2"/>
    <n v="223"/>
    <x v="83"/>
  </r>
  <r>
    <s v="AD01-9362"/>
    <x v="0"/>
    <s v="Jan"/>
    <x v="1"/>
    <x v="1"/>
    <s v="Cancelld"/>
    <x v="1"/>
    <x v="0"/>
    <x v="2"/>
    <n v="151"/>
    <x v="313"/>
  </r>
  <r>
    <s v="AD01-9363"/>
    <x v="0"/>
    <s v="Jan"/>
    <x v="1"/>
    <x v="1"/>
    <s v="Cancelld"/>
    <x v="1"/>
    <x v="0"/>
    <x v="2"/>
    <n v="852"/>
    <x v="314"/>
  </r>
  <r>
    <s v="AD01-9365"/>
    <x v="0"/>
    <s v="Jan"/>
    <x v="1"/>
    <x v="1"/>
    <s v="Cancelld"/>
    <x v="1"/>
    <x v="0"/>
    <x v="2"/>
    <n v="149"/>
    <x v="315"/>
  </r>
  <r>
    <s v="AD01-9362"/>
    <x v="0"/>
    <s v="Jul"/>
    <x v="1"/>
    <x v="1"/>
    <s v="Cancelld"/>
    <x v="1"/>
    <x v="0"/>
    <x v="2"/>
    <n v="146"/>
    <x v="224"/>
  </r>
  <r>
    <s v="AD01-9361"/>
    <x v="0"/>
    <s v="Jul"/>
    <x v="1"/>
    <x v="1"/>
    <s v="Cancelld"/>
    <x v="1"/>
    <x v="0"/>
    <x v="2"/>
    <n v="362"/>
    <x v="121"/>
  </r>
  <r>
    <s v="AD01-9362"/>
    <x v="0"/>
    <s v="Jul"/>
    <x v="1"/>
    <x v="1"/>
    <s v="Cancelld"/>
    <x v="1"/>
    <x v="0"/>
    <x v="2"/>
    <n v="142"/>
    <x v="306"/>
  </r>
  <r>
    <s v="AD01-9362"/>
    <x v="0"/>
    <s v="Jul"/>
    <x v="1"/>
    <x v="1"/>
    <s v="Cancelld"/>
    <x v="1"/>
    <x v="0"/>
    <x v="2"/>
    <n v="190"/>
    <x v="30"/>
  </r>
  <r>
    <s v="AD01-9361"/>
    <x v="0"/>
    <s v="Jul"/>
    <x v="1"/>
    <x v="1"/>
    <s v="Cancelld"/>
    <x v="1"/>
    <x v="0"/>
    <x v="2"/>
    <n v="364"/>
    <x v="301"/>
  </r>
  <r>
    <s v="AD01-9361"/>
    <x v="0"/>
    <s v="Jul"/>
    <x v="1"/>
    <x v="1"/>
    <s v="Cancelld"/>
    <x v="1"/>
    <x v="0"/>
    <x v="2"/>
    <n v="815"/>
    <x v="316"/>
  </r>
  <r>
    <s v="AD01-9364"/>
    <x v="0"/>
    <s v="Jul"/>
    <x v="1"/>
    <x v="1"/>
    <s v="Cancelld"/>
    <x v="1"/>
    <x v="0"/>
    <x v="2"/>
    <n v="848"/>
    <x v="317"/>
  </r>
  <r>
    <s v="AD01-9361"/>
    <x v="0"/>
    <s v="Jul"/>
    <x v="1"/>
    <x v="1"/>
    <s v="Cancelld"/>
    <x v="1"/>
    <x v="0"/>
    <x v="2"/>
    <n v="901"/>
    <x v="318"/>
  </r>
  <r>
    <s v="AD01-9361"/>
    <x v="0"/>
    <s v="Jul"/>
    <x v="1"/>
    <x v="1"/>
    <s v="Cancelld"/>
    <x v="1"/>
    <x v="0"/>
    <x v="2"/>
    <n v="854"/>
    <x v="7"/>
  </r>
  <r>
    <s v="AD01-9362"/>
    <x v="0"/>
    <s v="Jul"/>
    <x v="1"/>
    <x v="1"/>
    <s v="Cancelld"/>
    <x v="1"/>
    <x v="0"/>
    <x v="2"/>
    <n v="189"/>
    <x v="7"/>
  </r>
  <r>
    <s v="AD01-9361"/>
    <x v="0"/>
    <s v="Jul"/>
    <x v="1"/>
    <x v="1"/>
    <s v="Cancelld"/>
    <x v="1"/>
    <x v="0"/>
    <x v="2"/>
    <n v="363"/>
    <x v="128"/>
  </r>
  <r>
    <s v="AD01-9361"/>
    <x v="0"/>
    <s v="Jul"/>
    <x v="1"/>
    <x v="1"/>
    <s v="Cancelld"/>
    <x v="1"/>
    <x v="0"/>
    <x v="2"/>
    <n v="145"/>
    <x v="309"/>
  </r>
  <r>
    <s v="AD01-9361"/>
    <x v="0"/>
    <s v="Jul"/>
    <x v="1"/>
    <x v="1"/>
    <s v="Cancelld"/>
    <x v="1"/>
    <x v="0"/>
    <x v="2"/>
    <n v="193"/>
    <x v="54"/>
  </r>
  <r>
    <s v="AD01-9362"/>
    <x v="0"/>
    <s v="Jul"/>
    <x v="1"/>
    <x v="1"/>
    <s v="Cancelld"/>
    <x v="1"/>
    <x v="0"/>
    <x v="2"/>
    <n v="361"/>
    <x v="319"/>
  </r>
  <r>
    <s v="AD01-9361"/>
    <x v="0"/>
    <s v="Jul"/>
    <x v="1"/>
    <x v="1"/>
    <s v="Cancelld"/>
    <x v="1"/>
    <x v="0"/>
    <x v="2"/>
    <n v="824"/>
    <x v="320"/>
  </r>
  <r>
    <s v="AD01-9362"/>
    <x v="0"/>
    <s v="Jul"/>
    <x v="1"/>
    <x v="1"/>
    <s v="Cancelld"/>
    <x v="1"/>
    <x v="0"/>
    <x v="2"/>
    <n v="857"/>
    <x v="191"/>
  </r>
  <r>
    <s v="AD01-9362"/>
    <x v="0"/>
    <s v="Jul"/>
    <x v="1"/>
    <x v="1"/>
    <s v="Cancelld"/>
    <x v="1"/>
    <x v="0"/>
    <x v="2"/>
    <n v="365"/>
    <x v="245"/>
  </r>
  <r>
    <s v="AD01-9362"/>
    <x v="0"/>
    <s v="Jun"/>
    <x v="1"/>
    <x v="1"/>
    <s v="Cancelld"/>
    <x v="1"/>
    <x v="0"/>
    <x v="2"/>
    <n v="152"/>
    <x v="321"/>
  </r>
  <r>
    <s v="AD01-9362"/>
    <x v="0"/>
    <s v="Jun"/>
    <x v="1"/>
    <x v="1"/>
    <s v="Cancelld"/>
    <x v="1"/>
    <x v="0"/>
    <x v="2"/>
    <n v="194"/>
    <x v="44"/>
  </r>
  <r>
    <s v="AD01-9365"/>
    <x v="0"/>
    <s v="Jun"/>
    <x v="1"/>
    <x v="1"/>
    <s v="Cancelld"/>
    <x v="1"/>
    <x v="0"/>
    <x v="2"/>
    <n v="368"/>
    <x v="7"/>
  </r>
  <r>
    <s v="AD01-9364"/>
    <x v="0"/>
    <s v="Jun"/>
    <x v="1"/>
    <x v="1"/>
    <s v="Cancelld"/>
    <x v="1"/>
    <x v="0"/>
    <x v="2"/>
    <n v="148"/>
    <x v="310"/>
  </r>
  <r>
    <s v="AD01-9362"/>
    <x v="0"/>
    <s v="Jun"/>
    <x v="1"/>
    <x v="1"/>
    <s v="Cancelld"/>
    <x v="1"/>
    <x v="0"/>
    <x v="2"/>
    <n v="196"/>
    <x v="109"/>
  </r>
  <r>
    <s v="AD01-9365"/>
    <x v="0"/>
    <s v="Jun"/>
    <x v="1"/>
    <x v="1"/>
    <s v="Cancelld"/>
    <x v="1"/>
    <x v="0"/>
    <x v="2"/>
    <n v="370"/>
    <x v="76"/>
  </r>
  <r>
    <s v="AD01-9362"/>
    <x v="0"/>
    <s v="Jun"/>
    <x v="1"/>
    <x v="1"/>
    <s v="Cancelld"/>
    <x v="1"/>
    <x v="0"/>
    <x v="2"/>
    <n v="814"/>
    <x v="322"/>
  </r>
  <r>
    <s v="AD01-9361"/>
    <x v="0"/>
    <s v="Jun"/>
    <x v="1"/>
    <x v="1"/>
    <s v="Cancelld"/>
    <x v="1"/>
    <x v="0"/>
    <x v="2"/>
    <n v="847"/>
    <x v="323"/>
  </r>
  <r>
    <s v="AD01-9364"/>
    <x v="0"/>
    <s v="Jun"/>
    <x v="1"/>
    <x v="1"/>
    <s v="Cancelld"/>
    <x v="1"/>
    <x v="0"/>
    <x v="2"/>
    <n v="195"/>
    <x v="7"/>
  </r>
  <r>
    <s v="AD01-9362"/>
    <x v="0"/>
    <s v="Jun"/>
    <x v="1"/>
    <x v="1"/>
    <s v="Cancelld"/>
    <x v="1"/>
    <x v="0"/>
    <x v="2"/>
    <n v="369"/>
    <x v="127"/>
  </r>
  <r>
    <s v="AD01-9365"/>
    <x v="0"/>
    <s v="Jun"/>
    <x v="1"/>
    <x v="1"/>
    <s v="Cancelld"/>
    <x v="1"/>
    <x v="0"/>
    <x v="2"/>
    <n v="151"/>
    <x v="313"/>
  </r>
  <r>
    <s v="AD01-9362"/>
    <x v="0"/>
    <s v="Jun"/>
    <x v="1"/>
    <x v="1"/>
    <s v="Cancelld"/>
    <x v="1"/>
    <x v="0"/>
    <x v="2"/>
    <n v="199"/>
    <x v="116"/>
  </r>
  <r>
    <s v="AD01-9364"/>
    <x v="0"/>
    <s v="Jun"/>
    <x v="1"/>
    <x v="1"/>
    <s v="Cancelld"/>
    <x v="1"/>
    <x v="0"/>
    <x v="2"/>
    <n v="367"/>
    <x v="324"/>
  </r>
  <r>
    <s v="AD01-9365"/>
    <x v="0"/>
    <s v="Jun"/>
    <x v="1"/>
    <x v="1"/>
    <s v="Cancelld"/>
    <x v="1"/>
    <x v="0"/>
    <x v="2"/>
    <n v="823"/>
    <x v="325"/>
  </r>
  <r>
    <s v="AD01-9361"/>
    <x v="0"/>
    <s v="Jun"/>
    <x v="1"/>
    <x v="1"/>
    <s v="Cancelld"/>
    <x v="1"/>
    <x v="0"/>
    <x v="2"/>
    <n v="856"/>
    <x v="251"/>
  </r>
  <r>
    <s v="AD01-9362"/>
    <x v="0"/>
    <s v="Jun"/>
    <x v="1"/>
    <x v="1"/>
    <s v="Cancelld"/>
    <x v="1"/>
    <x v="0"/>
    <x v="2"/>
    <n v="371"/>
    <x v="259"/>
  </r>
  <r>
    <s v="AD01-9362"/>
    <x v="0"/>
    <s v="Mar"/>
    <x v="1"/>
    <x v="1"/>
    <s v="Cancelld"/>
    <x v="1"/>
    <x v="0"/>
    <x v="2"/>
    <n v="164"/>
    <x v="46"/>
  </r>
  <r>
    <s v="AD01-9365"/>
    <x v="0"/>
    <s v="Mar"/>
    <x v="1"/>
    <x v="1"/>
    <s v="Cancelld"/>
    <x v="1"/>
    <x v="0"/>
    <x v="2"/>
    <n v="212"/>
    <x v="25"/>
  </r>
  <r>
    <s v="AD01-9362"/>
    <x v="0"/>
    <s v="Mar"/>
    <x v="1"/>
    <x v="1"/>
    <s v="Cancelld"/>
    <x v="1"/>
    <x v="0"/>
    <x v="2"/>
    <n v="140"/>
    <x v="205"/>
  </r>
  <r>
    <s v="AD01-9362"/>
    <x v="0"/>
    <s v="Mar"/>
    <x v="1"/>
    <x v="1"/>
    <s v="Cancelld"/>
    <x v="1"/>
    <x v="0"/>
    <x v="2"/>
    <n v="166"/>
    <x v="47"/>
  </r>
  <r>
    <s v="AD01-9361"/>
    <x v="0"/>
    <s v="Mar"/>
    <x v="1"/>
    <x v="1"/>
    <s v="Cancelld"/>
    <x v="1"/>
    <x v="0"/>
    <x v="2"/>
    <n v="214"/>
    <x v="28"/>
  </r>
  <r>
    <s v="AD01-9361"/>
    <x v="0"/>
    <s v="Mar"/>
    <x v="1"/>
    <x v="1"/>
    <s v="Cancelld"/>
    <x v="1"/>
    <x v="0"/>
    <x v="2"/>
    <n v="811"/>
    <x v="202"/>
  </r>
  <r>
    <s v="AD01-9361"/>
    <x v="0"/>
    <s v="Mar"/>
    <x v="1"/>
    <x v="1"/>
    <s v="Cancelld"/>
    <x v="1"/>
    <x v="0"/>
    <x v="2"/>
    <n v="845"/>
    <x v="326"/>
  </r>
  <r>
    <s v="AD01-9362"/>
    <x v="0"/>
    <s v="Mar"/>
    <x v="1"/>
    <x v="1"/>
    <s v="Cancelld"/>
    <x v="1"/>
    <x v="0"/>
    <x v="2"/>
    <n v="898"/>
    <x v="327"/>
  </r>
  <r>
    <s v="AD01-9362"/>
    <x v="0"/>
    <s v="Mar"/>
    <x v="1"/>
    <x v="1"/>
    <s v="Cancelld"/>
    <x v="1"/>
    <x v="0"/>
    <x v="2"/>
    <n v="851"/>
    <x v="7"/>
  </r>
  <r>
    <s v="AD01-9361"/>
    <x v="0"/>
    <s v="Mar"/>
    <x v="1"/>
    <x v="1"/>
    <s v="Cancelld"/>
    <x v="1"/>
    <x v="0"/>
    <x v="2"/>
    <n v="884"/>
    <x v="7"/>
  </r>
  <r>
    <s v="AD01-9361"/>
    <x v="0"/>
    <s v="Mar"/>
    <x v="1"/>
    <x v="1"/>
    <s v="Cancelld"/>
    <x v="1"/>
    <x v="0"/>
    <x v="2"/>
    <n v="141"/>
    <x v="212"/>
  </r>
  <r>
    <s v="AD01-9362"/>
    <x v="0"/>
    <s v="Mar"/>
    <x v="1"/>
    <x v="1"/>
    <s v="Cancelld"/>
    <x v="1"/>
    <x v="0"/>
    <x v="2"/>
    <n v="211"/>
    <x v="17"/>
  </r>
  <r>
    <s v="AD01-9362"/>
    <x v="0"/>
    <s v="Mar"/>
    <x v="1"/>
    <x v="1"/>
    <s v="Cancelld"/>
    <x v="1"/>
    <x v="0"/>
    <x v="2"/>
    <n v="139"/>
    <x v="299"/>
  </r>
  <r>
    <s v="AD01-9362"/>
    <x v="0"/>
    <s v="Mar"/>
    <x v="1"/>
    <x v="1"/>
    <s v="Cancelld"/>
    <x v="1"/>
    <x v="0"/>
    <x v="2"/>
    <n v="820"/>
    <x v="328"/>
  </r>
  <r>
    <s v="AD01-9362"/>
    <x v="0"/>
    <s v="Mar"/>
    <x v="1"/>
    <x v="1"/>
    <s v="Cancelld"/>
    <x v="1"/>
    <x v="0"/>
    <x v="2"/>
    <n v="853"/>
    <x v="303"/>
  </r>
  <r>
    <s v="AD01-9362"/>
    <x v="0"/>
    <s v="Mar"/>
    <x v="1"/>
    <x v="1"/>
    <s v="Cancelld"/>
    <x v="1"/>
    <x v="0"/>
    <x v="2"/>
    <n v="137"/>
    <x v="252"/>
  </r>
  <r>
    <s v="AD01-9363"/>
    <x v="0"/>
    <s v="May"/>
    <x v="1"/>
    <x v="1"/>
    <s v="Cancelld"/>
    <x v="1"/>
    <x v="0"/>
    <x v="2"/>
    <n v="200"/>
    <x v="107"/>
  </r>
  <r>
    <s v="AD01-9362"/>
    <x v="0"/>
    <s v="May"/>
    <x v="1"/>
    <x v="1"/>
    <s v="Cancelld"/>
    <x v="1"/>
    <x v="0"/>
    <x v="2"/>
    <n v="128"/>
    <x v="186"/>
  </r>
  <r>
    <s v="AD01-9362"/>
    <x v="0"/>
    <s v="May"/>
    <x v="1"/>
    <x v="1"/>
    <s v="Cancelld"/>
    <x v="1"/>
    <x v="0"/>
    <x v="2"/>
    <n v="154"/>
    <x v="329"/>
  </r>
  <r>
    <s v="AD01-9362"/>
    <x v="0"/>
    <s v="May"/>
    <x v="1"/>
    <x v="1"/>
    <s v="Cancelld"/>
    <x v="1"/>
    <x v="0"/>
    <x v="2"/>
    <n v="202"/>
    <x v="141"/>
  </r>
  <r>
    <s v="AD01-9362"/>
    <x v="0"/>
    <s v="May"/>
    <x v="1"/>
    <x v="1"/>
    <s v="Cancelld"/>
    <x v="1"/>
    <x v="0"/>
    <x v="2"/>
    <n v="130"/>
    <x v="330"/>
  </r>
  <r>
    <s v="AD01-9363"/>
    <x v="0"/>
    <s v="May"/>
    <x v="1"/>
    <x v="1"/>
    <s v="Cancelld"/>
    <x v="1"/>
    <x v="0"/>
    <x v="2"/>
    <n v="813"/>
    <x v="331"/>
  </r>
  <r>
    <s v="AD01-9364"/>
    <x v="0"/>
    <s v="May"/>
    <x v="1"/>
    <x v="1"/>
    <s v="Cancelld"/>
    <x v="1"/>
    <x v="0"/>
    <x v="2"/>
    <n v="846"/>
    <x v="332"/>
  </r>
  <r>
    <s v="AD01-9361"/>
    <x v="0"/>
    <s v="May"/>
    <x v="1"/>
    <x v="1"/>
    <s v="Cancelld"/>
    <x v="1"/>
    <x v="0"/>
    <x v="2"/>
    <n v="900"/>
    <x v="333"/>
  </r>
  <r>
    <s v="AD01-9361"/>
    <x v="0"/>
    <s v="May"/>
    <x v="1"/>
    <x v="1"/>
    <s v="Cancelld"/>
    <x v="1"/>
    <x v="1"/>
    <x v="2"/>
    <n v="853"/>
    <x v="7"/>
  </r>
  <r>
    <s v="AD01-9362"/>
    <x v="0"/>
    <s v="May"/>
    <x v="1"/>
    <x v="1"/>
    <s v="Cancelld"/>
    <x v="1"/>
    <x v="1"/>
    <x v="2"/>
    <n v="886"/>
    <x v="7"/>
  </r>
  <r>
    <s v="AD01-9363"/>
    <x v="0"/>
    <s v="May"/>
    <x v="1"/>
    <x v="1"/>
    <s v="Cancelld"/>
    <x v="1"/>
    <x v="1"/>
    <x v="2"/>
    <n v="129"/>
    <x v="190"/>
  </r>
  <r>
    <s v="AD01-9362"/>
    <x v="0"/>
    <s v="May"/>
    <x v="1"/>
    <x v="1"/>
    <s v="Cancelld"/>
    <x v="1"/>
    <x v="1"/>
    <x v="2"/>
    <n v="157"/>
    <x v="334"/>
  </r>
  <r>
    <s v="AD01-9362"/>
    <x v="0"/>
    <s v="May"/>
    <x v="1"/>
    <x v="1"/>
    <s v="Cancelld"/>
    <x v="1"/>
    <x v="1"/>
    <x v="2"/>
    <n v="127"/>
    <x v="335"/>
  </r>
  <r>
    <s v="AD01-9362"/>
    <x v="0"/>
    <s v="May"/>
    <x v="1"/>
    <x v="1"/>
    <s v="Cancelld"/>
    <x v="1"/>
    <x v="1"/>
    <x v="2"/>
    <n v="822"/>
    <x v="336"/>
  </r>
  <r>
    <s v="AD01-9361"/>
    <x v="0"/>
    <s v="May"/>
    <x v="1"/>
    <x v="1"/>
    <s v="Cancelld"/>
    <x v="1"/>
    <x v="1"/>
    <x v="2"/>
    <n v="855"/>
    <x v="217"/>
  </r>
  <r>
    <s v="AD01-9361"/>
    <x v="0"/>
    <s v="Nov"/>
    <x v="1"/>
    <x v="1"/>
    <s v="Cancelld"/>
    <x v="1"/>
    <x v="1"/>
    <x v="2"/>
    <n v="368"/>
    <x v="7"/>
  </r>
  <r>
    <s v="AD01-9361"/>
    <x v="0"/>
    <s v="Nov"/>
    <x v="1"/>
    <x v="1"/>
    <s v="Cancelld"/>
    <x v="1"/>
    <x v="1"/>
    <x v="2"/>
    <n v="170"/>
    <x v="156"/>
  </r>
  <r>
    <s v="AD01-9362"/>
    <x v="0"/>
    <s v="Nov"/>
    <x v="1"/>
    <x v="1"/>
    <s v="Cancelld"/>
    <x v="1"/>
    <x v="1"/>
    <x v="2"/>
    <n v="344"/>
    <x v="1"/>
  </r>
  <r>
    <s v="AD01-9362"/>
    <x v="0"/>
    <s v="Nov"/>
    <x v="1"/>
    <x v="1"/>
    <s v="Cancelld"/>
    <x v="1"/>
    <x v="1"/>
    <x v="2"/>
    <n v="370"/>
    <x v="76"/>
  </r>
  <r>
    <s v="AD01-9365"/>
    <x v="0"/>
    <s v="Nov"/>
    <x v="1"/>
    <x v="1"/>
    <s v="Cancelld"/>
    <x v="1"/>
    <x v="1"/>
    <x v="2"/>
    <n v="172"/>
    <x v="157"/>
  </r>
  <r>
    <s v="AD01-9364"/>
    <x v="0"/>
    <s v="Nov"/>
    <x v="1"/>
    <x v="1"/>
    <s v="Cancelld"/>
    <x v="1"/>
    <x v="1"/>
    <x v="2"/>
    <n v="340"/>
    <x v="208"/>
  </r>
  <r>
    <s v="AD01-9362"/>
    <x v="0"/>
    <s v="Nov"/>
    <x v="1"/>
    <x v="1"/>
    <s v="Cancelld"/>
    <x v="1"/>
    <x v="1"/>
    <x v="2"/>
    <n v="852"/>
    <x v="314"/>
  </r>
  <r>
    <s v="AD01-9362"/>
    <x v="0"/>
    <s v="Nov"/>
    <x v="1"/>
    <x v="1"/>
    <s v="Cancelld"/>
    <x v="1"/>
    <x v="1"/>
    <x v="2"/>
    <n v="905"/>
    <x v="337"/>
  </r>
  <r>
    <s v="AD01-9362"/>
    <x v="0"/>
    <s v="Nov"/>
    <x v="1"/>
    <x v="1"/>
    <s v="Cancelld"/>
    <x v="1"/>
    <x v="1"/>
    <x v="2"/>
    <n v="858"/>
    <x v="7"/>
  </r>
  <r>
    <s v="AD01-9361"/>
    <x v="0"/>
    <s v="Nov"/>
    <x v="1"/>
    <x v="1"/>
    <s v="Cancelld"/>
    <x v="1"/>
    <x v="1"/>
    <x v="2"/>
    <n v="171"/>
    <x v="7"/>
  </r>
  <r>
    <s v="AD01-9364"/>
    <x v="0"/>
    <s v="Nov"/>
    <x v="1"/>
    <x v="1"/>
    <s v="Cancelld"/>
    <x v="1"/>
    <x v="1"/>
    <x v="2"/>
    <n v="367"/>
    <x v="324"/>
  </r>
  <r>
    <s v="AD01-9361"/>
    <x v="0"/>
    <s v="Nov"/>
    <x v="1"/>
    <x v="1"/>
    <s v="Cancelld"/>
    <x v="1"/>
    <x v="1"/>
    <x v="2"/>
    <n v="169"/>
    <x v="161"/>
  </r>
  <r>
    <s v="AD01-9362"/>
    <x v="0"/>
    <s v="Nov"/>
    <x v="1"/>
    <x v="1"/>
    <s v="Cancelld"/>
    <x v="1"/>
    <x v="1"/>
    <x v="2"/>
    <n v="343"/>
    <x v="215"/>
  </r>
  <r>
    <s v="AD01-9362"/>
    <x v="0"/>
    <s v="Nov"/>
    <x v="1"/>
    <x v="1"/>
    <s v="Cancelld"/>
    <x v="1"/>
    <x v="1"/>
    <x v="2"/>
    <n v="827"/>
    <x v="338"/>
  </r>
  <r>
    <s v="AD01-9361"/>
    <x v="0"/>
    <s v="Nov"/>
    <x v="1"/>
    <x v="1"/>
    <s v="Cancelld"/>
    <x v="1"/>
    <x v="1"/>
    <x v="2"/>
    <n v="341"/>
    <x v="221"/>
  </r>
  <r>
    <s v="AD01-9362"/>
    <x v="0"/>
    <s v="Oct"/>
    <x v="1"/>
    <x v="1"/>
    <s v="Cancelld"/>
    <x v="1"/>
    <x v="1"/>
    <x v="2"/>
    <n v="128"/>
    <x v="186"/>
  </r>
  <r>
    <s v="AD01-9362"/>
    <x v="0"/>
    <s v="Oct"/>
    <x v="1"/>
    <x v="1"/>
    <s v="Cancelld"/>
    <x v="1"/>
    <x v="1"/>
    <x v="2"/>
    <n v="176"/>
    <x v="164"/>
  </r>
  <r>
    <s v="AD01-9362"/>
    <x v="0"/>
    <s v="Oct"/>
    <x v="1"/>
    <x v="1"/>
    <s v="Cancelld"/>
    <x v="1"/>
    <x v="1"/>
    <x v="2"/>
    <n v="350"/>
    <x v="0"/>
  </r>
  <r>
    <s v="AD01-9362"/>
    <x v="0"/>
    <s v="Oct"/>
    <x v="1"/>
    <x v="1"/>
    <s v="Cancelld"/>
    <x v="1"/>
    <x v="1"/>
    <x v="2"/>
    <n v="130"/>
    <x v="330"/>
  </r>
  <r>
    <s v="AD01-9363"/>
    <x v="0"/>
    <s v="Oct"/>
    <x v="1"/>
    <x v="1"/>
    <s v="Cancelld"/>
    <x v="1"/>
    <x v="1"/>
    <x v="2"/>
    <n v="346"/>
    <x v="207"/>
  </r>
  <r>
    <s v="AD01-9362"/>
    <x v="0"/>
    <s v="Oct"/>
    <x v="1"/>
    <x v="1"/>
    <s v="Cancelld"/>
    <x v="1"/>
    <x v="1"/>
    <x v="2"/>
    <n v="818"/>
    <x v="339"/>
  </r>
  <r>
    <s v="AD01-9361"/>
    <x v="0"/>
    <s v="Oct"/>
    <x v="1"/>
    <x v="1"/>
    <s v="Cancelld"/>
    <x v="1"/>
    <x v="1"/>
    <x v="2"/>
    <n v="851"/>
    <x v="340"/>
  </r>
  <r>
    <s v="AD01-9364"/>
    <x v="0"/>
    <s v="Oct"/>
    <x v="1"/>
    <x v="1"/>
    <s v="Cancelld"/>
    <x v="1"/>
    <x v="1"/>
    <x v="2"/>
    <n v="904"/>
    <x v="341"/>
  </r>
  <r>
    <s v="AD01-9364"/>
    <x v="0"/>
    <s v="Oct"/>
    <x v="1"/>
    <x v="1"/>
    <s v="Cancelld"/>
    <x v="1"/>
    <x v="1"/>
    <x v="2"/>
    <n v="857"/>
    <x v="7"/>
  </r>
  <r>
    <s v="AD01-9362"/>
    <x v="0"/>
    <s v="Oct"/>
    <x v="1"/>
    <x v="1"/>
    <s v="Cancelld"/>
    <x v="1"/>
    <x v="1"/>
    <x v="2"/>
    <n v="177"/>
    <x v="7"/>
  </r>
  <r>
    <s v="AD01-9362"/>
    <x v="0"/>
    <s v="Oct"/>
    <x v="1"/>
    <x v="1"/>
    <s v="Cancelld"/>
    <x v="1"/>
    <x v="1"/>
    <x v="2"/>
    <n v="345"/>
    <x v="12"/>
  </r>
  <r>
    <s v="AD01-9363"/>
    <x v="0"/>
    <s v="Oct"/>
    <x v="1"/>
    <x v="1"/>
    <s v="Cancelld"/>
    <x v="1"/>
    <x v="1"/>
    <x v="2"/>
    <n v="127"/>
    <x v="335"/>
  </r>
  <r>
    <s v="AD01-9364"/>
    <x v="0"/>
    <s v="Oct"/>
    <x v="1"/>
    <x v="1"/>
    <s v="Cancelld"/>
    <x v="1"/>
    <x v="1"/>
    <x v="2"/>
    <n v="175"/>
    <x v="169"/>
  </r>
  <r>
    <s v="AD01-9362"/>
    <x v="0"/>
    <s v="Oct"/>
    <x v="1"/>
    <x v="1"/>
    <s v="Cancelld"/>
    <x v="1"/>
    <x v="1"/>
    <x v="2"/>
    <n v="349"/>
    <x v="214"/>
  </r>
  <r>
    <s v="AD01-9362"/>
    <x v="0"/>
    <s v="Oct"/>
    <x v="1"/>
    <x v="1"/>
    <s v="Cancelld"/>
    <x v="1"/>
    <x v="1"/>
    <x v="2"/>
    <n v="826"/>
    <x v="342"/>
  </r>
  <r>
    <s v="AD01-9361"/>
    <x v="0"/>
    <s v="Oct"/>
    <x v="1"/>
    <x v="1"/>
    <s v="Cancelld"/>
    <x v="1"/>
    <x v="1"/>
    <x v="2"/>
    <n v="860"/>
    <x v="198"/>
  </r>
  <r>
    <s v="AD01-9362"/>
    <x v="0"/>
    <s v="Oct"/>
    <x v="1"/>
    <x v="1"/>
    <s v="Cancelld"/>
    <x v="1"/>
    <x v="1"/>
    <x v="2"/>
    <n v="347"/>
    <x v="233"/>
  </r>
  <r>
    <s v="AD01-9363"/>
    <x v="0"/>
    <s v="Sep"/>
    <x v="1"/>
    <x v="1"/>
    <s v="Cancelld"/>
    <x v="1"/>
    <x v="1"/>
    <x v="2"/>
    <n v="134"/>
    <x v="246"/>
  </r>
  <r>
    <s v="AD01-9362"/>
    <x v="0"/>
    <s v="Sep"/>
    <x v="1"/>
    <x v="1"/>
    <s v="Cancelld"/>
    <x v="1"/>
    <x v="1"/>
    <x v="2"/>
    <n v="182"/>
    <x v="174"/>
  </r>
  <r>
    <s v="AD01-9362"/>
    <x v="0"/>
    <s v="Sep"/>
    <x v="1"/>
    <x v="1"/>
    <s v="Cancelld"/>
    <x v="1"/>
    <x v="1"/>
    <x v="2"/>
    <n v="136"/>
    <x v="290"/>
  </r>
  <r>
    <s v="AD01-9361"/>
    <x v="0"/>
    <s v="Sep"/>
    <x v="1"/>
    <x v="1"/>
    <s v="Cancelld"/>
    <x v="1"/>
    <x v="1"/>
    <x v="2"/>
    <n v="178"/>
    <x v="165"/>
  </r>
  <r>
    <s v="AD01-9364"/>
    <x v="0"/>
    <s v="Sep"/>
    <x v="1"/>
    <x v="1"/>
    <s v="Cancelld"/>
    <x v="1"/>
    <x v="1"/>
    <x v="2"/>
    <n v="352"/>
    <x v="206"/>
  </r>
  <r>
    <s v="AD01-9362"/>
    <x v="0"/>
    <s v="Sep"/>
    <x v="1"/>
    <x v="1"/>
    <s v="Cancelld"/>
    <x v="1"/>
    <x v="1"/>
    <x v="2"/>
    <n v="817"/>
    <x v="343"/>
  </r>
  <r>
    <s v="AD01-9364"/>
    <x v="0"/>
    <s v="Sep"/>
    <x v="1"/>
    <x v="1"/>
    <s v="Cancelld"/>
    <x v="1"/>
    <x v="1"/>
    <x v="2"/>
    <n v="850"/>
    <x v="344"/>
  </r>
  <r>
    <s v="AD01-9364"/>
    <x v="0"/>
    <s v="Sep"/>
    <x v="1"/>
    <x v="1"/>
    <s v="Cancelld"/>
    <x v="1"/>
    <x v="1"/>
    <x v="2"/>
    <n v="903"/>
    <x v="345"/>
  </r>
  <r>
    <s v="AD01-9364"/>
    <x v="0"/>
    <s v="Sep"/>
    <x v="1"/>
    <x v="1"/>
    <s v="Cancelld"/>
    <x v="1"/>
    <x v="1"/>
    <x v="2"/>
    <n v="856"/>
    <x v="7"/>
  </r>
  <r>
    <s v="AD01-9362"/>
    <x v="0"/>
    <s v="Sep"/>
    <x v="1"/>
    <x v="1"/>
    <s v="Cancelld"/>
    <x v="1"/>
    <x v="1"/>
    <x v="2"/>
    <n v="183"/>
    <x v="7"/>
  </r>
  <r>
    <s v="AD01-9362"/>
    <x v="0"/>
    <s v="Sep"/>
    <x v="1"/>
    <x v="1"/>
    <s v="Cancelld"/>
    <x v="1"/>
    <x v="1"/>
    <x v="2"/>
    <n v="351"/>
    <x v="11"/>
  </r>
  <r>
    <s v="AD01-9364"/>
    <x v="0"/>
    <s v="Sep"/>
    <x v="1"/>
    <x v="1"/>
    <s v="Cancelld"/>
    <x v="1"/>
    <x v="1"/>
    <x v="2"/>
    <n v="133"/>
    <x v="294"/>
  </r>
  <r>
    <s v="AD01-9361"/>
    <x v="0"/>
    <s v="Sep"/>
    <x v="1"/>
    <x v="1"/>
    <s v="Cancelld"/>
    <x v="1"/>
    <x v="1"/>
    <x v="2"/>
    <n v="181"/>
    <x v="184"/>
  </r>
  <r>
    <s v="AD01-9362"/>
    <x v="0"/>
    <s v="Sep"/>
    <x v="1"/>
    <x v="1"/>
    <s v="Cancelld"/>
    <x v="1"/>
    <x v="1"/>
    <x v="2"/>
    <n v="355"/>
    <x v="213"/>
  </r>
  <r>
    <s v="AD01-9364"/>
    <x v="0"/>
    <s v="Sep"/>
    <x v="1"/>
    <x v="1"/>
    <s v="Cancelld"/>
    <x v="1"/>
    <x v="1"/>
    <x v="2"/>
    <n v="859"/>
    <x v="244"/>
  </r>
  <r>
    <s v="AD01-9363"/>
    <x v="0"/>
    <s v="Sep"/>
    <x v="1"/>
    <x v="1"/>
    <s v="Cancelld"/>
    <x v="1"/>
    <x v="1"/>
    <x v="2"/>
    <n v="353"/>
    <x v="199"/>
  </r>
  <r>
    <s v="AD01-9361"/>
    <x v="0"/>
    <s v="Mar"/>
    <x v="0"/>
    <x v="1"/>
    <s v="Order assembled"/>
    <x v="1"/>
    <x v="1"/>
    <x v="1"/>
    <n v="364"/>
    <x v="301"/>
  </r>
  <r>
    <s v="AD01-9362"/>
    <x v="0"/>
    <s v="Mar"/>
    <x v="0"/>
    <x v="1"/>
    <s v="Order assembled"/>
    <x v="1"/>
    <x v="1"/>
    <x v="0"/>
    <n v="358"/>
    <x v="225"/>
  </r>
  <r>
    <s v="AD01-9361"/>
    <x v="0"/>
    <s v="Mar"/>
    <x v="0"/>
    <x v="1"/>
    <s v="Order assembled"/>
    <x v="1"/>
    <x v="1"/>
    <x v="1"/>
    <n v="367"/>
    <x v="324"/>
  </r>
  <r>
    <s v="AD01-9365"/>
    <x v="0"/>
    <s v="Mar"/>
    <x v="0"/>
    <x v="1"/>
    <s v="Order assembled"/>
    <x v="1"/>
    <x v="1"/>
    <x v="0"/>
    <n v="361"/>
    <x v="319"/>
  </r>
  <r>
    <s v="AD01-9361"/>
    <x v="0"/>
    <s v="Mar"/>
    <x v="0"/>
    <x v="1"/>
    <s v="Cancelld"/>
    <x v="1"/>
    <x v="1"/>
    <x v="0"/>
    <n v="355"/>
    <x v="213"/>
  </r>
  <r>
    <s v="AD01-9363"/>
    <x v="0"/>
    <s v="Feb"/>
    <x v="1"/>
    <x v="1"/>
    <s v="Order assembled"/>
    <x v="0"/>
    <x v="1"/>
    <x v="1"/>
    <n v="780"/>
    <x v="346"/>
  </r>
  <r>
    <s v="AD01-9364"/>
    <x v="0"/>
    <s v="Feb"/>
    <x v="1"/>
    <x v="1"/>
    <s v="Order assembled"/>
    <x v="0"/>
    <x v="1"/>
    <x v="1"/>
    <n v="781"/>
    <x v="347"/>
  </r>
  <r>
    <s v="AD01-9361"/>
    <x v="0"/>
    <s v="Feb"/>
    <x v="1"/>
    <x v="1"/>
    <s v="Order assembled"/>
    <x v="0"/>
    <x v="1"/>
    <x v="1"/>
    <n v="782"/>
    <x v="348"/>
  </r>
  <r>
    <s v="AD01-9362"/>
    <x v="0"/>
    <s v="Feb"/>
    <x v="1"/>
    <x v="1"/>
    <s v="Order assembled"/>
    <x v="0"/>
    <x v="1"/>
    <x v="1"/>
    <n v="820"/>
    <x v="7"/>
  </r>
  <r>
    <s v="AD01-9362"/>
    <x v="0"/>
    <s v="Feb"/>
    <x v="1"/>
    <x v="1"/>
    <s v="Order assembled"/>
    <x v="0"/>
    <x v="1"/>
    <x v="1"/>
    <n v="821"/>
    <x v="7"/>
  </r>
  <r>
    <s v="AD01-9364"/>
    <x v="0"/>
    <s v="Jan"/>
    <x v="1"/>
    <x v="1"/>
    <s v="Order assembled"/>
    <x v="0"/>
    <x v="1"/>
    <x v="0"/>
    <n v="362"/>
    <x v="121"/>
  </r>
  <r>
    <s v="AD01-9364"/>
    <x v="0"/>
    <s v="Jan"/>
    <x v="1"/>
    <x v="1"/>
    <s v="Order assembled"/>
    <x v="0"/>
    <x v="1"/>
    <x v="0"/>
    <n v="779"/>
    <x v="59"/>
  </r>
  <r>
    <s v="AD01-9363"/>
    <x v="0"/>
    <s v="Jan"/>
    <x v="1"/>
    <x v="1"/>
    <s v="Order assembled"/>
    <x v="0"/>
    <x v="1"/>
    <x v="0"/>
    <n v="819"/>
    <x v="7"/>
  </r>
  <r>
    <s v="AD01-9363"/>
    <x v="0"/>
    <s v="Jan"/>
    <x v="1"/>
    <x v="1"/>
    <s v="Order assembled"/>
    <x v="0"/>
    <x v="1"/>
    <x v="0"/>
    <n v="361"/>
    <x v="319"/>
  </r>
  <r>
    <s v="AD01-9362"/>
    <x v="0"/>
    <s v="Mar"/>
    <x v="1"/>
    <x v="1"/>
    <s v="Order assembled"/>
    <x v="0"/>
    <x v="1"/>
    <x v="1"/>
    <n v="822"/>
    <x v="7"/>
  </r>
  <r>
    <s v="AD01-9362"/>
    <x v="1"/>
    <s v="Dec"/>
    <x v="0"/>
    <x v="0"/>
    <s v="Order assembled"/>
    <x v="1"/>
    <x v="0"/>
    <x v="0"/>
    <n v="278"/>
    <x v="24"/>
  </r>
  <r>
    <s v="AD01-9361"/>
    <x v="1"/>
    <s v="Dec"/>
    <x v="0"/>
    <x v="0"/>
    <s v="Order assembled"/>
    <x v="1"/>
    <x v="0"/>
    <x v="0"/>
    <n v="272"/>
    <x v="106"/>
  </r>
  <r>
    <s v="AD01-9361"/>
    <x v="1"/>
    <s v="Dec"/>
    <x v="0"/>
    <x v="0"/>
    <s v="Order assembled"/>
    <x v="1"/>
    <x v="0"/>
    <x v="0"/>
    <n v="266"/>
    <x v="89"/>
  </r>
  <r>
    <s v="AD01-9364"/>
    <x v="1"/>
    <s v="Dec"/>
    <x v="0"/>
    <x v="0"/>
    <s v="Order assembled"/>
    <x v="1"/>
    <x v="0"/>
    <x v="0"/>
    <n v="276"/>
    <x v="7"/>
  </r>
  <r>
    <s v="AD01-9362"/>
    <x v="1"/>
    <s v="Dec"/>
    <x v="0"/>
    <x v="0"/>
    <s v="Order assembled"/>
    <x v="1"/>
    <x v="0"/>
    <x v="0"/>
    <n v="270"/>
    <x v="7"/>
  </r>
  <r>
    <s v="AD01-9362"/>
    <x v="1"/>
    <s v="Dec"/>
    <x v="0"/>
    <x v="0"/>
    <s v="Order assembled"/>
    <x v="1"/>
    <x v="0"/>
    <x v="0"/>
    <n v="279"/>
    <x v="34"/>
  </r>
  <r>
    <s v="AD01-9362"/>
    <x v="1"/>
    <s v="Dec"/>
    <x v="0"/>
    <x v="0"/>
    <s v="Order assembled"/>
    <x v="1"/>
    <x v="0"/>
    <x v="0"/>
    <n v="273"/>
    <x v="180"/>
  </r>
  <r>
    <s v="AD01-9361"/>
    <x v="1"/>
    <s v="Dec"/>
    <x v="0"/>
    <x v="0"/>
    <s v="Order assembled"/>
    <x v="1"/>
    <x v="0"/>
    <x v="0"/>
    <n v="267"/>
    <x v="181"/>
  </r>
  <r>
    <s v="AD01-9362"/>
    <x v="1"/>
    <s v="Dec"/>
    <x v="0"/>
    <x v="0"/>
    <s v="Order assembled"/>
    <x v="1"/>
    <x v="0"/>
    <x v="0"/>
    <n v="275"/>
    <x v="40"/>
  </r>
  <r>
    <s v="AD01-9362"/>
    <x v="1"/>
    <s v="Dec"/>
    <x v="0"/>
    <x v="0"/>
    <s v="Order assembled"/>
    <x v="1"/>
    <x v="0"/>
    <x v="0"/>
    <n v="269"/>
    <x v="101"/>
  </r>
  <r>
    <s v="AD01-9364"/>
    <x v="1"/>
    <s v="Nov"/>
    <x v="0"/>
    <x v="0"/>
    <s v="Order assembled"/>
    <x v="1"/>
    <x v="0"/>
    <x v="0"/>
    <n v="296"/>
    <x v="74"/>
  </r>
  <r>
    <s v="AD01-9362"/>
    <x v="1"/>
    <s v="Nov"/>
    <x v="0"/>
    <x v="0"/>
    <s v="Order assembled"/>
    <x v="1"/>
    <x v="0"/>
    <x v="0"/>
    <n v="290"/>
    <x v="23"/>
  </r>
  <r>
    <s v="AD01-9363"/>
    <x v="1"/>
    <s v="Nov"/>
    <x v="0"/>
    <x v="0"/>
    <s v="Order assembled"/>
    <x v="1"/>
    <x v="0"/>
    <x v="0"/>
    <n v="284"/>
    <x v="3"/>
  </r>
  <r>
    <s v="AD01-9365"/>
    <x v="1"/>
    <s v="Nov"/>
    <x v="0"/>
    <x v="0"/>
    <s v="Order assembled"/>
    <x v="1"/>
    <x v="0"/>
    <x v="0"/>
    <n v="294"/>
    <x v="7"/>
  </r>
  <r>
    <s v="AD01-9361"/>
    <x v="1"/>
    <s v="Nov"/>
    <x v="0"/>
    <x v="0"/>
    <s v="Order assembled"/>
    <x v="1"/>
    <x v="0"/>
    <x v="0"/>
    <n v="288"/>
    <x v="7"/>
  </r>
  <r>
    <s v="AD01-9361"/>
    <x v="1"/>
    <s v="Nov"/>
    <x v="0"/>
    <x v="0"/>
    <s v="Order assembled"/>
    <x v="1"/>
    <x v="0"/>
    <x v="0"/>
    <n v="282"/>
    <x v="7"/>
  </r>
  <r>
    <s v="AD01-9361"/>
    <x v="1"/>
    <s v="Nov"/>
    <x v="0"/>
    <x v="0"/>
    <s v="Order assembled"/>
    <x v="1"/>
    <x v="0"/>
    <x v="0"/>
    <n v="291"/>
    <x v="96"/>
  </r>
  <r>
    <s v="AD01-9365"/>
    <x v="1"/>
    <s v="Nov"/>
    <x v="0"/>
    <x v="0"/>
    <s v="Order assembled"/>
    <x v="1"/>
    <x v="0"/>
    <x v="0"/>
    <n v="285"/>
    <x v="33"/>
  </r>
  <r>
    <s v="AD01-9363"/>
    <x v="1"/>
    <s v="Nov"/>
    <x v="0"/>
    <x v="0"/>
    <s v="Order assembled"/>
    <x v="1"/>
    <x v="0"/>
    <x v="0"/>
    <n v="293"/>
    <x v="72"/>
  </r>
  <r>
    <s v="AD01-9364"/>
    <x v="1"/>
    <s v="Nov"/>
    <x v="0"/>
    <x v="0"/>
    <s v="Order assembled"/>
    <x v="1"/>
    <x v="0"/>
    <x v="0"/>
    <n v="287"/>
    <x v="39"/>
  </r>
  <r>
    <s v="AD01-9361"/>
    <x v="1"/>
    <s v="Nov"/>
    <x v="0"/>
    <x v="0"/>
    <s v="Order assembled"/>
    <x v="1"/>
    <x v="0"/>
    <x v="0"/>
    <n v="281"/>
    <x v="21"/>
  </r>
  <r>
    <s v="AD01-9364"/>
    <x v="1"/>
    <s v="Oct"/>
    <x v="0"/>
    <x v="0"/>
    <s v="Order assembled"/>
    <x v="1"/>
    <x v="0"/>
    <x v="0"/>
    <n v="308"/>
    <x v="105"/>
  </r>
  <r>
    <s v="AD01-9362"/>
    <x v="1"/>
    <s v="Oct"/>
    <x v="0"/>
    <x v="0"/>
    <s v="Order assembled"/>
    <x v="1"/>
    <x v="0"/>
    <x v="0"/>
    <n v="302"/>
    <x v="88"/>
  </r>
  <r>
    <s v="AD01-9362"/>
    <x v="1"/>
    <s v="Oct"/>
    <x v="0"/>
    <x v="0"/>
    <s v="Order assembled"/>
    <x v="1"/>
    <x v="0"/>
    <x v="0"/>
    <n v="306"/>
    <x v="7"/>
  </r>
  <r>
    <s v="AD01-9363"/>
    <x v="1"/>
    <s v="Oct"/>
    <x v="0"/>
    <x v="0"/>
    <s v="Order assembled"/>
    <x v="1"/>
    <x v="0"/>
    <x v="0"/>
    <n v="300"/>
    <x v="7"/>
  </r>
  <r>
    <s v="AD01-9364"/>
    <x v="1"/>
    <s v="Oct"/>
    <x v="0"/>
    <x v="0"/>
    <s v="Order assembled"/>
    <x v="1"/>
    <x v="0"/>
    <x v="0"/>
    <n v="309"/>
    <x v="114"/>
  </r>
  <r>
    <s v="AD01-9364"/>
    <x v="1"/>
    <s v="Oct"/>
    <x v="0"/>
    <x v="0"/>
    <s v="Order assembled"/>
    <x v="1"/>
    <x v="0"/>
    <x v="0"/>
    <n v="303"/>
    <x v="94"/>
  </r>
  <r>
    <s v="AD01-9364"/>
    <x v="1"/>
    <s v="Oct"/>
    <x v="0"/>
    <x v="0"/>
    <s v="Order assembled"/>
    <x v="1"/>
    <x v="0"/>
    <x v="0"/>
    <n v="297"/>
    <x v="95"/>
  </r>
  <r>
    <s v="AD01-9361"/>
    <x v="1"/>
    <s v="Oct"/>
    <x v="0"/>
    <x v="0"/>
    <s v="Order assembled"/>
    <x v="1"/>
    <x v="0"/>
    <x v="0"/>
    <n v="305"/>
    <x v="253"/>
  </r>
  <r>
    <s v="AD01-9361"/>
    <x v="1"/>
    <s v="Oct"/>
    <x v="0"/>
    <x v="0"/>
    <s v="Order assembled"/>
    <x v="1"/>
    <x v="0"/>
    <x v="0"/>
    <n v="299"/>
    <x v="86"/>
  </r>
  <r>
    <s v="AD01-9361"/>
    <x v="1"/>
    <s v="Apr"/>
    <x v="0"/>
    <x v="0"/>
    <s v="Order assembled"/>
    <x v="0"/>
    <x v="0"/>
    <x v="0"/>
    <n v="158"/>
    <x v="7"/>
  </r>
  <r>
    <s v="AD01-9361"/>
    <x v="1"/>
    <s v="Apr"/>
    <x v="0"/>
    <x v="0"/>
    <s v="Order assembled"/>
    <x v="0"/>
    <x v="0"/>
    <x v="0"/>
    <n v="152"/>
    <x v="7"/>
  </r>
  <r>
    <s v="AD01-9362"/>
    <x v="1"/>
    <s v="Apr"/>
    <x v="0"/>
    <x v="0"/>
    <s v="Order assembled"/>
    <x v="0"/>
    <x v="0"/>
    <x v="1"/>
    <n v="170"/>
    <x v="156"/>
  </r>
  <r>
    <s v="AD01-9362"/>
    <x v="1"/>
    <s v="Apr"/>
    <x v="0"/>
    <x v="0"/>
    <s v="Order assembled"/>
    <x v="0"/>
    <x v="0"/>
    <x v="1"/>
    <n v="218"/>
    <x v="61"/>
  </r>
  <r>
    <s v="AD01-9361"/>
    <x v="1"/>
    <s v="Apr"/>
    <x v="0"/>
    <x v="0"/>
    <s v="Order assembled"/>
    <x v="0"/>
    <x v="0"/>
    <x v="1"/>
    <n v="146"/>
    <x v="224"/>
  </r>
  <r>
    <s v="AD01-9364"/>
    <x v="1"/>
    <s v="Apr"/>
    <x v="0"/>
    <x v="0"/>
    <s v="Order assembled"/>
    <x v="0"/>
    <x v="0"/>
    <x v="1"/>
    <n v="172"/>
    <x v="157"/>
  </r>
  <r>
    <s v="AD01-9361"/>
    <x v="1"/>
    <s v="Apr"/>
    <x v="0"/>
    <x v="0"/>
    <s v="Order assembled"/>
    <x v="0"/>
    <x v="0"/>
    <x v="1"/>
    <n v="220"/>
    <x v="64"/>
  </r>
  <r>
    <s v="AD01-9361"/>
    <x v="1"/>
    <s v="Apr"/>
    <x v="0"/>
    <x v="0"/>
    <s v="Order assembled"/>
    <x v="0"/>
    <x v="0"/>
    <x v="1"/>
    <n v="162"/>
    <x v="7"/>
  </r>
  <r>
    <s v="AD01-9362"/>
    <x v="1"/>
    <s v="Apr"/>
    <x v="0"/>
    <x v="0"/>
    <s v="Order assembled"/>
    <x v="0"/>
    <x v="0"/>
    <x v="1"/>
    <n v="156"/>
    <x v="7"/>
  </r>
  <r>
    <s v="AD01-9362"/>
    <x v="1"/>
    <s v="Apr"/>
    <x v="0"/>
    <x v="0"/>
    <s v="Order assembled"/>
    <x v="0"/>
    <x v="0"/>
    <x v="1"/>
    <n v="150"/>
    <x v="7"/>
  </r>
  <r>
    <s v="AD01-9362"/>
    <x v="1"/>
    <s v="Apr"/>
    <x v="0"/>
    <x v="0"/>
    <s v="Order assembled"/>
    <x v="0"/>
    <x v="0"/>
    <x v="1"/>
    <n v="687"/>
    <x v="349"/>
  </r>
  <r>
    <s v="AD01-9361"/>
    <x v="1"/>
    <s v="Apr"/>
    <x v="0"/>
    <x v="0"/>
    <s v="Order assembled"/>
    <x v="0"/>
    <x v="0"/>
    <x v="1"/>
    <n v="721"/>
    <x v="350"/>
  </r>
  <r>
    <s v="AD01-9362"/>
    <x v="1"/>
    <s v="Apr"/>
    <x v="0"/>
    <x v="0"/>
    <s v="Order assembled"/>
    <x v="0"/>
    <x v="0"/>
    <x v="1"/>
    <n v="774"/>
    <x v="120"/>
  </r>
  <r>
    <s v="AD01-9361"/>
    <x v="1"/>
    <s v="Apr"/>
    <x v="0"/>
    <x v="0"/>
    <s v="Order assembled"/>
    <x v="0"/>
    <x v="0"/>
    <x v="1"/>
    <n v="159"/>
    <x v="351"/>
  </r>
  <r>
    <s v="AD01-9362"/>
    <x v="1"/>
    <s v="Apr"/>
    <x v="0"/>
    <x v="0"/>
    <s v="Order assembled"/>
    <x v="0"/>
    <x v="0"/>
    <x v="1"/>
    <n v="153"/>
    <x v="352"/>
  </r>
  <r>
    <s v="AD01-9361"/>
    <x v="1"/>
    <s v="Apr"/>
    <x v="0"/>
    <x v="0"/>
    <s v="Order assembled"/>
    <x v="0"/>
    <x v="0"/>
    <x v="1"/>
    <n v="147"/>
    <x v="229"/>
  </r>
  <r>
    <s v="AD01-9362"/>
    <x v="1"/>
    <s v="Apr"/>
    <x v="0"/>
    <x v="0"/>
    <s v="Order assembled"/>
    <x v="0"/>
    <x v="0"/>
    <x v="1"/>
    <n v="171"/>
    <x v="353"/>
  </r>
  <r>
    <s v="AD01-9362"/>
    <x v="1"/>
    <s v="Apr"/>
    <x v="0"/>
    <x v="0"/>
    <s v="Order assembled"/>
    <x v="0"/>
    <x v="0"/>
    <x v="1"/>
    <n v="760"/>
    <x v="7"/>
  </r>
  <r>
    <s v="AD01-9362"/>
    <x v="1"/>
    <s v="Apr"/>
    <x v="0"/>
    <x v="0"/>
    <s v="Order assembled"/>
    <x v="0"/>
    <x v="0"/>
    <x v="1"/>
    <n v="813"/>
    <x v="7"/>
  </r>
  <r>
    <s v="AD01-9362"/>
    <x v="1"/>
    <s v="Apr"/>
    <x v="0"/>
    <x v="0"/>
    <s v="Order assembled"/>
    <x v="0"/>
    <x v="0"/>
    <x v="1"/>
    <n v="217"/>
    <x v="36"/>
  </r>
  <r>
    <s v="AD01-9364"/>
    <x v="1"/>
    <s v="Apr"/>
    <x v="0"/>
    <x v="0"/>
    <s v="Order assembled"/>
    <x v="0"/>
    <x v="0"/>
    <x v="1"/>
    <n v="145"/>
    <x v="309"/>
  </r>
  <r>
    <s v="AD01-9362"/>
    <x v="1"/>
    <s v="Apr"/>
    <x v="0"/>
    <x v="0"/>
    <s v="Order assembled"/>
    <x v="0"/>
    <x v="0"/>
    <x v="0"/>
    <n v="161"/>
    <x v="354"/>
  </r>
  <r>
    <s v="AD01-9363"/>
    <x v="1"/>
    <s v="Apr"/>
    <x v="0"/>
    <x v="0"/>
    <s v="Order assembled"/>
    <x v="0"/>
    <x v="0"/>
    <x v="0"/>
    <n v="155"/>
    <x v="355"/>
  </r>
  <r>
    <s v="AD01-9362"/>
    <x v="1"/>
    <s v="Apr"/>
    <x v="0"/>
    <x v="0"/>
    <s v="Order assembled"/>
    <x v="0"/>
    <x v="0"/>
    <x v="0"/>
    <n v="149"/>
    <x v="315"/>
  </r>
  <r>
    <s v="AD01-9361"/>
    <x v="1"/>
    <s v="Apr"/>
    <x v="0"/>
    <x v="0"/>
    <s v="Order assembled"/>
    <x v="0"/>
    <x v="0"/>
    <x v="1"/>
    <n v="173"/>
    <x v="356"/>
  </r>
  <r>
    <s v="AD01-9361"/>
    <x v="1"/>
    <s v="Apr"/>
    <x v="0"/>
    <x v="0"/>
    <s v="Order assembled"/>
    <x v="0"/>
    <x v="0"/>
    <x v="1"/>
    <n v="221"/>
    <x v="56"/>
  </r>
  <r>
    <s v="AD01-9362"/>
    <x v="1"/>
    <s v="Apr"/>
    <x v="0"/>
    <x v="0"/>
    <s v="Order assembled"/>
    <x v="0"/>
    <x v="0"/>
    <x v="1"/>
    <n v="783"/>
    <x v="357"/>
  </r>
  <r>
    <s v="AD01-9361"/>
    <x v="1"/>
    <s v="Aug"/>
    <x v="0"/>
    <x v="0"/>
    <s v="Order assembled"/>
    <x v="0"/>
    <x v="0"/>
    <x v="0"/>
    <n v="344"/>
    <x v="1"/>
  </r>
  <r>
    <s v="AD01-9361"/>
    <x v="1"/>
    <s v="Aug"/>
    <x v="0"/>
    <x v="0"/>
    <s v="Order assembled"/>
    <x v="0"/>
    <x v="0"/>
    <x v="0"/>
    <n v="338"/>
    <x v="135"/>
  </r>
  <r>
    <s v="AD01-9361"/>
    <x v="1"/>
    <s v="Aug"/>
    <x v="0"/>
    <x v="0"/>
    <s v="Order assembled"/>
    <x v="0"/>
    <x v="0"/>
    <x v="0"/>
    <n v="332"/>
    <x v="136"/>
  </r>
  <r>
    <s v="AD01-9364"/>
    <x v="1"/>
    <s v="Aug"/>
    <x v="0"/>
    <x v="0"/>
    <s v="Order assembled"/>
    <x v="0"/>
    <x v="0"/>
    <x v="1"/>
    <n v="152"/>
    <x v="358"/>
  </r>
  <r>
    <s v="AD01-9364"/>
    <x v="1"/>
    <s v="Aug"/>
    <x v="0"/>
    <x v="0"/>
    <s v="Order assembled"/>
    <x v="0"/>
    <x v="0"/>
    <x v="1"/>
    <n v="368"/>
    <x v="7"/>
  </r>
  <r>
    <s v="AD01-9365"/>
    <x v="1"/>
    <s v="Aug"/>
    <x v="0"/>
    <x v="0"/>
    <s v="Order assembled"/>
    <x v="0"/>
    <x v="0"/>
    <x v="1"/>
    <n v="148"/>
    <x v="310"/>
  </r>
  <r>
    <s v="AD01-9361"/>
    <x v="1"/>
    <s v="Aug"/>
    <x v="0"/>
    <x v="0"/>
    <s v="Order assembled"/>
    <x v="0"/>
    <x v="0"/>
    <x v="1"/>
    <n v="196"/>
    <x v="109"/>
  </r>
  <r>
    <s v="AD01-9361"/>
    <x v="1"/>
    <s v="Aug"/>
    <x v="0"/>
    <x v="0"/>
    <s v="Order assembled"/>
    <x v="0"/>
    <x v="0"/>
    <x v="1"/>
    <n v="370"/>
    <x v="76"/>
  </r>
  <r>
    <s v="AD01-9364"/>
    <x v="1"/>
    <s v="Aug"/>
    <x v="0"/>
    <x v="0"/>
    <s v="Order assembled"/>
    <x v="0"/>
    <x v="0"/>
    <x v="0"/>
    <n v="342"/>
    <x v="7"/>
  </r>
  <r>
    <s v="AD01-9362"/>
    <x v="1"/>
    <s v="Aug"/>
    <x v="0"/>
    <x v="0"/>
    <s v="Order assembled"/>
    <x v="0"/>
    <x v="0"/>
    <x v="0"/>
    <n v="336"/>
    <x v="7"/>
  </r>
  <r>
    <s v="AD01-9361"/>
    <x v="1"/>
    <s v="Aug"/>
    <x v="0"/>
    <x v="0"/>
    <s v="Order assembled"/>
    <x v="0"/>
    <x v="0"/>
    <x v="0"/>
    <n v="330"/>
    <x v="7"/>
  </r>
  <r>
    <s v="AD01-9361"/>
    <x v="1"/>
    <s v="Aug"/>
    <x v="0"/>
    <x v="0"/>
    <s v="Order assembled"/>
    <x v="0"/>
    <x v="0"/>
    <x v="1"/>
    <n v="691"/>
    <x v="359"/>
  </r>
  <r>
    <s v="AD01-9361"/>
    <x v="1"/>
    <s v="Aug"/>
    <x v="0"/>
    <x v="0"/>
    <s v="Order assembled"/>
    <x v="0"/>
    <x v="0"/>
    <x v="1"/>
    <n v="724"/>
    <x v="360"/>
  </r>
  <r>
    <s v="AD01-9362"/>
    <x v="1"/>
    <s v="Aug"/>
    <x v="0"/>
    <x v="0"/>
    <s v="Order assembled"/>
    <x v="0"/>
    <x v="0"/>
    <x v="1"/>
    <n v="777"/>
    <x v="172"/>
  </r>
  <r>
    <s v="AD01-9361"/>
    <x v="1"/>
    <s v="Aug"/>
    <x v="0"/>
    <x v="0"/>
    <s v="Order assembled"/>
    <x v="0"/>
    <x v="0"/>
    <x v="0"/>
    <n v="339"/>
    <x v="13"/>
  </r>
  <r>
    <s v="AD01-9361"/>
    <x v="1"/>
    <s v="Aug"/>
    <x v="0"/>
    <x v="0"/>
    <s v="Order assembled"/>
    <x v="0"/>
    <x v="0"/>
    <x v="0"/>
    <n v="333"/>
    <x v="145"/>
  </r>
  <r>
    <s v="AD01-9362"/>
    <x v="1"/>
    <s v="Aug"/>
    <x v="0"/>
    <x v="0"/>
    <s v="Order assembled"/>
    <x v="0"/>
    <x v="0"/>
    <x v="1"/>
    <n v="153"/>
    <x v="352"/>
  </r>
  <r>
    <s v="AD01-9361"/>
    <x v="1"/>
    <s v="Aug"/>
    <x v="0"/>
    <x v="0"/>
    <s v="Order assembled"/>
    <x v="0"/>
    <x v="0"/>
    <x v="1"/>
    <n v="764"/>
    <x v="7"/>
  </r>
  <r>
    <s v="AD01-9361"/>
    <x v="1"/>
    <s v="Aug"/>
    <x v="0"/>
    <x v="0"/>
    <s v="Order assembled"/>
    <x v="0"/>
    <x v="0"/>
    <x v="1"/>
    <n v="817"/>
    <x v="7"/>
  </r>
  <r>
    <s v="AD01-9361"/>
    <x v="1"/>
    <s v="Aug"/>
    <x v="0"/>
    <x v="0"/>
    <s v="Order assembled"/>
    <x v="0"/>
    <x v="0"/>
    <x v="1"/>
    <n v="151"/>
    <x v="313"/>
  </r>
  <r>
    <s v="AD01-9364"/>
    <x v="1"/>
    <s v="Aug"/>
    <x v="0"/>
    <x v="0"/>
    <s v="Order assembled"/>
    <x v="0"/>
    <x v="0"/>
    <x v="1"/>
    <n v="199"/>
    <x v="116"/>
  </r>
  <r>
    <s v="AD01-9365"/>
    <x v="1"/>
    <s v="Aug"/>
    <x v="0"/>
    <x v="0"/>
    <s v="Order assembled"/>
    <x v="0"/>
    <x v="0"/>
    <x v="1"/>
    <n v="367"/>
    <x v="324"/>
  </r>
  <r>
    <s v="AD01-9361"/>
    <x v="1"/>
    <s v="Aug"/>
    <x v="0"/>
    <x v="0"/>
    <s v="Order assembled"/>
    <x v="0"/>
    <x v="0"/>
    <x v="0"/>
    <n v="341"/>
    <x v="221"/>
  </r>
  <r>
    <s v="AD01-9365"/>
    <x v="1"/>
    <s v="Aug"/>
    <x v="0"/>
    <x v="0"/>
    <s v="Order assembled"/>
    <x v="0"/>
    <x v="0"/>
    <x v="0"/>
    <n v="335"/>
    <x v="204"/>
  </r>
  <r>
    <s v="AD01-9362"/>
    <x v="1"/>
    <s v="Aug"/>
    <x v="0"/>
    <x v="0"/>
    <s v="Order assembled"/>
    <x v="0"/>
    <x v="0"/>
    <x v="0"/>
    <n v="329"/>
    <x v="192"/>
  </r>
  <r>
    <s v="AD01-9364"/>
    <x v="1"/>
    <s v="Aug"/>
    <x v="0"/>
    <x v="0"/>
    <s v="Order assembled"/>
    <x v="0"/>
    <x v="0"/>
    <x v="1"/>
    <n v="149"/>
    <x v="315"/>
  </r>
  <r>
    <s v="AD01-9362"/>
    <x v="1"/>
    <s v="Aug"/>
    <x v="0"/>
    <x v="0"/>
    <s v="Order assembled"/>
    <x v="0"/>
    <x v="0"/>
    <x v="1"/>
    <n v="197"/>
    <x v="162"/>
  </r>
  <r>
    <s v="AD01-9364"/>
    <x v="1"/>
    <s v="Aug"/>
    <x v="0"/>
    <x v="0"/>
    <s v="Order assembled"/>
    <x v="0"/>
    <x v="0"/>
    <x v="1"/>
    <n v="786"/>
    <x v="361"/>
  </r>
  <r>
    <s v="AD01-9361"/>
    <x v="1"/>
    <s v="Dec"/>
    <x v="0"/>
    <x v="0"/>
    <s v="Order assembled"/>
    <x v="0"/>
    <x v="0"/>
    <x v="1"/>
    <n v="128"/>
    <x v="362"/>
  </r>
  <r>
    <s v="AD01-9362"/>
    <x v="1"/>
    <s v="Dec"/>
    <x v="0"/>
    <x v="0"/>
    <s v="Order assembled"/>
    <x v="0"/>
    <x v="0"/>
    <x v="1"/>
    <n v="176"/>
    <x v="164"/>
  </r>
  <r>
    <s v="AD01-9361"/>
    <x v="1"/>
    <s v="Dec"/>
    <x v="0"/>
    <x v="0"/>
    <s v="Order assembled"/>
    <x v="0"/>
    <x v="0"/>
    <x v="1"/>
    <n v="130"/>
    <x v="330"/>
  </r>
  <r>
    <s v="AD01-9362"/>
    <x v="1"/>
    <s v="Dec"/>
    <x v="0"/>
    <x v="0"/>
    <s v="Order assembled"/>
    <x v="0"/>
    <x v="0"/>
    <x v="1"/>
    <n v="178"/>
    <x v="165"/>
  </r>
  <r>
    <s v="AD01-9361"/>
    <x v="1"/>
    <s v="Dec"/>
    <x v="0"/>
    <x v="0"/>
    <s v="Order assembled"/>
    <x v="0"/>
    <x v="0"/>
    <x v="1"/>
    <n v="728"/>
    <x v="363"/>
  </r>
  <r>
    <s v="AD01-9363"/>
    <x v="1"/>
    <s v="Dec"/>
    <x v="0"/>
    <x v="0"/>
    <s v="Order assembled"/>
    <x v="0"/>
    <x v="0"/>
    <x v="1"/>
    <n v="129"/>
    <x v="190"/>
  </r>
  <r>
    <s v="AD01-9364"/>
    <x v="1"/>
    <s v="Dec"/>
    <x v="0"/>
    <x v="0"/>
    <s v="Order assembled"/>
    <x v="0"/>
    <x v="0"/>
    <x v="1"/>
    <n v="767"/>
    <x v="7"/>
  </r>
  <r>
    <s v="AD01-9362"/>
    <x v="1"/>
    <s v="Dec"/>
    <x v="0"/>
    <x v="0"/>
    <s v="Order assembled"/>
    <x v="0"/>
    <x v="0"/>
    <x v="1"/>
    <n v="127"/>
    <x v="335"/>
  </r>
  <r>
    <s v="AD01-9362"/>
    <x v="1"/>
    <s v="Dec"/>
    <x v="0"/>
    <x v="0"/>
    <s v="Order assembled"/>
    <x v="0"/>
    <x v="0"/>
    <x v="1"/>
    <n v="175"/>
    <x v="169"/>
  </r>
  <r>
    <s v="AD01-9361"/>
    <x v="1"/>
    <s v="Dec"/>
    <x v="0"/>
    <x v="0"/>
    <s v="Order assembled"/>
    <x v="0"/>
    <x v="0"/>
    <x v="1"/>
    <n v="131"/>
    <x v="193"/>
  </r>
  <r>
    <s v="AD01-9361"/>
    <x v="1"/>
    <s v="Feb"/>
    <x v="0"/>
    <x v="0"/>
    <s v="Order assembled"/>
    <x v="0"/>
    <x v="0"/>
    <x v="0"/>
    <n v="194"/>
    <x v="7"/>
  </r>
  <r>
    <s v="AD01-9362"/>
    <x v="1"/>
    <s v="Feb"/>
    <x v="0"/>
    <x v="0"/>
    <s v="Order assembled"/>
    <x v="0"/>
    <x v="0"/>
    <x v="0"/>
    <n v="188"/>
    <x v="7"/>
  </r>
  <r>
    <s v="AD01-9361"/>
    <x v="1"/>
    <s v="Feb"/>
    <x v="0"/>
    <x v="0"/>
    <s v="Order assembled"/>
    <x v="0"/>
    <x v="0"/>
    <x v="0"/>
    <n v="182"/>
    <x v="7"/>
  </r>
  <r>
    <s v="AD01-9361"/>
    <x v="1"/>
    <s v="Feb"/>
    <x v="0"/>
    <x v="0"/>
    <s v="Order assembled"/>
    <x v="0"/>
    <x v="0"/>
    <x v="1"/>
    <n v="182"/>
    <x v="174"/>
  </r>
  <r>
    <s v="AD01-9364"/>
    <x v="1"/>
    <s v="Feb"/>
    <x v="0"/>
    <x v="0"/>
    <s v="Order assembled"/>
    <x v="0"/>
    <x v="0"/>
    <x v="1"/>
    <n v="230"/>
    <x v="138"/>
  </r>
  <r>
    <s v="AD01-9365"/>
    <x v="1"/>
    <s v="Feb"/>
    <x v="0"/>
    <x v="0"/>
    <s v="Order assembled"/>
    <x v="0"/>
    <x v="0"/>
    <x v="1"/>
    <n v="158"/>
    <x v="288"/>
  </r>
  <r>
    <s v="AD01-9362"/>
    <x v="1"/>
    <s v="Feb"/>
    <x v="0"/>
    <x v="0"/>
    <s v="Order assembled"/>
    <x v="0"/>
    <x v="0"/>
    <x v="1"/>
    <n v="184"/>
    <x v="176"/>
  </r>
  <r>
    <s v="AD01-9361"/>
    <x v="1"/>
    <s v="Feb"/>
    <x v="0"/>
    <x v="0"/>
    <s v="Order assembled"/>
    <x v="0"/>
    <x v="0"/>
    <x v="1"/>
    <n v="154"/>
    <x v="329"/>
  </r>
  <r>
    <s v="AD01-9362"/>
    <x v="1"/>
    <s v="Feb"/>
    <x v="0"/>
    <x v="0"/>
    <s v="Order assembled"/>
    <x v="0"/>
    <x v="0"/>
    <x v="0"/>
    <n v="192"/>
    <x v="7"/>
  </r>
  <r>
    <s v="AD01-9365"/>
    <x v="1"/>
    <s v="Feb"/>
    <x v="0"/>
    <x v="0"/>
    <s v="Order assembled"/>
    <x v="0"/>
    <x v="0"/>
    <x v="0"/>
    <n v="186"/>
    <x v="7"/>
  </r>
  <r>
    <s v="AD01-9363"/>
    <x v="1"/>
    <s v="Feb"/>
    <x v="0"/>
    <x v="0"/>
    <s v="Order assembled"/>
    <x v="0"/>
    <x v="0"/>
    <x v="0"/>
    <n v="180"/>
    <x v="7"/>
  </r>
  <r>
    <s v="AD01-9361"/>
    <x v="1"/>
    <s v="Feb"/>
    <x v="0"/>
    <x v="0"/>
    <s v="Order assembled"/>
    <x v="0"/>
    <x v="0"/>
    <x v="1"/>
    <n v="686"/>
    <x v="364"/>
  </r>
  <r>
    <s v="AD01-9363"/>
    <x v="1"/>
    <s v="Feb"/>
    <x v="0"/>
    <x v="0"/>
    <s v="Order assembled"/>
    <x v="0"/>
    <x v="0"/>
    <x v="1"/>
    <n v="719"/>
    <x v="365"/>
  </r>
  <r>
    <s v="AD01-9362"/>
    <x v="1"/>
    <s v="Feb"/>
    <x v="0"/>
    <x v="0"/>
    <s v="Order assembled"/>
    <x v="0"/>
    <x v="0"/>
    <x v="1"/>
    <n v="772"/>
    <x v="22"/>
  </r>
  <r>
    <s v="AD01-9364"/>
    <x v="1"/>
    <s v="Feb"/>
    <x v="0"/>
    <x v="0"/>
    <s v="Order assembled"/>
    <x v="0"/>
    <x v="0"/>
    <x v="0"/>
    <n v="189"/>
    <x v="366"/>
  </r>
  <r>
    <s v="AD01-9363"/>
    <x v="1"/>
    <s v="Feb"/>
    <x v="0"/>
    <x v="0"/>
    <s v="Order assembled"/>
    <x v="0"/>
    <x v="0"/>
    <x v="0"/>
    <n v="183"/>
    <x v="367"/>
  </r>
  <r>
    <s v="AD01-9362"/>
    <x v="1"/>
    <s v="Feb"/>
    <x v="0"/>
    <x v="0"/>
    <s v="Order assembled"/>
    <x v="0"/>
    <x v="0"/>
    <x v="1"/>
    <n v="183"/>
    <x v="367"/>
  </r>
  <r>
    <s v="AD01-9362"/>
    <x v="1"/>
    <s v="Feb"/>
    <x v="0"/>
    <x v="0"/>
    <s v="Order assembled"/>
    <x v="0"/>
    <x v="0"/>
    <x v="1"/>
    <n v="758"/>
    <x v="7"/>
  </r>
  <r>
    <s v="AD01-9361"/>
    <x v="1"/>
    <s v="Feb"/>
    <x v="0"/>
    <x v="0"/>
    <s v="Order assembled"/>
    <x v="0"/>
    <x v="0"/>
    <x v="1"/>
    <n v="812"/>
    <x v="7"/>
  </r>
  <r>
    <s v="AD01-9361"/>
    <x v="1"/>
    <s v="Feb"/>
    <x v="0"/>
    <x v="0"/>
    <s v="Order assembled"/>
    <x v="0"/>
    <x v="0"/>
    <x v="1"/>
    <n v="181"/>
    <x v="184"/>
  </r>
  <r>
    <s v="AD01-9365"/>
    <x v="1"/>
    <s v="Feb"/>
    <x v="0"/>
    <x v="0"/>
    <s v="Order assembled"/>
    <x v="0"/>
    <x v="0"/>
    <x v="1"/>
    <n v="229"/>
    <x v="148"/>
  </r>
  <r>
    <s v="AD01-9362"/>
    <x v="1"/>
    <s v="Feb"/>
    <x v="0"/>
    <x v="0"/>
    <s v="Order assembled"/>
    <x v="0"/>
    <x v="0"/>
    <x v="1"/>
    <n v="157"/>
    <x v="334"/>
  </r>
  <r>
    <s v="AD01-9362"/>
    <x v="1"/>
    <s v="Feb"/>
    <x v="0"/>
    <x v="0"/>
    <s v="Order assembled"/>
    <x v="0"/>
    <x v="0"/>
    <x v="0"/>
    <n v="191"/>
    <x v="57"/>
  </r>
  <r>
    <s v="AD01-9362"/>
    <x v="1"/>
    <s v="Feb"/>
    <x v="0"/>
    <x v="0"/>
    <s v="Order assembled"/>
    <x v="0"/>
    <x v="0"/>
    <x v="0"/>
    <n v="185"/>
    <x v="368"/>
  </r>
  <r>
    <s v="AD01-9362"/>
    <x v="1"/>
    <s v="Feb"/>
    <x v="0"/>
    <x v="0"/>
    <s v="Order assembled"/>
    <x v="0"/>
    <x v="0"/>
    <x v="0"/>
    <n v="179"/>
    <x v="369"/>
  </r>
  <r>
    <s v="AD01-9365"/>
    <x v="1"/>
    <s v="Feb"/>
    <x v="0"/>
    <x v="0"/>
    <s v="Order assembled"/>
    <x v="0"/>
    <x v="0"/>
    <x v="1"/>
    <n v="185"/>
    <x v="368"/>
  </r>
  <r>
    <s v="AD01-9363"/>
    <x v="1"/>
    <s v="Feb"/>
    <x v="0"/>
    <x v="0"/>
    <s v="Order assembled"/>
    <x v="0"/>
    <x v="0"/>
    <x v="1"/>
    <n v="227"/>
    <x v="119"/>
  </r>
  <r>
    <s v="AD01-9361"/>
    <x v="1"/>
    <s v="Feb"/>
    <x v="0"/>
    <x v="0"/>
    <s v="Order assembled"/>
    <x v="0"/>
    <x v="0"/>
    <x v="1"/>
    <n v="781"/>
    <x v="347"/>
  </r>
  <r>
    <s v="AD01-9364"/>
    <x v="1"/>
    <s v="Jan"/>
    <x v="0"/>
    <x v="0"/>
    <s v="Order assembled"/>
    <x v="0"/>
    <x v="0"/>
    <x v="0"/>
    <n v="206"/>
    <x v="7"/>
  </r>
  <r>
    <s v="AD01-9362"/>
    <x v="1"/>
    <s v="Jan"/>
    <x v="0"/>
    <x v="0"/>
    <s v="Order assembled"/>
    <x v="0"/>
    <x v="0"/>
    <x v="0"/>
    <n v="200"/>
    <x v="7"/>
  </r>
  <r>
    <s v="AD01-9364"/>
    <x v="1"/>
    <s v="Jan"/>
    <x v="0"/>
    <x v="0"/>
    <s v="Order assembled"/>
    <x v="0"/>
    <x v="0"/>
    <x v="1"/>
    <n v="188"/>
    <x v="27"/>
  </r>
  <r>
    <s v="AD01-9362"/>
    <x v="1"/>
    <s v="Jan"/>
    <x v="0"/>
    <x v="0"/>
    <s v="Order assembled"/>
    <x v="0"/>
    <x v="0"/>
    <x v="1"/>
    <n v="236"/>
    <x v="2"/>
  </r>
  <r>
    <s v="AD01-9364"/>
    <x v="1"/>
    <s v="Jan"/>
    <x v="0"/>
    <x v="0"/>
    <s v="Order assembled"/>
    <x v="0"/>
    <x v="0"/>
    <x v="1"/>
    <n v="190"/>
    <x v="30"/>
  </r>
  <r>
    <s v="AD01-9361"/>
    <x v="1"/>
    <s v="Jan"/>
    <x v="0"/>
    <x v="0"/>
    <s v="Order assembled"/>
    <x v="0"/>
    <x v="0"/>
    <x v="1"/>
    <n v="232"/>
    <x v="140"/>
  </r>
  <r>
    <s v="AD01-9362"/>
    <x v="1"/>
    <s v="Jan"/>
    <x v="0"/>
    <x v="0"/>
    <s v="Order assembled"/>
    <x v="0"/>
    <x v="0"/>
    <x v="1"/>
    <n v="160"/>
    <x v="289"/>
  </r>
  <r>
    <s v="AD01-9361"/>
    <x v="1"/>
    <s v="Jan"/>
    <x v="0"/>
    <x v="0"/>
    <s v="Order assembled"/>
    <x v="0"/>
    <x v="0"/>
    <x v="0"/>
    <n v="210"/>
    <x v="7"/>
  </r>
  <r>
    <s v="AD01-9362"/>
    <x v="1"/>
    <s v="Jan"/>
    <x v="0"/>
    <x v="0"/>
    <s v="Order assembled"/>
    <x v="0"/>
    <x v="0"/>
    <x v="0"/>
    <n v="204"/>
    <x v="7"/>
  </r>
  <r>
    <s v="AD01-9364"/>
    <x v="1"/>
    <s v="Jan"/>
    <x v="0"/>
    <x v="0"/>
    <s v="Order assembled"/>
    <x v="0"/>
    <x v="0"/>
    <x v="0"/>
    <n v="198"/>
    <x v="7"/>
  </r>
  <r>
    <s v="AD01-9361"/>
    <x v="1"/>
    <s v="Jan"/>
    <x v="0"/>
    <x v="0"/>
    <s v="Order assembled"/>
    <x v="0"/>
    <x v="0"/>
    <x v="1"/>
    <n v="685"/>
    <x v="370"/>
  </r>
  <r>
    <s v="AD01-9361"/>
    <x v="1"/>
    <s v="Jan"/>
    <x v="0"/>
    <x v="0"/>
    <s v="Order assembled"/>
    <x v="0"/>
    <x v="0"/>
    <x v="1"/>
    <n v="718"/>
    <x v="371"/>
  </r>
  <r>
    <s v="AD01-9362"/>
    <x v="1"/>
    <s v="Jan"/>
    <x v="0"/>
    <x v="0"/>
    <s v="Order assembled"/>
    <x v="0"/>
    <x v="0"/>
    <x v="1"/>
    <n v="771"/>
    <x v="134"/>
  </r>
  <r>
    <s v="AD01-9362"/>
    <x v="1"/>
    <s v="Jan"/>
    <x v="0"/>
    <x v="0"/>
    <s v="Order assembled"/>
    <x v="0"/>
    <x v="0"/>
    <x v="0"/>
    <n v="207"/>
    <x v="183"/>
  </r>
  <r>
    <s v="AD01-9361"/>
    <x v="1"/>
    <s v="Jan"/>
    <x v="0"/>
    <x v="0"/>
    <s v="Order assembled"/>
    <x v="0"/>
    <x v="0"/>
    <x v="0"/>
    <n v="201"/>
    <x v="160"/>
  </r>
  <r>
    <s v="AD01-9361"/>
    <x v="1"/>
    <s v="Jan"/>
    <x v="0"/>
    <x v="0"/>
    <s v="Order assembled"/>
    <x v="0"/>
    <x v="0"/>
    <x v="0"/>
    <n v="195"/>
    <x v="53"/>
  </r>
  <r>
    <s v="AD01-9362"/>
    <x v="1"/>
    <s v="Jan"/>
    <x v="0"/>
    <x v="0"/>
    <s v="Order assembled"/>
    <x v="0"/>
    <x v="0"/>
    <x v="1"/>
    <n v="189"/>
    <x v="366"/>
  </r>
  <r>
    <s v="AD01-9361"/>
    <x v="1"/>
    <s v="Jan"/>
    <x v="0"/>
    <x v="0"/>
    <s v="Order assembled"/>
    <x v="0"/>
    <x v="0"/>
    <x v="1"/>
    <n v="757"/>
    <x v="7"/>
  </r>
  <r>
    <s v="AD01-9361"/>
    <x v="1"/>
    <s v="Jan"/>
    <x v="0"/>
    <x v="0"/>
    <s v="Order assembled"/>
    <x v="0"/>
    <x v="0"/>
    <x v="1"/>
    <n v="811"/>
    <x v="7"/>
  </r>
  <r>
    <s v="AD01-9362"/>
    <x v="1"/>
    <s v="Jan"/>
    <x v="0"/>
    <x v="0"/>
    <s v="Order assembled"/>
    <x v="0"/>
    <x v="0"/>
    <x v="1"/>
    <n v="187"/>
    <x v="38"/>
  </r>
  <r>
    <s v="AD01-9362"/>
    <x v="1"/>
    <s v="Jan"/>
    <x v="0"/>
    <x v="0"/>
    <s v="Order assembled"/>
    <x v="0"/>
    <x v="0"/>
    <x v="1"/>
    <n v="235"/>
    <x v="15"/>
  </r>
  <r>
    <s v="AD01-9364"/>
    <x v="1"/>
    <s v="Jan"/>
    <x v="0"/>
    <x v="0"/>
    <s v="Order assembled"/>
    <x v="0"/>
    <x v="0"/>
    <x v="1"/>
    <n v="163"/>
    <x v="293"/>
  </r>
  <r>
    <s v="AD01-9363"/>
    <x v="1"/>
    <s v="Jan"/>
    <x v="0"/>
    <x v="0"/>
    <s v="Order assembled"/>
    <x v="0"/>
    <x v="0"/>
    <x v="0"/>
    <n v="209"/>
    <x v="185"/>
  </r>
  <r>
    <s v="AD01-9362"/>
    <x v="1"/>
    <s v="Jan"/>
    <x v="0"/>
    <x v="0"/>
    <s v="Order assembled"/>
    <x v="0"/>
    <x v="0"/>
    <x v="0"/>
    <n v="203"/>
    <x v="171"/>
  </r>
  <r>
    <s v="AD01-9361"/>
    <x v="1"/>
    <s v="Jan"/>
    <x v="0"/>
    <x v="0"/>
    <s v="Order assembled"/>
    <x v="0"/>
    <x v="0"/>
    <x v="0"/>
    <n v="197"/>
    <x v="162"/>
  </r>
  <r>
    <s v="AD01-9364"/>
    <x v="1"/>
    <s v="Jan"/>
    <x v="0"/>
    <x v="0"/>
    <s v="Order assembled"/>
    <x v="0"/>
    <x v="0"/>
    <x v="1"/>
    <n v="233"/>
    <x v="154"/>
  </r>
  <r>
    <s v="AD01-9364"/>
    <x v="1"/>
    <s v="Jan"/>
    <x v="0"/>
    <x v="0"/>
    <s v="Order assembled"/>
    <x v="0"/>
    <x v="0"/>
    <x v="1"/>
    <n v="780"/>
    <x v="346"/>
  </r>
  <r>
    <s v="AD01-9361"/>
    <x v="1"/>
    <s v="Jul"/>
    <x v="0"/>
    <x v="0"/>
    <s v="Order assembled"/>
    <x v="0"/>
    <x v="0"/>
    <x v="0"/>
    <n v="356"/>
    <x v="122"/>
  </r>
  <r>
    <s v="AD01-9361"/>
    <x v="1"/>
    <s v="Jul"/>
    <x v="0"/>
    <x v="0"/>
    <s v="Order assembled"/>
    <x v="0"/>
    <x v="0"/>
    <x v="0"/>
    <n v="350"/>
    <x v="0"/>
  </r>
  <r>
    <s v="AD01-9364"/>
    <x v="1"/>
    <s v="Jul"/>
    <x v="0"/>
    <x v="0"/>
    <s v="Order assembled"/>
    <x v="0"/>
    <x v="0"/>
    <x v="1"/>
    <n v="158"/>
    <x v="372"/>
  </r>
  <r>
    <s v="AD01-9362"/>
    <x v="1"/>
    <s v="Jul"/>
    <x v="0"/>
    <x v="0"/>
    <s v="Order assembled"/>
    <x v="0"/>
    <x v="0"/>
    <x v="1"/>
    <n v="200"/>
    <x v="107"/>
  </r>
  <r>
    <s v="AD01-9362"/>
    <x v="1"/>
    <s v="Jul"/>
    <x v="0"/>
    <x v="0"/>
    <s v="Order assembled"/>
    <x v="0"/>
    <x v="0"/>
    <x v="1"/>
    <n v="128"/>
    <x v="186"/>
  </r>
  <r>
    <s v="AD01-9363"/>
    <x v="1"/>
    <s v="Jul"/>
    <x v="0"/>
    <x v="0"/>
    <s v="Order assembled"/>
    <x v="0"/>
    <x v="0"/>
    <x v="1"/>
    <n v="154"/>
    <x v="329"/>
  </r>
  <r>
    <s v="AD01-9362"/>
    <x v="1"/>
    <s v="Jul"/>
    <x v="0"/>
    <x v="0"/>
    <s v="Order assembled"/>
    <x v="0"/>
    <x v="0"/>
    <x v="1"/>
    <n v="202"/>
    <x v="141"/>
  </r>
  <r>
    <s v="AD01-9364"/>
    <x v="1"/>
    <s v="Jul"/>
    <x v="0"/>
    <x v="0"/>
    <s v="Order assembled"/>
    <x v="0"/>
    <x v="0"/>
    <x v="1"/>
    <n v="130"/>
    <x v="330"/>
  </r>
  <r>
    <s v="AD01-9362"/>
    <x v="1"/>
    <s v="Jul"/>
    <x v="0"/>
    <x v="0"/>
    <s v="Order assembled"/>
    <x v="0"/>
    <x v="0"/>
    <x v="1"/>
    <n v="360"/>
    <x v="7"/>
  </r>
  <r>
    <s v="AD01-9361"/>
    <x v="1"/>
    <s v="Jul"/>
    <x v="0"/>
    <x v="0"/>
    <s v="Order assembled"/>
    <x v="0"/>
    <x v="0"/>
    <x v="1"/>
    <n v="354"/>
    <x v="7"/>
  </r>
  <r>
    <s v="AD01-9361"/>
    <x v="1"/>
    <s v="Jul"/>
    <x v="0"/>
    <x v="0"/>
    <s v="Order assembled"/>
    <x v="0"/>
    <x v="0"/>
    <x v="1"/>
    <n v="348"/>
    <x v="7"/>
  </r>
  <r>
    <s v="AD01-9361"/>
    <x v="1"/>
    <s v="Jul"/>
    <x v="0"/>
    <x v="0"/>
    <s v="Order assembled"/>
    <x v="0"/>
    <x v="0"/>
    <x v="1"/>
    <n v="690"/>
    <x v="373"/>
  </r>
  <r>
    <s v="AD01-9362"/>
    <x v="1"/>
    <s v="Jul"/>
    <x v="0"/>
    <x v="0"/>
    <s v="Order assembled"/>
    <x v="0"/>
    <x v="0"/>
    <x v="1"/>
    <n v="723"/>
    <x v="374"/>
  </r>
  <r>
    <s v="AD01-9362"/>
    <x v="1"/>
    <s v="Jul"/>
    <x v="0"/>
    <x v="0"/>
    <s v="Order assembled"/>
    <x v="0"/>
    <x v="0"/>
    <x v="1"/>
    <n v="357"/>
    <x v="129"/>
  </r>
  <r>
    <s v="AD01-9362"/>
    <x v="1"/>
    <s v="Jul"/>
    <x v="0"/>
    <x v="0"/>
    <s v="Order assembled"/>
    <x v="0"/>
    <x v="0"/>
    <x v="1"/>
    <n v="351"/>
    <x v="11"/>
  </r>
  <r>
    <s v="AD01-9362"/>
    <x v="1"/>
    <s v="Jul"/>
    <x v="0"/>
    <x v="0"/>
    <s v="Order assembled"/>
    <x v="0"/>
    <x v="0"/>
    <x v="1"/>
    <n v="345"/>
    <x v="12"/>
  </r>
  <r>
    <s v="AD01-9361"/>
    <x v="1"/>
    <s v="Jul"/>
    <x v="0"/>
    <x v="0"/>
    <s v="Order assembled"/>
    <x v="0"/>
    <x v="0"/>
    <x v="1"/>
    <n v="763"/>
    <x v="7"/>
  </r>
  <r>
    <s v="AD01-9361"/>
    <x v="1"/>
    <s v="Jul"/>
    <x v="0"/>
    <x v="0"/>
    <s v="Order assembled"/>
    <x v="0"/>
    <x v="0"/>
    <x v="1"/>
    <n v="816"/>
    <x v="7"/>
  </r>
  <r>
    <s v="AD01-9364"/>
    <x v="1"/>
    <s v="Jul"/>
    <x v="0"/>
    <x v="0"/>
    <s v="Order assembled"/>
    <x v="0"/>
    <x v="0"/>
    <x v="1"/>
    <n v="157"/>
    <x v="334"/>
  </r>
  <r>
    <s v="AD01-9362"/>
    <x v="1"/>
    <s v="Jul"/>
    <x v="0"/>
    <x v="0"/>
    <s v="Order assembled"/>
    <x v="0"/>
    <x v="0"/>
    <x v="1"/>
    <n v="205"/>
    <x v="150"/>
  </r>
  <r>
    <s v="AD01-9363"/>
    <x v="1"/>
    <s v="Jul"/>
    <x v="0"/>
    <x v="0"/>
    <s v="Order assembled"/>
    <x v="0"/>
    <x v="0"/>
    <x v="1"/>
    <n v="127"/>
    <x v="335"/>
  </r>
  <r>
    <s v="AD01-9361"/>
    <x v="1"/>
    <s v="Jul"/>
    <x v="0"/>
    <x v="0"/>
    <s v="Order assembled"/>
    <x v="0"/>
    <x v="0"/>
    <x v="0"/>
    <n v="359"/>
    <x v="239"/>
  </r>
  <r>
    <s v="AD01-9361"/>
    <x v="1"/>
    <s v="Jul"/>
    <x v="0"/>
    <x v="0"/>
    <s v="Order assembled"/>
    <x v="0"/>
    <x v="0"/>
    <x v="0"/>
    <n v="353"/>
    <x v="199"/>
  </r>
  <r>
    <s v="AD01-9365"/>
    <x v="1"/>
    <s v="Jul"/>
    <x v="0"/>
    <x v="0"/>
    <s v="Order assembled"/>
    <x v="0"/>
    <x v="0"/>
    <x v="0"/>
    <n v="347"/>
    <x v="233"/>
  </r>
  <r>
    <s v="AD01-9362"/>
    <x v="1"/>
    <s v="Jul"/>
    <x v="0"/>
    <x v="0"/>
    <s v="Order assembled"/>
    <x v="0"/>
    <x v="0"/>
    <x v="1"/>
    <n v="155"/>
    <x v="355"/>
  </r>
  <r>
    <s v="AD01-9361"/>
    <x v="1"/>
    <s v="Jul"/>
    <x v="0"/>
    <x v="0"/>
    <s v="Order assembled"/>
    <x v="0"/>
    <x v="0"/>
    <x v="1"/>
    <n v="203"/>
    <x v="171"/>
  </r>
  <r>
    <s v="AD01-9364"/>
    <x v="1"/>
    <s v="Jul"/>
    <x v="0"/>
    <x v="0"/>
    <s v="Order assembled"/>
    <x v="0"/>
    <x v="0"/>
    <x v="1"/>
    <n v="785"/>
    <x v="375"/>
  </r>
  <r>
    <s v="AD01-9362"/>
    <x v="1"/>
    <s v="Jun"/>
    <x v="0"/>
    <x v="0"/>
    <s v="Order assembled"/>
    <x v="0"/>
    <x v="0"/>
    <x v="0"/>
    <n v="128"/>
    <x v="7"/>
  </r>
  <r>
    <s v="AD01-9364"/>
    <x v="1"/>
    <s v="Jun"/>
    <x v="0"/>
    <x v="0"/>
    <s v="Order assembled"/>
    <x v="0"/>
    <x v="0"/>
    <x v="0"/>
    <n v="368"/>
    <x v="7"/>
  </r>
  <r>
    <s v="AD01-9362"/>
    <x v="1"/>
    <s v="Jun"/>
    <x v="0"/>
    <x v="0"/>
    <s v="Order assembled"/>
    <x v="0"/>
    <x v="0"/>
    <x v="0"/>
    <n v="362"/>
    <x v="121"/>
  </r>
  <r>
    <s v="AD01-9361"/>
    <x v="1"/>
    <s v="Jun"/>
    <x v="0"/>
    <x v="0"/>
    <s v="Order assembled"/>
    <x v="0"/>
    <x v="0"/>
    <x v="1"/>
    <n v="206"/>
    <x v="139"/>
  </r>
  <r>
    <s v="AD01-9361"/>
    <x v="1"/>
    <s v="Jun"/>
    <x v="0"/>
    <x v="0"/>
    <s v="Order assembled"/>
    <x v="0"/>
    <x v="0"/>
    <x v="1"/>
    <n v="134"/>
    <x v="246"/>
  </r>
  <r>
    <s v="AD01-9361"/>
    <x v="1"/>
    <s v="Jun"/>
    <x v="0"/>
    <x v="0"/>
    <s v="Order assembled"/>
    <x v="0"/>
    <x v="0"/>
    <x v="1"/>
    <n v="160"/>
    <x v="289"/>
  </r>
  <r>
    <s v="AD01-9362"/>
    <x v="1"/>
    <s v="Jun"/>
    <x v="0"/>
    <x v="0"/>
    <s v="Order assembled"/>
    <x v="0"/>
    <x v="0"/>
    <x v="1"/>
    <n v="208"/>
    <x v="6"/>
  </r>
  <r>
    <s v="AD01-9361"/>
    <x v="1"/>
    <s v="Jun"/>
    <x v="0"/>
    <x v="0"/>
    <s v="Order assembled"/>
    <x v="0"/>
    <x v="0"/>
    <x v="1"/>
    <n v="136"/>
    <x v="290"/>
  </r>
  <r>
    <s v="AD01-9362"/>
    <x v="1"/>
    <s v="Jun"/>
    <x v="0"/>
    <x v="0"/>
    <s v="Order assembled"/>
    <x v="0"/>
    <x v="0"/>
    <x v="1"/>
    <n v="372"/>
    <x v="7"/>
  </r>
  <r>
    <s v="AD01-9362"/>
    <x v="1"/>
    <s v="Jun"/>
    <x v="0"/>
    <x v="0"/>
    <s v="Order assembled"/>
    <x v="0"/>
    <x v="0"/>
    <x v="1"/>
    <n v="366"/>
    <x v="7"/>
  </r>
  <r>
    <s v="AD01-9361"/>
    <x v="1"/>
    <s v="Jun"/>
    <x v="0"/>
    <x v="0"/>
    <s v="Order assembled"/>
    <x v="0"/>
    <x v="0"/>
    <x v="1"/>
    <n v="689"/>
    <x v="376"/>
  </r>
  <r>
    <s v="AD01-9364"/>
    <x v="1"/>
    <s v="Jun"/>
    <x v="0"/>
    <x v="0"/>
    <s v="Order assembled"/>
    <x v="0"/>
    <x v="0"/>
    <x v="1"/>
    <n v="722"/>
    <x v="377"/>
  </r>
  <r>
    <s v="AD01-9362"/>
    <x v="1"/>
    <s v="Jun"/>
    <x v="0"/>
    <x v="0"/>
    <s v="Order assembled"/>
    <x v="0"/>
    <x v="0"/>
    <x v="1"/>
    <n v="776"/>
    <x v="43"/>
  </r>
  <r>
    <s v="AD01-9364"/>
    <x v="1"/>
    <s v="Jun"/>
    <x v="0"/>
    <x v="0"/>
    <s v="Order assembled"/>
    <x v="0"/>
    <x v="0"/>
    <x v="1"/>
    <n v="129"/>
    <x v="190"/>
  </r>
  <r>
    <s v="AD01-9362"/>
    <x v="1"/>
    <s v="Jun"/>
    <x v="0"/>
    <x v="0"/>
    <s v="Order assembled"/>
    <x v="0"/>
    <x v="0"/>
    <x v="1"/>
    <n v="369"/>
    <x v="127"/>
  </r>
  <r>
    <s v="AD01-9361"/>
    <x v="1"/>
    <s v="Jun"/>
    <x v="0"/>
    <x v="0"/>
    <s v="Order assembled"/>
    <x v="0"/>
    <x v="0"/>
    <x v="1"/>
    <n v="363"/>
    <x v="128"/>
  </r>
  <r>
    <s v="AD01-9362"/>
    <x v="1"/>
    <s v="Jun"/>
    <x v="0"/>
    <x v="0"/>
    <s v="Order assembled"/>
    <x v="0"/>
    <x v="0"/>
    <x v="1"/>
    <n v="159"/>
    <x v="351"/>
  </r>
  <r>
    <s v="AD01-9362"/>
    <x v="1"/>
    <s v="Jun"/>
    <x v="0"/>
    <x v="0"/>
    <s v="Order assembled"/>
    <x v="0"/>
    <x v="0"/>
    <x v="1"/>
    <n v="762"/>
    <x v="7"/>
  </r>
  <r>
    <s v="AD01-9361"/>
    <x v="1"/>
    <s v="Jun"/>
    <x v="0"/>
    <x v="0"/>
    <s v="Order assembled"/>
    <x v="0"/>
    <x v="0"/>
    <x v="1"/>
    <n v="815"/>
    <x v="7"/>
  </r>
  <r>
    <s v="AD01-9361"/>
    <x v="1"/>
    <s v="Jun"/>
    <x v="0"/>
    <x v="0"/>
    <s v="Order assembled"/>
    <x v="0"/>
    <x v="0"/>
    <x v="1"/>
    <n v="163"/>
    <x v="293"/>
  </r>
  <r>
    <s v="AD01-9361"/>
    <x v="1"/>
    <s v="Jun"/>
    <x v="0"/>
    <x v="0"/>
    <s v="Order assembled"/>
    <x v="0"/>
    <x v="0"/>
    <x v="1"/>
    <n v="133"/>
    <x v="294"/>
  </r>
  <r>
    <s v="AD01-9361"/>
    <x v="1"/>
    <s v="Jun"/>
    <x v="0"/>
    <x v="0"/>
    <s v="Order assembled"/>
    <x v="0"/>
    <x v="0"/>
    <x v="0"/>
    <n v="371"/>
    <x v="259"/>
  </r>
  <r>
    <s v="AD01-9364"/>
    <x v="1"/>
    <s v="Jun"/>
    <x v="0"/>
    <x v="0"/>
    <s v="Order assembled"/>
    <x v="0"/>
    <x v="0"/>
    <x v="0"/>
    <n v="365"/>
    <x v="245"/>
  </r>
  <r>
    <s v="AD01-9361"/>
    <x v="1"/>
    <s v="Jun"/>
    <x v="0"/>
    <x v="0"/>
    <s v="Order assembled"/>
    <x v="0"/>
    <x v="0"/>
    <x v="1"/>
    <n v="161"/>
    <x v="354"/>
  </r>
  <r>
    <s v="AD01-9362"/>
    <x v="1"/>
    <s v="Jun"/>
    <x v="0"/>
    <x v="0"/>
    <s v="Order assembled"/>
    <x v="0"/>
    <x v="0"/>
    <x v="1"/>
    <n v="209"/>
    <x v="185"/>
  </r>
  <r>
    <s v="AD01-9364"/>
    <x v="1"/>
    <s v="Mar"/>
    <x v="0"/>
    <x v="0"/>
    <s v="Order assembled"/>
    <x v="0"/>
    <x v="0"/>
    <x v="0"/>
    <n v="176"/>
    <x v="7"/>
  </r>
  <r>
    <s v="AD01-9361"/>
    <x v="1"/>
    <s v="Mar"/>
    <x v="0"/>
    <x v="0"/>
    <s v="Order assembled"/>
    <x v="0"/>
    <x v="0"/>
    <x v="0"/>
    <n v="170"/>
    <x v="7"/>
  </r>
  <r>
    <s v="AD01-9364"/>
    <x v="1"/>
    <s v="Mar"/>
    <x v="0"/>
    <x v="0"/>
    <s v="Order assembled"/>
    <x v="0"/>
    <x v="0"/>
    <x v="0"/>
    <n v="164"/>
    <x v="7"/>
  </r>
  <r>
    <s v="AD01-9361"/>
    <x v="1"/>
    <s v="Mar"/>
    <x v="0"/>
    <x v="0"/>
    <s v="Order assembled"/>
    <x v="0"/>
    <x v="0"/>
    <x v="1"/>
    <n v="176"/>
    <x v="164"/>
  </r>
  <r>
    <s v="AD01-9361"/>
    <x v="1"/>
    <s v="Mar"/>
    <x v="0"/>
    <x v="0"/>
    <s v="Order assembled"/>
    <x v="0"/>
    <x v="0"/>
    <x v="1"/>
    <n v="224"/>
    <x v="75"/>
  </r>
  <r>
    <s v="AD01-9361"/>
    <x v="1"/>
    <s v="Mar"/>
    <x v="0"/>
    <x v="0"/>
    <s v="Order assembled"/>
    <x v="0"/>
    <x v="0"/>
    <x v="1"/>
    <n v="152"/>
    <x v="321"/>
  </r>
  <r>
    <s v="AD01-9362"/>
    <x v="1"/>
    <s v="Mar"/>
    <x v="0"/>
    <x v="0"/>
    <s v="Order assembled"/>
    <x v="0"/>
    <x v="0"/>
    <x v="1"/>
    <n v="178"/>
    <x v="165"/>
  </r>
  <r>
    <s v="AD01-9361"/>
    <x v="1"/>
    <s v="Mar"/>
    <x v="0"/>
    <x v="0"/>
    <s v="Order assembled"/>
    <x v="0"/>
    <x v="0"/>
    <x v="1"/>
    <n v="226"/>
    <x v="79"/>
  </r>
  <r>
    <s v="AD01-9364"/>
    <x v="1"/>
    <s v="Mar"/>
    <x v="0"/>
    <x v="0"/>
    <s v="Order assembled"/>
    <x v="0"/>
    <x v="0"/>
    <x v="1"/>
    <n v="148"/>
    <x v="310"/>
  </r>
  <r>
    <s v="AD01-9362"/>
    <x v="1"/>
    <s v="Mar"/>
    <x v="0"/>
    <x v="0"/>
    <s v="Order assembled"/>
    <x v="0"/>
    <x v="0"/>
    <x v="0"/>
    <n v="174"/>
    <x v="7"/>
  </r>
  <r>
    <s v="AD01-9362"/>
    <x v="1"/>
    <s v="Mar"/>
    <x v="0"/>
    <x v="0"/>
    <s v="Order assembled"/>
    <x v="0"/>
    <x v="0"/>
    <x v="0"/>
    <n v="168"/>
    <x v="7"/>
  </r>
  <r>
    <s v="AD01-9362"/>
    <x v="1"/>
    <s v="Mar"/>
    <x v="0"/>
    <x v="0"/>
    <s v="Order assembled"/>
    <x v="0"/>
    <x v="0"/>
    <x v="1"/>
    <n v="720"/>
    <x v="378"/>
  </r>
  <r>
    <s v="AD01-9362"/>
    <x v="1"/>
    <s v="Mar"/>
    <x v="0"/>
    <x v="0"/>
    <s v="Order assembled"/>
    <x v="0"/>
    <x v="0"/>
    <x v="1"/>
    <n v="773"/>
    <x v="155"/>
  </r>
  <r>
    <s v="AD01-9361"/>
    <x v="1"/>
    <s v="Mar"/>
    <x v="0"/>
    <x v="0"/>
    <s v="Order assembled"/>
    <x v="0"/>
    <x v="0"/>
    <x v="0"/>
    <n v="177"/>
    <x v="379"/>
  </r>
  <r>
    <s v="AD01-9361"/>
    <x v="1"/>
    <s v="Mar"/>
    <x v="0"/>
    <x v="0"/>
    <s v="Order assembled"/>
    <x v="0"/>
    <x v="0"/>
    <x v="0"/>
    <n v="171"/>
    <x v="353"/>
  </r>
  <r>
    <s v="AD01-9362"/>
    <x v="1"/>
    <s v="Mar"/>
    <x v="0"/>
    <x v="0"/>
    <s v="Order assembled"/>
    <x v="0"/>
    <x v="0"/>
    <x v="0"/>
    <n v="165"/>
    <x v="380"/>
  </r>
  <r>
    <s v="AD01-9362"/>
    <x v="1"/>
    <s v="Mar"/>
    <x v="0"/>
    <x v="0"/>
    <s v="Order assembled"/>
    <x v="0"/>
    <x v="0"/>
    <x v="1"/>
    <n v="177"/>
    <x v="379"/>
  </r>
  <r>
    <s v="AD01-9362"/>
    <x v="1"/>
    <s v="Mar"/>
    <x v="0"/>
    <x v="0"/>
    <s v="Order assembled"/>
    <x v="0"/>
    <x v="0"/>
    <x v="1"/>
    <n v="759"/>
    <x v="7"/>
  </r>
  <r>
    <s v="AD01-9364"/>
    <x v="1"/>
    <s v="Mar"/>
    <x v="0"/>
    <x v="0"/>
    <s v="Order assembled"/>
    <x v="0"/>
    <x v="0"/>
    <x v="1"/>
    <n v="175"/>
    <x v="169"/>
  </r>
  <r>
    <s v="AD01-9362"/>
    <x v="1"/>
    <s v="Mar"/>
    <x v="0"/>
    <x v="0"/>
    <s v="Order assembled"/>
    <x v="0"/>
    <x v="0"/>
    <x v="1"/>
    <n v="223"/>
    <x v="83"/>
  </r>
  <r>
    <s v="AD01-9362"/>
    <x v="1"/>
    <s v="Mar"/>
    <x v="0"/>
    <x v="0"/>
    <s v="Order assembled"/>
    <x v="0"/>
    <x v="0"/>
    <x v="1"/>
    <n v="151"/>
    <x v="313"/>
  </r>
  <r>
    <s v="AD01-9364"/>
    <x v="1"/>
    <s v="Mar"/>
    <x v="0"/>
    <x v="0"/>
    <s v="Order assembled"/>
    <x v="0"/>
    <x v="0"/>
    <x v="0"/>
    <n v="173"/>
    <x v="356"/>
  </r>
  <r>
    <s v="AD01-9362"/>
    <x v="1"/>
    <s v="Mar"/>
    <x v="0"/>
    <x v="0"/>
    <s v="Order assembled"/>
    <x v="0"/>
    <x v="0"/>
    <x v="0"/>
    <n v="167"/>
    <x v="381"/>
  </r>
  <r>
    <s v="AD01-9361"/>
    <x v="1"/>
    <s v="Mar"/>
    <x v="0"/>
    <x v="0"/>
    <s v="Order assembled"/>
    <x v="0"/>
    <x v="0"/>
    <x v="1"/>
    <n v="179"/>
    <x v="369"/>
  </r>
  <r>
    <s v="AD01-9361"/>
    <x v="1"/>
    <s v="Mar"/>
    <x v="0"/>
    <x v="0"/>
    <s v="Order assembled"/>
    <x v="0"/>
    <x v="0"/>
    <x v="1"/>
    <n v="782"/>
    <x v="348"/>
  </r>
  <r>
    <s v="AD01-9364"/>
    <x v="1"/>
    <s v="May"/>
    <x v="0"/>
    <x v="0"/>
    <s v="Order assembled"/>
    <x v="0"/>
    <x v="0"/>
    <x v="0"/>
    <n v="146"/>
    <x v="7"/>
  </r>
  <r>
    <s v="AD01-9361"/>
    <x v="1"/>
    <s v="May"/>
    <x v="0"/>
    <x v="0"/>
    <s v="Order assembled"/>
    <x v="0"/>
    <x v="0"/>
    <x v="0"/>
    <n v="140"/>
    <x v="7"/>
  </r>
  <r>
    <s v="AD01-9361"/>
    <x v="1"/>
    <s v="May"/>
    <x v="0"/>
    <x v="0"/>
    <s v="Order assembled"/>
    <x v="0"/>
    <x v="0"/>
    <x v="0"/>
    <n v="134"/>
    <x v="7"/>
  </r>
  <r>
    <s v="AD01-9361"/>
    <x v="1"/>
    <s v="May"/>
    <x v="0"/>
    <x v="0"/>
    <s v="Order assembled"/>
    <x v="0"/>
    <x v="0"/>
    <x v="1"/>
    <n v="164"/>
    <x v="46"/>
  </r>
  <r>
    <s v="AD01-9363"/>
    <x v="1"/>
    <s v="May"/>
    <x v="0"/>
    <x v="0"/>
    <s v="Order assembled"/>
    <x v="0"/>
    <x v="0"/>
    <x v="1"/>
    <n v="212"/>
    <x v="25"/>
  </r>
  <r>
    <s v="AD01-9362"/>
    <x v="1"/>
    <s v="May"/>
    <x v="0"/>
    <x v="0"/>
    <s v="Order assembled"/>
    <x v="0"/>
    <x v="0"/>
    <x v="1"/>
    <n v="140"/>
    <x v="205"/>
  </r>
  <r>
    <s v="AD01-9362"/>
    <x v="1"/>
    <s v="May"/>
    <x v="0"/>
    <x v="0"/>
    <s v="Order assembled"/>
    <x v="0"/>
    <x v="0"/>
    <x v="1"/>
    <n v="166"/>
    <x v="47"/>
  </r>
  <r>
    <s v="AD01-9362"/>
    <x v="1"/>
    <s v="May"/>
    <x v="0"/>
    <x v="0"/>
    <s v="Order assembled"/>
    <x v="0"/>
    <x v="0"/>
    <x v="1"/>
    <n v="214"/>
    <x v="28"/>
  </r>
  <r>
    <s v="AD01-9363"/>
    <x v="1"/>
    <s v="May"/>
    <x v="0"/>
    <x v="0"/>
    <s v="Order assembled"/>
    <x v="0"/>
    <x v="0"/>
    <x v="1"/>
    <n v="142"/>
    <x v="306"/>
  </r>
  <r>
    <s v="AD01-9362"/>
    <x v="1"/>
    <s v="May"/>
    <x v="0"/>
    <x v="0"/>
    <s v="Order assembled"/>
    <x v="0"/>
    <x v="0"/>
    <x v="1"/>
    <n v="144"/>
    <x v="7"/>
  </r>
  <r>
    <s v="AD01-9362"/>
    <x v="1"/>
    <s v="May"/>
    <x v="0"/>
    <x v="0"/>
    <s v="Order assembled"/>
    <x v="0"/>
    <x v="0"/>
    <x v="1"/>
    <n v="138"/>
    <x v="7"/>
  </r>
  <r>
    <s v="AD01-9365"/>
    <x v="1"/>
    <s v="May"/>
    <x v="0"/>
    <x v="0"/>
    <s v="Order assembled"/>
    <x v="0"/>
    <x v="0"/>
    <x v="1"/>
    <n v="132"/>
    <x v="7"/>
  </r>
  <r>
    <s v="AD01-9361"/>
    <x v="1"/>
    <s v="May"/>
    <x v="0"/>
    <x v="0"/>
    <s v="Order assembled"/>
    <x v="0"/>
    <x v="0"/>
    <x v="1"/>
    <n v="688"/>
    <x v="382"/>
  </r>
  <r>
    <s v="AD01-9364"/>
    <x v="1"/>
    <s v="May"/>
    <x v="0"/>
    <x v="0"/>
    <s v="Order assembled"/>
    <x v="0"/>
    <x v="0"/>
    <x v="1"/>
    <n v="775"/>
    <x v="102"/>
  </r>
  <r>
    <s v="AD01-9362"/>
    <x v="1"/>
    <s v="May"/>
    <x v="0"/>
    <x v="0"/>
    <s v="Order assembled"/>
    <x v="0"/>
    <x v="0"/>
    <x v="1"/>
    <n v="141"/>
    <x v="212"/>
  </r>
  <r>
    <s v="AD01-9363"/>
    <x v="1"/>
    <s v="May"/>
    <x v="0"/>
    <x v="0"/>
    <s v="Order assembled"/>
    <x v="0"/>
    <x v="0"/>
    <x v="1"/>
    <n v="135"/>
    <x v="249"/>
  </r>
  <r>
    <s v="AD01-9364"/>
    <x v="1"/>
    <s v="May"/>
    <x v="0"/>
    <x v="0"/>
    <s v="Order assembled"/>
    <x v="0"/>
    <x v="0"/>
    <x v="1"/>
    <n v="165"/>
    <x v="380"/>
  </r>
  <r>
    <s v="AD01-9362"/>
    <x v="1"/>
    <s v="May"/>
    <x v="0"/>
    <x v="0"/>
    <s v="Order assembled"/>
    <x v="0"/>
    <x v="0"/>
    <x v="1"/>
    <n v="761"/>
    <x v="7"/>
  </r>
  <r>
    <s v="AD01-9361"/>
    <x v="1"/>
    <s v="May"/>
    <x v="0"/>
    <x v="0"/>
    <s v="Order assembled"/>
    <x v="0"/>
    <x v="0"/>
    <x v="1"/>
    <n v="814"/>
    <x v="7"/>
  </r>
  <r>
    <s v="AD01-9363"/>
    <x v="1"/>
    <s v="May"/>
    <x v="0"/>
    <x v="0"/>
    <s v="Order assembled"/>
    <x v="0"/>
    <x v="0"/>
    <x v="1"/>
    <n v="169"/>
    <x v="161"/>
  </r>
  <r>
    <s v="AD01-9365"/>
    <x v="1"/>
    <s v="May"/>
    <x v="0"/>
    <x v="0"/>
    <s v="Order assembled"/>
    <x v="0"/>
    <x v="0"/>
    <x v="1"/>
    <n v="211"/>
    <x v="17"/>
  </r>
  <r>
    <s v="AD01-9362"/>
    <x v="1"/>
    <s v="May"/>
    <x v="0"/>
    <x v="0"/>
    <s v="Order assembled"/>
    <x v="0"/>
    <x v="0"/>
    <x v="1"/>
    <n v="139"/>
    <x v="299"/>
  </r>
  <r>
    <s v="AD01-9361"/>
    <x v="1"/>
    <s v="May"/>
    <x v="0"/>
    <x v="0"/>
    <s v="Order assembled"/>
    <x v="0"/>
    <x v="0"/>
    <x v="0"/>
    <n v="143"/>
    <x v="222"/>
  </r>
  <r>
    <s v="AD01-9362"/>
    <x v="1"/>
    <s v="May"/>
    <x v="0"/>
    <x v="0"/>
    <s v="Order assembled"/>
    <x v="0"/>
    <x v="0"/>
    <x v="0"/>
    <n v="137"/>
    <x v="252"/>
  </r>
  <r>
    <s v="AD01-9363"/>
    <x v="1"/>
    <s v="May"/>
    <x v="0"/>
    <x v="0"/>
    <s v="Order assembled"/>
    <x v="0"/>
    <x v="0"/>
    <x v="0"/>
    <n v="131"/>
    <x v="193"/>
  </r>
  <r>
    <s v="AD01-9362"/>
    <x v="1"/>
    <s v="May"/>
    <x v="0"/>
    <x v="0"/>
    <s v="Order assembled"/>
    <x v="0"/>
    <x v="0"/>
    <x v="1"/>
    <n v="167"/>
    <x v="381"/>
  </r>
  <r>
    <s v="AD01-9362"/>
    <x v="1"/>
    <s v="May"/>
    <x v="0"/>
    <x v="0"/>
    <s v="Order assembled"/>
    <x v="0"/>
    <x v="0"/>
    <x v="1"/>
    <n v="215"/>
    <x v="41"/>
  </r>
  <r>
    <s v="AD01-9361"/>
    <x v="1"/>
    <s v="May"/>
    <x v="0"/>
    <x v="0"/>
    <s v="Order assembled"/>
    <x v="0"/>
    <x v="0"/>
    <x v="1"/>
    <n v="784"/>
    <x v="383"/>
  </r>
  <r>
    <s v="AD01-9362"/>
    <x v="1"/>
    <s v="Nov"/>
    <x v="0"/>
    <x v="0"/>
    <s v="Order assembled"/>
    <x v="0"/>
    <x v="0"/>
    <x v="1"/>
    <n v="134"/>
    <x v="384"/>
  </r>
  <r>
    <s v="AD01-9361"/>
    <x v="1"/>
    <s v="Nov"/>
    <x v="0"/>
    <x v="0"/>
    <s v="Order assembled"/>
    <x v="0"/>
    <x v="0"/>
    <x v="1"/>
    <n v="182"/>
    <x v="174"/>
  </r>
  <r>
    <s v="AD01-9361"/>
    <x v="1"/>
    <s v="Nov"/>
    <x v="0"/>
    <x v="0"/>
    <s v="Order assembled"/>
    <x v="0"/>
    <x v="0"/>
    <x v="1"/>
    <n v="136"/>
    <x v="290"/>
  </r>
  <r>
    <s v="AD01-9361"/>
    <x v="1"/>
    <s v="Nov"/>
    <x v="0"/>
    <x v="0"/>
    <s v="Order assembled"/>
    <x v="0"/>
    <x v="0"/>
    <x v="1"/>
    <n v="694"/>
    <x v="385"/>
  </r>
  <r>
    <s v="AD01-9365"/>
    <x v="1"/>
    <s v="Nov"/>
    <x v="0"/>
    <x v="0"/>
    <s v="Order assembled"/>
    <x v="0"/>
    <x v="0"/>
    <x v="1"/>
    <n v="727"/>
    <x v="386"/>
  </r>
  <r>
    <s v="AD01-9362"/>
    <x v="1"/>
    <s v="Nov"/>
    <x v="0"/>
    <x v="0"/>
    <s v="Order assembled"/>
    <x v="0"/>
    <x v="0"/>
    <x v="1"/>
    <n v="135"/>
    <x v="249"/>
  </r>
  <r>
    <s v="AD01-9365"/>
    <x v="1"/>
    <s v="Nov"/>
    <x v="0"/>
    <x v="0"/>
    <s v="Order assembled"/>
    <x v="0"/>
    <x v="0"/>
    <x v="1"/>
    <n v="766"/>
    <x v="7"/>
  </r>
  <r>
    <s v="AD01-9361"/>
    <x v="1"/>
    <s v="Nov"/>
    <x v="0"/>
    <x v="0"/>
    <s v="Order assembled"/>
    <x v="0"/>
    <x v="0"/>
    <x v="1"/>
    <n v="133"/>
    <x v="294"/>
  </r>
  <r>
    <s v="AD01-9361"/>
    <x v="1"/>
    <s v="Nov"/>
    <x v="0"/>
    <x v="0"/>
    <s v="Order assembled"/>
    <x v="0"/>
    <x v="0"/>
    <x v="1"/>
    <n v="181"/>
    <x v="184"/>
  </r>
  <r>
    <s v="AD01-9362"/>
    <x v="1"/>
    <s v="Nov"/>
    <x v="0"/>
    <x v="0"/>
    <s v="Order assembled"/>
    <x v="0"/>
    <x v="0"/>
    <x v="1"/>
    <n v="137"/>
    <x v="252"/>
  </r>
  <r>
    <s v="AD01-9361"/>
    <x v="1"/>
    <s v="Nov"/>
    <x v="0"/>
    <x v="0"/>
    <s v="Order assembled"/>
    <x v="0"/>
    <x v="0"/>
    <x v="1"/>
    <n v="179"/>
    <x v="369"/>
  </r>
  <r>
    <s v="AD01-9362"/>
    <x v="1"/>
    <s v="Oct"/>
    <x v="0"/>
    <x v="0"/>
    <s v="Order assembled"/>
    <x v="0"/>
    <x v="0"/>
    <x v="1"/>
    <n v="140"/>
    <x v="387"/>
  </r>
  <r>
    <s v="AD01-9364"/>
    <x v="1"/>
    <s v="Oct"/>
    <x v="0"/>
    <x v="0"/>
    <s v="Order assembled"/>
    <x v="0"/>
    <x v="0"/>
    <x v="1"/>
    <n v="188"/>
    <x v="27"/>
  </r>
  <r>
    <s v="AD01-9362"/>
    <x v="1"/>
    <s v="Oct"/>
    <x v="0"/>
    <x v="0"/>
    <s v="Order assembled"/>
    <x v="0"/>
    <x v="0"/>
    <x v="1"/>
    <n v="142"/>
    <x v="306"/>
  </r>
  <r>
    <s v="AD01-9364"/>
    <x v="1"/>
    <s v="Oct"/>
    <x v="0"/>
    <x v="0"/>
    <s v="Order assembled"/>
    <x v="0"/>
    <x v="0"/>
    <x v="1"/>
    <n v="184"/>
    <x v="176"/>
  </r>
  <r>
    <s v="AD01-9362"/>
    <x v="1"/>
    <s v="Oct"/>
    <x v="0"/>
    <x v="0"/>
    <s v="Order assembled"/>
    <x v="0"/>
    <x v="0"/>
    <x v="0"/>
    <n v="312"/>
    <x v="7"/>
  </r>
  <r>
    <s v="AD01-9365"/>
    <x v="1"/>
    <s v="Oct"/>
    <x v="0"/>
    <x v="0"/>
    <s v="Order assembled"/>
    <x v="0"/>
    <x v="0"/>
    <x v="1"/>
    <n v="693"/>
    <x v="388"/>
  </r>
  <r>
    <s v="AD01-9364"/>
    <x v="1"/>
    <s v="Oct"/>
    <x v="0"/>
    <x v="0"/>
    <s v="Order assembled"/>
    <x v="0"/>
    <x v="0"/>
    <x v="1"/>
    <n v="726"/>
    <x v="389"/>
  </r>
  <r>
    <s v="AD01-9364"/>
    <x v="1"/>
    <s v="Oct"/>
    <x v="0"/>
    <x v="0"/>
    <s v="Order assembled"/>
    <x v="0"/>
    <x v="0"/>
    <x v="1"/>
    <n v="141"/>
    <x v="212"/>
  </r>
  <r>
    <s v="AD01-9362"/>
    <x v="1"/>
    <s v="Oct"/>
    <x v="0"/>
    <x v="0"/>
    <s v="Order assembled"/>
    <x v="0"/>
    <x v="0"/>
    <x v="1"/>
    <n v="765"/>
    <x v="7"/>
  </r>
  <r>
    <s v="AD01-9362"/>
    <x v="1"/>
    <s v="Oct"/>
    <x v="0"/>
    <x v="0"/>
    <s v="Order assembled"/>
    <x v="0"/>
    <x v="0"/>
    <x v="1"/>
    <n v="139"/>
    <x v="299"/>
  </r>
  <r>
    <s v="AD01-9362"/>
    <x v="1"/>
    <s v="Oct"/>
    <x v="0"/>
    <x v="0"/>
    <s v="Order assembled"/>
    <x v="0"/>
    <x v="0"/>
    <x v="1"/>
    <n v="187"/>
    <x v="38"/>
  </r>
  <r>
    <s v="AD01-9362"/>
    <x v="1"/>
    <s v="Oct"/>
    <x v="0"/>
    <x v="0"/>
    <s v="Order assembled"/>
    <x v="0"/>
    <x v="0"/>
    <x v="0"/>
    <n v="311"/>
    <x v="223"/>
  </r>
  <r>
    <s v="AD01-9363"/>
    <x v="1"/>
    <s v="Oct"/>
    <x v="0"/>
    <x v="0"/>
    <s v="Order assembled"/>
    <x v="0"/>
    <x v="0"/>
    <x v="1"/>
    <n v="185"/>
    <x v="368"/>
  </r>
  <r>
    <s v="AD01-9361"/>
    <x v="1"/>
    <s v="Sep"/>
    <x v="0"/>
    <x v="0"/>
    <s v="Order assembled"/>
    <x v="0"/>
    <x v="0"/>
    <x v="0"/>
    <n v="326"/>
    <x v="137"/>
  </r>
  <r>
    <s v="AD01-9364"/>
    <x v="1"/>
    <s v="Sep"/>
    <x v="0"/>
    <x v="0"/>
    <s v="Order assembled"/>
    <x v="0"/>
    <x v="0"/>
    <x v="0"/>
    <n v="320"/>
    <x v="103"/>
  </r>
  <r>
    <s v="AD01-9361"/>
    <x v="1"/>
    <s v="Sep"/>
    <x v="0"/>
    <x v="0"/>
    <s v="Order assembled"/>
    <x v="0"/>
    <x v="0"/>
    <x v="0"/>
    <n v="314"/>
    <x v="104"/>
  </r>
  <r>
    <s v="AD01-9364"/>
    <x v="1"/>
    <s v="Sep"/>
    <x v="0"/>
    <x v="0"/>
    <s v="Order assembled"/>
    <x v="0"/>
    <x v="0"/>
    <x v="1"/>
    <n v="146"/>
    <x v="390"/>
  </r>
  <r>
    <s v="AD01-9361"/>
    <x v="1"/>
    <s v="Sep"/>
    <x v="0"/>
    <x v="0"/>
    <s v="Order assembled"/>
    <x v="0"/>
    <x v="0"/>
    <x v="1"/>
    <n v="194"/>
    <x v="44"/>
  </r>
  <r>
    <s v="AD01-9361"/>
    <x v="1"/>
    <s v="Sep"/>
    <x v="0"/>
    <x v="0"/>
    <s v="Order assembled"/>
    <x v="0"/>
    <x v="0"/>
    <x v="1"/>
    <n v="190"/>
    <x v="30"/>
  </r>
  <r>
    <s v="AD01-9361"/>
    <x v="1"/>
    <s v="Sep"/>
    <x v="0"/>
    <x v="0"/>
    <s v="Order assembled"/>
    <x v="0"/>
    <x v="0"/>
    <x v="1"/>
    <n v="364"/>
    <x v="301"/>
  </r>
  <r>
    <s v="AD01-9361"/>
    <x v="1"/>
    <s v="Sep"/>
    <x v="0"/>
    <x v="0"/>
    <s v="Order assembled"/>
    <x v="0"/>
    <x v="0"/>
    <x v="0"/>
    <n v="324"/>
    <x v="7"/>
  </r>
  <r>
    <s v="AD01-9361"/>
    <x v="1"/>
    <s v="Sep"/>
    <x v="0"/>
    <x v="0"/>
    <s v="Order assembled"/>
    <x v="0"/>
    <x v="0"/>
    <x v="0"/>
    <n v="318"/>
    <x v="7"/>
  </r>
  <r>
    <s v="AD01-9362"/>
    <x v="1"/>
    <s v="Sep"/>
    <x v="0"/>
    <x v="0"/>
    <s v="Order assembled"/>
    <x v="0"/>
    <x v="0"/>
    <x v="1"/>
    <n v="692"/>
    <x v="391"/>
  </r>
  <r>
    <s v="AD01-9364"/>
    <x v="1"/>
    <s v="Sep"/>
    <x v="0"/>
    <x v="0"/>
    <s v="Order assembled"/>
    <x v="0"/>
    <x v="0"/>
    <x v="1"/>
    <n v="725"/>
    <x v="392"/>
  </r>
  <r>
    <s v="AD01-9362"/>
    <x v="1"/>
    <s v="Sep"/>
    <x v="0"/>
    <x v="0"/>
    <s v="Order assembled"/>
    <x v="0"/>
    <x v="0"/>
    <x v="1"/>
    <n v="778"/>
    <x v="163"/>
  </r>
  <r>
    <s v="AD01-9361"/>
    <x v="1"/>
    <s v="Sep"/>
    <x v="0"/>
    <x v="0"/>
    <s v="Order assembled"/>
    <x v="0"/>
    <x v="0"/>
    <x v="0"/>
    <n v="327"/>
    <x v="146"/>
  </r>
  <r>
    <s v="AD01-9364"/>
    <x v="1"/>
    <s v="Sep"/>
    <x v="0"/>
    <x v="0"/>
    <s v="Order assembled"/>
    <x v="0"/>
    <x v="0"/>
    <x v="0"/>
    <n v="321"/>
    <x v="112"/>
  </r>
  <r>
    <s v="AD01-9361"/>
    <x v="1"/>
    <s v="Sep"/>
    <x v="0"/>
    <x v="0"/>
    <s v="Order assembled"/>
    <x v="0"/>
    <x v="0"/>
    <x v="0"/>
    <n v="315"/>
    <x v="113"/>
  </r>
  <r>
    <s v="AD01-9362"/>
    <x v="1"/>
    <s v="Sep"/>
    <x v="0"/>
    <x v="0"/>
    <s v="Order assembled"/>
    <x v="0"/>
    <x v="0"/>
    <x v="1"/>
    <n v="147"/>
    <x v="229"/>
  </r>
  <r>
    <s v="AD01-9361"/>
    <x v="1"/>
    <s v="Sep"/>
    <x v="0"/>
    <x v="0"/>
    <s v="Order assembled"/>
    <x v="0"/>
    <x v="0"/>
    <x v="1"/>
    <n v="145"/>
    <x v="309"/>
  </r>
  <r>
    <s v="AD01-9361"/>
    <x v="1"/>
    <s v="Sep"/>
    <x v="0"/>
    <x v="0"/>
    <s v="Order assembled"/>
    <x v="0"/>
    <x v="0"/>
    <x v="1"/>
    <n v="193"/>
    <x v="54"/>
  </r>
  <r>
    <s v="AD01-9364"/>
    <x v="1"/>
    <s v="Sep"/>
    <x v="0"/>
    <x v="0"/>
    <s v="Order assembled"/>
    <x v="0"/>
    <x v="0"/>
    <x v="0"/>
    <n v="323"/>
    <x v="258"/>
  </r>
  <r>
    <s v="AD01-9361"/>
    <x v="1"/>
    <s v="Sep"/>
    <x v="0"/>
    <x v="0"/>
    <s v="Order assembled"/>
    <x v="0"/>
    <x v="0"/>
    <x v="0"/>
    <n v="317"/>
    <x v="234"/>
  </r>
  <r>
    <s v="AD01-9364"/>
    <x v="1"/>
    <s v="Sep"/>
    <x v="0"/>
    <x v="0"/>
    <s v="Order assembled"/>
    <x v="0"/>
    <x v="0"/>
    <x v="1"/>
    <n v="143"/>
    <x v="222"/>
  </r>
  <r>
    <s v="AD01-9361"/>
    <x v="1"/>
    <s v="Sep"/>
    <x v="0"/>
    <x v="0"/>
    <s v="Order assembled"/>
    <x v="0"/>
    <x v="0"/>
    <x v="1"/>
    <n v="191"/>
    <x v="57"/>
  </r>
  <r>
    <s v="AD01-9364"/>
    <x v="1"/>
    <s v="Sep"/>
    <x v="0"/>
    <x v="0"/>
    <s v="Order assembled"/>
    <x v="0"/>
    <x v="0"/>
    <x v="1"/>
    <n v="787"/>
    <x v="393"/>
  </r>
  <r>
    <s v="AD01-9362"/>
    <x v="1"/>
    <s v="Apr"/>
    <x v="1"/>
    <x v="0"/>
    <s v="Order assembled"/>
    <x v="0"/>
    <x v="0"/>
    <x v="0"/>
    <n v="266"/>
    <x v="89"/>
  </r>
  <r>
    <s v="AD01-9362"/>
    <x v="1"/>
    <s v="Apr"/>
    <x v="1"/>
    <x v="0"/>
    <s v="Order assembled"/>
    <x v="0"/>
    <x v="0"/>
    <x v="0"/>
    <n v="314"/>
    <x v="104"/>
  </r>
  <r>
    <s v="AD01-9361"/>
    <x v="1"/>
    <s v="Apr"/>
    <x v="1"/>
    <x v="0"/>
    <s v="Order assembled"/>
    <x v="0"/>
    <x v="0"/>
    <x v="0"/>
    <n v="236"/>
    <x v="2"/>
  </r>
  <r>
    <s v="AD01-9362"/>
    <x v="1"/>
    <s v="Apr"/>
    <x v="1"/>
    <x v="0"/>
    <s v="Order assembled"/>
    <x v="0"/>
    <x v="0"/>
    <x v="0"/>
    <n v="310"/>
    <x v="7"/>
  </r>
  <r>
    <s v="AD01-9364"/>
    <x v="1"/>
    <s v="Apr"/>
    <x v="1"/>
    <x v="0"/>
    <s v="Order assembled"/>
    <x v="0"/>
    <x v="0"/>
    <x v="0"/>
    <n v="238"/>
    <x v="7"/>
  </r>
  <r>
    <s v="AD01-9361"/>
    <x v="1"/>
    <s v="Apr"/>
    <x v="1"/>
    <x v="0"/>
    <s v="Order assembled"/>
    <x v="0"/>
    <x v="0"/>
    <x v="0"/>
    <n v="1000"/>
    <x v="394"/>
  </r>
  <r>
    <s v="AD01-9363"/>
    <x v="1"/>
    <s v="Apr"/>
    <x v="1"/>
    <x v="0"/>
    <s v="Order assembled"/>
    <x v="0"/>
    <x v="0"/>
    <x v="0"/>
    <n v="1033"/>
    <x v="395"/>
  </r>
  <r>
    <s v="AD01-9364"/>
    <x v="1"/>
    <s v="Apr"/>
    <x v="1"/>
    <x v="0"/>
    <s v="Order assembled"/>
    <x v="0"/>
    <x v="0"/>
    <x v="0"/>
    <n v="240"/>
    <x v="396"/>
  </r>
  <r>
    <s v="AD01-9364"/>
    <x v="1"/>
    <s v="Apr"/>
    <x v="1"/>
    <x v="0"/>
    <s v="Order assembled"/>
    <x v="0"/>
    <x v="0"/>
    <x v="0"/>
    <n v="267"/>
    <x v="181"/>
  </r>
  <r>
    <s v="AD01-9361"/>
    <x v="1"/>
    <s v="Apr"/>
    <x v="1"/>
    <x v="0"/>
    <s v="Order assembled"/>
    <x v="0"/>
    <x v="0"/>
    <x v="0"/>
    <n v="237"/>
    <x v="14"/>
  </r>
  <r>
    <s v="AD01-9364"/>
    <x v="1"/>
    <s v="Apr"/>
    <x v="1"/>
    <x v="0"/>
    <s v="Order assembled"/>
    <x v="0"/>
    <x v="0"/>
    <x v="0"/>
    <n v="781"/>
    <x v="347"/>
  </r>
  <r>
    <s v="AD01-9361"/>
    <x v="1"/>
    <s v="Apr"/>
    <x v="1"/>
    <x v="0"/>
    <s v="Order assembled"/>
    <x v="0"/>
    <x v="0"/>
    <x v="0"/>
    <n v="814"/>
    <x v="322"/>
  </r>
  <r>
    <s v="AD01-9361"/>
    <x v="1"/>
    <s v="Apr"/>
    <x v="1"/>
    <x v="0"/>
    <s v="Order assembled"/>
    <x v="0"/>
    <x v="0"/>
    <x v="0"/>
    <n v="263"/>
    <x v="42"/>
  </r>
  <r>
    <s v="AD01-9361"/>
    <x v="1"/>
    <s v="Apr"/>
    <x v="1"/>
    <x v="0"/>
    <s v="Order assembled"/>
    <x v="0"/>
    <x v="0"/>
    <x v="0"/>
    <n v="311"/>
    <x v="223"/>
  </r>
  <r>
    <s v="AD01-9362"/>
    <x v="1"/>
    <s v="Apr"/>
    <x v="1"/>
    <x v="0"/>
    <s v="Order assembled"/>
    <x v="0"/>
    <x v="0"/>
    <x v="0"/>
    <n v="239"/>
    <x v="58"/>
  </r>
  <r>
    <s v="AD01-9361"/>
    <x v="1"/>
    <s v="Aug"/>
    <x v="1"/>
    <x v="0"/>
    <s v="Order assembled"/>
    <x v="0"/>
    <x v="0"/>
    <x v="0"/>
    <n v="242"/>
    <x v="45"/>
  </r>
  <r>
    <s v="AD01-9365"/>
    <x v="1"/>
    <s v="Aug"/>
    <x v="1"/>
    <x v="0"/>
    <s v="Order assembled"/>
    <x v="0"/>
    <x v="0"/>
    <x v="0"/>
    <n v="290"/>
    <x v="23"/>
  </r>
  <r>
    <s v="AD01-9362"/>
    <x v="1"/>
    <s v="Aug"/>
    <x v="0"/>
    <x v="0"/>
    <s v="Order assembled"/>
    <x v="0"/>
    <x v="0"/>
    <x v="0"/>
    <n v="218"/>
    <x v="61"/>
  </r>
  <r>
    <s v="AD01-9362"/>
    <x v="1"/>
    <s v="Aug"/>
    <x v="0"/>
    <x v="0"/>
    <s v="Order assembled"/>
    <x v="0"/>
    <x v="0"/>
    <x v="0"/>
    <n v="244"/>
    <x v="7"/>
  </r>
  <r>
    <s v="AD01-9361"/>
    <x v="1"/>
    <s v="Aug"/>
    <x v="0"/>
    <x v="0"/>
    <s v="Order assembled"/>
    <x v="0"/>
    <x v="0"/>
    <x v="0"/>
    <n v="292"/>
    <x v="7"/>
  </r>
  <r>
    <s v="AD01-9362"/>
    <x v="1"/>
    <s v="Aug"/>
    <x v="0"/>
    <x v="0"/>
    <s v="Order assembled"/>
    <x v="0"/>
    <x v="0"/>
    <x v="0"/>
    <n v="1003"/>
    <x v="397"/>
  </r>
  <r>
    <s v="AD01-9362"/>
    <x v="1"/>
    <s v="Aug"/>
    <x v="0"/>
    <x v="0"/>
    <s v="Order assembled"/>
    <x v="0"/>
    <x v="0"/>
    <x v="0"/>
    <n v="1037"/>
    <x v="398"/>
  </r>
  <r>
    <s v="AD01-9361"/>
    <x v="1"/>
    <s v="Aug"/>
    <x v="0"/>
    <x v="0"/>
    <s v="Order assembled"/>
    <x v="0"/>
    <x v="0"/>
    <x v="0"/>
    <n v="216"/>
    <x v="399"/>
  </r>
  <r>
    <s v="AD01-9361"/>
    <x v="1"/>
    <s v="Aug"/>
    <x v="0"/>
    <x v="0"/>
    <s v="Order assembled"/>
    <x v="0"/>
    <x v="0"/>
    <x v="0"/>
    <n v="243"/>
    <x v="130"/>
  </r>
  <r>
    <s v="AD01-9361"/>
    <x v="1"/>
    <s v="Aug"/>
    <x v="0"/>
    <x v="0"/>
    <s v="Order assembled"/>
    <x v="0"/>
    <x v="0"/>
    <x v="0"/>
    <n v="291"/>
    <x v="96"/>
  </r>
  <r>
    <s v="AD01-9362"/>
    <x v="1"/>
    <s v="Aug"/>
    <x v="0"/>
    <x v="0"/>
    <s v="Order assembled"/>
    <x v="0"/>
    <x v="0"/>
    <x v="0"/>
    <n v="219"/>
    <x v="52"/>
  </r>
  <r>
    <s v="AD01-9361"/>
    <x v="1"/>
    <s v="Aug"/>
    <x v="0"/>
    <x v="0"/>
    <s v="Order assembled"/>
    <x v="0"/>
    <x v="0"/>
    <x v="0"/>
    <n v="818"/>
    <x v="339"/>
  </r>
  <r>
    <s v="AD01-9362"/>
    <x v="1"/>
    <s v="Aug"/>
    <x v="0"/>
    <x v="0"/>
    <s v="Order assembled"/>
    <x v="0"/>
    <x v="0"/>
    <x v="0"/>
    <n v="871"/>
    <x v="400"/>
  </r>
  <r>
    <s v="AD01-9362"/>
    <x v="1"/>
    <s v="Aug"/>
    <x v="0"/>
    <x v="0"/>
    <s v="Order assembled"/>
    <x v="0"/>
    <x v="0"/>
    <x v="0"/>
    <n v="245"/>
    <x v="71"/>
  </r>
  <r>
    <s v="AD01-9361"/>
    <x v="1"/>
    <s v="Aug"/>
    <x v="0"/>
    <x v="0"/>
    <s v="Order assembled"/>
    <x v="0"/>
    <x v="0"/>
    <x v="0"/>
    <n v="293"/>
    <x v="72"/>
  </r>
  <r>
    <s v="AD01-9361"/>
    <x v="1"/>
    <s v="Aug"/>
    <x v="0"/>
    <x v="0"/>
    <s v="Order assembled"/>
    <x v="0"/>
    <x v="0"/>
    <x v="0"/>
    <n v="215"/>
    <x v="41"/>
  </r>
  <r>
    <s v="AD01-9361"/>
    <x v="1"/>
    <s v="Dec"/>
    <x v="0"/>
    <x v="0"/>
    <s v="Order assembled"/>
    <x v="0"/>
    <x v="0"/>
    <x v="1"/>
    <n v="248"/>
    <x v="60"/>
  </r>
  <r>
    <s v="AD01-9363"/>
    <x v="1"/>
    <s v="Dec"/>
    <x v="0"/>
    <x v="0"/>
    <s v="Order assembled"/>
    <x v="0"/>
    <x v="0"/>
    <x v="1"/>
    <n v="242"/>
    <x v="45"/>
  </r>
  <r>
    <s v="AD01-9362"/>
    <x v="1"/>
    <s v="Dec"/>
    <x v="0"/>
    <x v="0"/>
    <s v="Order assembled"/>
    <x v="0"/>
    <x v="0"/>
    <x v="1"/>
    <n v="236"/>
    <x v="2"/>
  </r>
  <r>
    <s v="AD01-9362"/>
    <x v="1"/>
    <s v="Dec"/>
    <x v="0"/>
    <x v="0"/>
    <s v="Order assembled"/>
    <x v="0"/>
    <x v="0"/>
    <x v="0"/>
    <n v="224"/>
    <x v="75"/>
  </r>
  <r>
    <s v="AD01-9361"/>
    <x v="1"/>
    <s v="Dec"/>
    <x v="0"/>
    <x v="0"/>
    <s v="Order assembled"/>
    <x v="0"/>
    <x v="0"/>
    <x v="0"/>
    <n v="250"/>
    <x v="77"/>
  </r>
  <r>
    <s v="AD01-9364"/>
    <x v="1"/>
    <s v="Dec"/>
    <x v="0"/>
    <x v="0"/>
    <s v="Order assembled"/>
    <x v="0"/>
    <x v="0"/>
    <x v="0"/>
    <n v="244"/>
    <x v="62"/>
  </r>
  <r>
    <s v="AD01-9364"/>
    <x v="1"/>
    <s v="Dec"/>
    <x v="0"/>
    <x v="0"/>
    <s v="Order assembled"/>
    <x v="0"/>
    <x v="0"/>
    <x v="0"/>
    <n v="238"/>
    <x v="4"/>
  </r>
  <r>
    <s v="AD01-9362"/>
    <x v="1"/>
    <s v="Dec"/>
    <x v="0"/>
    <x v="0"/>
    <s v="Order assembled"/>
    <x v="0"/>
    <x v="0"/>
    <x v="0"/>
    <n v="220"/>
    <x v="7"/>
  </r>
  <r>
    <s v="AD01-9362"/>
    <x v="1"/>
    <s v="Dec"/>
    <x v="0"/>
    <x v="0"/>
    <s v="Order assembled"/>
    <x v="0"/>
    <x v="0"/>
    <x v="0"/>
    <n v="268"/>
    <x v="7"/>
  </r>
  <r>
    <s v="AD01-9362"/>
    <x v="1"/>
    <s v="Dec"/>
    <x v="0"/>
    <x v="0"/>
    <s v="Order assembled"/>
    <x v="0"/>
    <x v="0"/>
    <x v="0"/>
    <n v="1007"/>
    <x v="401"/>
  </r>
  <r>
    <s v="AD01-9362"/>
    <x v="1"/>
    <s v="Dec"/>
    <x v="0"/>
    <x v="0"/>
    <s v="Order assembled"/>
    <x v="0"/>
    <x v="0"/>
    <x v="0"/>
    <n v="1040"/>
    <x v="402"/>
  </r>
  <r>
    <s v="AD01-9361"/>
    <x v="1"/>
    <s v="Dec"/>
    <x v="0"/>
    <x v="0"/>
    <s v="Order assembled"/>
    <x v="0"/>
    <x v="0"/>
    <x v="0"/>
    <n v="225"/>
    <x v="51"/>
  </r>
  <r>
    <s v="AD01-9361"/>
    <x v="1"/>
    <s v="Dec"/>
    <x v="0"/>
    <x v="0"/>
    <s v="Order assembled"/>
    <x v="0"/>
    <x v="0"/>
    <x v="0"/>
    <n v="267"/>
    <x v="181"/>
  </r>
  <r>
    <s v="AD01-9362"/>
    <x v="1"/>
    <s v="Dec"/>
    <x v="0"/>
    <x v="0"/>
    <s v="Order assembled"/>
    <x v="0"/>
    <x v="0"/>
    <x v="0"/>
    <n v="247"/>
    <x v="69"/>
  </r>
  <r>
    <s v="AD01-9362"/>
    <x v="1"/>
    <s v="Dec"/>
    <x v="0"/>
    <x v="0"/>
    <s v="Order assembled"/>
    <x v="0"/>
    <x v="0"/>
    <x v="0"/>
    <n v="241"/>
    <x v="55"/>
  </r>
  <r>
    <s v="AD01-9362"/>
    <x v="1"/>
    <s v="Dec"/>
    <x v="0"/>
    <x v="0"/>
    <s v="Order assembled"/>
    <x v="0"/>
    <x v="0"/>
    <x v="0"/>
    <n v="235"/>
    <x v="15"/>
  </r>
  <r>
    <s v="AD01-9364"/>
    <x v="1"/>
    <s v="Dec"/>
    <x v="0"/>
    <x v="0"/>
    <s v="Order assembled"/>
    <x v="0"/>
    <x v="0"/>
    <x v="0"/>
    <n v="788"/>
    <x v="232"/>
  </r>
  <r>
    <s v="AD01-9362"/>
    <x v="1"/>
    <s v="Dec"/>
    <x v="0"/>
    <x v="0"/>
    <s v="Order assembled"/>
    <x v="0"/>
    <x v="0"/>
    <x v="0"/>
    <n v="821"/>
    <x v="295"/>
  </r>
  <r>
    <s v="AD01-9361"/>
    <x v="1"/>
    <s v="Dec"/>
    <x v="0"/>
    <x v="0"/>
    <s v="Order assembled"/>
    <x v="0"/>
    <x v="0"/>
    <x v="1"/>
    <n v="245"/>
    <x v="71"/>
  </r>
  <r>
    <s v="AD01-9361"/>
    <x v="1"/>
    <s v="Dec"/>
    <x v="0"/>
    <x v="0"/>
    <s v="Order assembled"/>
    <x v="0"/>
    <x v="0"/>
    <x v="1"/>
    <n v="239"/>
    <x v="58"/>
  </r>
  <r>
    <s v="AD01-9364"/>
    <x v="1"/>
    <s v="Dec"/>
    <x v="0"/>
    <x v="0"/>
    <s v="Order assembled"/>
    <x v="0"/>
    <x v="0"/>
    <x v="0"/>
    <n v="221"/>
    <x v="56"/>
  </r>
  <r>
    <s v="AD01-9361"/>
    <x v="1"/>
    <s v="Dec"/>
    <x v="0"/>
    <x v="0"/>
    <s v="Order assembled"/>
    <x v="0"/>
    <x v="0"/>
    <x v="0"/>
    <n v="269"/>
    <x v="101"/>
  </r>
  <r>
    <s v="AD01-9361"/>
    <x v="1"/>
    <s v="Feb"/>
    <x v="0"/>
    <x v="0"/>
    <s v="Order assembled"/>
    <x v="0"/>
    <x v="0"/>
    <x v="0"/>
    <n v="278"/>
    <x v="24"/>
  </r>
  <r>
    <s v="AD01-9362"/>
    <x v="1"/>
    <s v="Feb"/>
    <x v="0"/>
    <x v="0"/>
    <s v="Order assembled"/>
    <x v="0"/>
    <x v="0"/>
    <x v="0"/>
    <n v="320"/>
    <x v="103"/>
  </r>
  <r>
    <s v="AD01-9362"/>
    <x v="1"/>
    <s v="Feb"/>
    <x v="0"/>
    <x v="0"/>
    <s v="Order assembled"/>
    <x v="0"/>
    <x v="0"/>
    <x v="0"/>
    <n v="248"/>
    <x v="60"/>
  </r>
  <r>
    <s v="AD01-9361"/>
    <x v="1"/>
    <s v="Feb"/>
    <x v="0"/>
    <x v="0"/>
    <s v="Order assembled"/>
    <x v="0"/>
    <x v="0"/>
    <x v="0"/>
    <n v="274"/>
    <x v="7"/>
  </r>
  <r>
    <s v="AD01-9362"/>
    <x v="1"/>
    <s v="Feb"/>
    <x v="0"/>
    <x v="0"/>
    <s v="Order assembled"/>
    <x v="0"/>
    <x v="0"/>
    <x v="0"/>
    <n v="322"/>
    <x v="7"/>
  </r>
  <r>
    <s v="AD01-9362"/>
    <x v="1"/>
    <s v="Feb"/>
    <x v="0"/>
    <x v="0"/>
    <s v="Order assembled"/>
    <x v="0"/>
    <x v="0"/>
    <x v="0"/>
    <n v="250"/>
    <x v="7"/>
  </r>
  <r>
    <s v="AD01-9365"/>
    <x v="1"/>
    <s v="Feb"/>
    <x v="0"/>
    <x v="0"/>
    <s v="Order assembled"/>
    <x v="0"/>
    <x v="0"/>
    <x v="0"/>
    <n v="998"/>
    <x v="403"/>
  </r>
  <r>
    <s v="AD01-9362"/>
    <x v="1"/>
    <s v="Feb"/>
    <x v="0"/>
    <x v="0"/>
    <s v="Order assembled"/>
    <x v="0"/>
    <x v="0"/>
    <x v="0"/>
    <n v="1031"/>
    <x v="404"/>
  </r>
  <r>
    <s v="AD01-9361"/>
    <x v="1"/>
    <s v="Feb"/>
    <x v="0"/>
    <x v="0"/>
    <s v="Order assembled"/>
    <x v="0"/>
    <x v="0"/>
    <x v="0"/>
    <n v="321"/>
    <x v="112"/>
  </r>
  <r>
    <s v="AD01-9365"/>
    <x v="1"/>
    <s v="Feb"/>
    <x v="0"/>
    <x v="0"/>
    <s v="Order assembled"/>
    <x v="0"/>
    <x v="0"/>
    <x v="0"/>
    <n v="249"/>
    <x v="68"/>
  </r>
  <r>
    <s v="AD01-9362"/>
    <x v="1"/>
    <s v="Feb"/>
    <x v="0"/>
    <x v="0"/>
    <s v="Order assembled"/>
    <x v="0"/>
    <x v="0"/>
    <x v="0"/>
    <n v="779"/>
    <x v="59"/>
  </r>
  <r>
    <s v="AD01-9361"/>
    <x v="1"/>
    <s v="Feb"/>
    <x v="0"/>
    <x v="0"/>
    <s v="Order assembled"/>
    <x v="0"/>
    <x v="0"/>
    <x v="0"/>
    <n v="812"/>
    <x v="291"/>
  </r>
  <r>
    <s v="AD01-9361"/>
    <x v="1"/>
    <s v="Feb"/>
    <x v="0"/>
    <x v="0"/>
    <s v="Order assembled"/>
    <x v="0"/>
    <x v="0"/>
    <x v="0"/>
    <n v="866"/>
    <x v="405"/>
  </r>
  <r>
    <s v="AD01-9362"/>
    <x v="1"/>
    <s v="Feb"/>
    <x v="0"/>
    <x v="0"/>
    <s v="Order assembled"/>
    <x v="0"/>
    <x v="0"/>
    <x v="0"/>
    <n v="275"/>
    <x v="40"/>
  </r>
  <r>
    <s v="AD01-9362"/>
    <x v="1"/>
    <s v="Feb"/>
    <x v="0"/>
    <x v="0"/>
    <s v="Order assembled"/>
    <x v="0"/>
    <x v="0"/>
    <x v="0"/>
    <n v="323"/>
    <x v="258"/>
  </r>
  <r>
    <s v="AD01-9361"/>
    <x v="1"/>
    <s v="Feb"/>
    <x v="0"/>
    <x v="0"/>
    <s v="Order assembled"/>
    <x v="0"/>
    <x v="0"/>
    <x v="0"/>
    <n v="251"/>
    <x v="85"/>
  </r>
  <r>
    <s v="AD01-9361"/>
    <x v="1"/>
    <s v="Jan"/>
    <x v="0"/>
    <x v="0"/>
    <s v="Order assembled"/>
    <x v="0"/>
    <x v="0"/>
    <x v="0"/>
    <n v="326"/>
    <x v="137"/>
  </r>
  <r>
    <s v="AD01-9361"/>
    <x v="1"/>
    <s v="Jan"/>
    <x v="0"/>
    <x v="0"/>
    <s v="Order assembled"/>
    <x v="0"/>
    <x v="0"/>
    <x v="0"/>
    <n v="254"/>
    <x v="173"/>
  </r>
  <r>
    <s v="AD01-9364"/>
    <x v="1"/>
    <s v="Jan"/>
    <x v="0"/>
    <x v="0"/>
    <s v="Order assembled"/>
    <x v="0"/>
    <x v="0"/>
    <x v="0"/>
    <n v="280"/>
    <x v="7"/>
  </r>
  <r>
    <s v="AD01-9362"/>
    <x v="1"/>
    <s v="Jan"/>
    <x v="0"/>
    <x v="0"/>
    <s v="Order assembled"/>
    <x v="0"/>
    <x v="0"/>
    <x v="0"/>
    <n v="328"/>
    <x v="7"/>
  </r>
  <r>
    <s v="AD01-9364"/>
    <x v="1"/>
    <s v="Jan"/>
    <x v="0"/>
    <x v="0"/>
    <s v="Order assembled"/>
    <x v="0"/>
    <x v="0"/>
    <x v="0"/>
    <n v="256"/>
    <x v="7"/>
  </r>
  <r>
    <s v="AD01-9364"/>
    <x v="1"/>
    <s v="Jan"/>
    <x v="0"/>
    <x v="0"/>
    <s v="Order assembled"/>
    <x v="0"/>
    <x v="0"/>
    <x v="0"/>
    <n v="997"/>
    <x v="406"/>
  </r>
  <r>
    <s v="AD01-9363"/>
    <x v="1"/>
    <s v="Jan"/>
    <x v="0"/>
    <x v="0"/>
    <s v="Order assembled"/>
    <x v="0"/>
    <x v="0"/>
    <x v="0"/>
    <n v="1030"/>
    <x v="407"/>
  </r>
  <r>
    <s v="AD01-9363"/>
    <x v="1"/>
    <s v="Jan"/>
    <x v="0"/>
    <x v="0"/>
    <s v="Order assembled"/>
    <x v="0"/>
    <x v="0"/>
    <x v="0"/>
    <n v="252"/>
    <x v="408"/>
  </r>
  <r>
    <s v="AD01-9363"/>
    <x v="1"/>
    <s v="Jan"/>
    <x v="0"/>
    <x v="0"/>
    <s v="Order assembled"/>
    <x v="0"/>
    <x v="0"/>
    <x v="0"/>
    <n v="279"/>
    <x v="34"/>
  </r>
  <r>
    <s v="AD01-9362"/>
    <x v="1"/>
    <s v="Jan"/>
    <x v="0"/>
    <x v="0"/>
    <s v="Order assembled"/>
    <x v="0"/>
    <x v="0"/>
    <x v="0"/>
    <n v="327"/>
    <x v="146"/>
  </r>
  <r>
    <s v="AD01-9364"/>
    <x v="1"/>
    <s v="Jan"/>
    <x v="0"/>
    <x v="0"/>
    <s v="Order assembled"/>
    <x v="0"/>
    <x v="0"/>
    <x v="0"/>
    <n v="255"/>
    <x v="168"/>
  </r>
  <r>
    <s v="AD01-9364"/>
    <x v="1"/>
    <s v="Jan"/>
    <x v="0"/>
    <x v="0"/>
    <s v="Order assembled"/>
    <x v="0"/>
    <x v="0"/>
    <x v="0"/>
    <n v="778"/>
    <x v="163"/>
  </r>
  <r>
    <s v="AD01-9364"/>
    <x v="1"/>
    <s v="Jan"/>
    <x v="0"/>
    <x v="0"/>
    <s v="Order assembled"/>
    <x v="0"/>
    <x v="0"/>
    <x v="0"/>
    <n v="865"/>
    <x v="409"/>
  </r>
  <r>
    <s v="AD01-9361"/>
    <x v="1"/>
    <s v="Jan"/>
    <x v="0"/>
    <x v="0"/>
    <s v="Order assembled"/>
    <x v="0"/>
    <x v="0"/>
    <x v="0"/>
    <n v="281"/>
    <x v="21"/>
  </r>
  <r>
    <s v="AD01-9364"/>
    <x v="1"/>
    <s v="Jan"/>
    <x v="0"/>
    <x v="0"/>
    <s v="Order assembled"/>
    <x v="0"/>
    <x v="0"/>
    <x v="0"/>
    <n v="329"/>
    <x v="192"/>
  </r>
  <r>
    <s v="AD01-9361"/>
    <x v="1"/>
    <s v="Jul"/>
    <x v="0"/>
    <x v="0"/>
    <s v="Order assembled"/>
    <x v="0"/>
    <x v="0"/>
    <x v="0"/>
    <n v="248"/>
    <x v="60"/>
  </r>
  <r>
    <s v="AD01-9361"/>
    <x v="1"/>
    <s v="Jul"/>
    <x v="0"/>
    <x v="0"/>
    <s v="Order assembled"/>
    <x v="0"/>
    <x v="0"/>
    <x v="0"/>
    <n v="296"/>
    <x v="74"/>
  </r>
  <r>
    <s v="AD01-9361"/>
    <x v="1"/>
    <s v="Jul"/>
    <x v="0"/>
    <x v="0"/>
    <s v="Order assembled"/>
    <x v="0"/>
    <x v="0"/>
    <x v="0"/>
    <n v="224"/>
    <x v="75"/>
  </r>
  <r>
    <s v="AD01-9361"/>
    <x v="1"/>
    <s v="Jul"/>
    <x v="0"/>
    <x v="0"/>
    <s v="Order assembled"/>
    <x v="0"/>
    <x v="0"/>
    <x v="0"/>
    <n v="250"/>
    <x v="7"/>
  </r>
  <r>
    <s v="AD01-9361"/>
    <x v="1"/>
    <s v="Jul"/>
    <x v="0"/>
    <x v="0"/>
    <s v="Order assembled"/>
    <x v="0"/>
    <x v="0"/>
    <x v="0"/>
    <n v="298"/>
    <x v="7"/>
  </r>
  <r>
    <s v="AD01-9362"/>
    <x v="1"/>
    <s v="Jul"/>
    <x v="0"/>
    <x v="0"/>
    <s v="Order assembled"/>
    <x v="0"/>
    <x v="0"/>
    <x v="0"/>
    <n v="220"/>
    <x v="7"/>
  </r>
  <r>
    <s v="AD01-9365"/>
    <x v="1"/>
    <s v="Jul"/>
    <x v="0"/>
    <x v="0"/>
    <s v="Order assembled"/>
    <x v="0"/>
    <x v="0"/>
    <x v="0"/>
    <n v="1036"/>
    <x v="410"/>
  </r>
  <r>
    <s v="AD01-9363"/>
    <x v="1"/>
    <s v="Jul"/>
    <x v="0"/>
    <x v="0"/>
    <s v="Order assembled"/>
    <x v="0"/>
    <x v="0"/>
    <x v="0"/>
    <n v="222"/>
    <x v="411"/>
  </r>
  <r>
    <s v="AD01-9363"/>
    <x v="1"/>
    <s v="Jul"/>
    <x v="0"/>
    <x v="0"/>
    <s v="Order assembled"/>
    <x v="0"/>
    <x v="0"/>
    <x v="0"/>
    <n v="249"/>
    <x v="68"/>
  </r>
  <r>
    <s v="AD01-9361"/>
    <x v="1"/>
    <s v="Jul"/>
    <x v="0"/>
    <x v="0"/>
    <s v="Order assembled"/>
    <x v="0"/>
    <x v="0"/>
    <x v="0"/>
    <n v="297"/>
    <x v="95"/>
  </r>
  <r>
    <s v="AD01-9362"/>
    <x v="1"/>
    <s v="Jul"/>
    <x v="0"/>
    <x v="0"/>
    <s v="Order assembled"/>
    <x v="0"/>
    <x v="0"/>
    <x v="0"/>
    <n v="784"/>
    <x v="383"/>
  </r>
  <r>
    <s v="AD01-9361"/>
    <x v="1"/>
    <s v="Jul"/>
    <x v="0"/>
    <x v="0"/>
    <s v="Order assembled"/>
    <x v="0"/>
    <x v="0"/>
    <x v="0"/>
    <n v="817"/>
    <x v="343"/>
  </r>
  <r>
    <s v="AD01-9361"/>
    <x v="1"/>
    <s v="Jul"/>
    <x v="0"/>
    <x v="0"/>
    <s v="Order assembled"/>
    <x v="0"/>
    <x v="0"/>
    <x v="0"/>
    <n v="870"/>
    <x v="412"/>
  </r>
  <r>
    <s v="AD01-9361"/>
    <x v="1"/>
    <s v="Jul"/>
    <x v="0"/>
    <x v="0"/>
    <s v="Order assembled"/>
    <x v="0"/>
    <x v="0"/>
    <x v="0"/>
    <n v="251"/>
    <x v="85"/>
  </r>
  <r>
    <s v="AD01-9361"/>
    <x v="1"/>
    <s v="Jul"/>
    <x v="0"/>
    <x v="0"/>
    <s v="Order assembled"/>
    <x v="0"/>
    <x v="0"/>
    <x v="0"/>
    <n v="221"/>
    <x v="56"/>
  </r>
  <r>
    <s v="AD01-9362"/>
    <x v="1"/>
    <s v="Jun"/>
    <x v="0"/>
    <x v="0"/>
    <s v="Order assembled"/>
    <x v="0"/>
    <x v="0"/>
    <x v="0"/>
    <n v="254"/>
    <x v="173"/>
  </r>
  <r>
    <s v="AD01-9361"/>
    <x v="1"/>
    <s v="Jun"/>
    <x v="0"/>
    <x v="0"/>
    <s v="Order assembled"/>
    <x v="0"/>
    <x v="0"/>
    <x v="0"/>
    <n v="302"/>
    <x v="88"/>
  </r>
  <r>
    <s v="AD01-9365"/>
    <x v="1"/>
    <s v="Jun"/>
    <x v="0"/>
    <x v="0"/>
    <s v="Order assembled"/>
    <x v="0"/>
    <x v="0"/>
    <x v="0"/>
    <n v="230"/>
    <x v="138"/>
  </r>
  <r>
    <s v="AD01-9362"/>
    <x v="1"/>
    <s v="Jun"/>
    <x v="0"/>
    <x v="0"/>
    <s v="Order assembled"/>
    <x v="0"/>
    <x v="0"/>
    <x v="0"/>
    <n v="256"/>
    <x v="7"/>
  </r>
  <r>
    <s v="AD01-9361"/>
    <x v="1"/>
    <s v="Jun"/>
    <x v="0"/>
    <x v="0"/>
    <s v="Order assembled"/>
    <x v="0"/>
    <x v="0"/>
    <x v="0"/>
    <n v="226"/>
    <x v="7"/>
  </r>
  <r>
    <s v="AD01-9361"/>
    <x v="1"/>
    <s v="Jun"/>
    <x v="0"/>
    <x v="0"/>
    <s v="Order assembled"/>
    <x v="0"/>
    <x v="0"/>
    <x v="0"/>
    <n v="1002"/>
    <x v="413"/>
  </r>
  <r>
    <s v="AD01-9364"/>
    <x v="1"/>
    <s v="Jun"/>
    <x v="0"/>
    <x v="0"/>
    <s v="Order assembled"/>
    <x v="0"/>
    <x v="0"/>
    <x v="0"/>
    <n v="1035"/>
    <x v="414"/>
  </r>
  <r>
    <s v="AD01-9361"/>
    <x v="1"/>
    <s v="Jun"/>
    <x v="0"/>
    <x v="0"/>
    <s v="Order assembled"/>
    <x v="0"/>
    <x v="0"/>
    <x v="0"/>
    <n v="228"/>
    <x v="415"/>
  </r>
  <r>
    <s v="AD01-9361"/>
    <x v="1"/>
    <s v="Jun"/>
    <x v="0"/>
    <x v="0"/>
    <s v="Order assembled"/>
    <x v="0"/>
    <x v="0"/>
    <x v="0"/>
    <n v="255"/>
    <x v="168"/>
  </r>
  <r>
    <s v="AD01-9362"/>
    <x v="1"/>
    <s v="Jun"/>
    <x v="0"/>
    <x v="0"/>
    <s v="Order assembled"/>
    <x v="0"/>
    <x v="0"/>
    <x v="0"/>
    <n v="303"/>
    <x v="94"/>
  </r>
  <r>
    <s v="AD01-9361"/>
    <x v="1"/>
    <s v="Jun"/>
    <x v="0"/>
    <x v="0"/>
    <s v="Order assembled"/>
    <x v="0"/>
    <x v="0"/>
    <x v="0"/>
    <n v="225"/>
    <x v="51"/>
  </r>
  <r>
    <s v="AD01-9361"/>
    <x v="1"/>
    <s v="Jun"/>
    <x v="0"/>
    <x v="0"/>
    <s v="Order assembled"/>
    <x v="0"/>
    <x v="0"/>
    <x v="0"/>
    <n v="783"/>
    <x v="357"/>
  </r>
  <r>
    <s v="AD01-9364"/>
    <x v="1"/>
    <s v="Jun"/>
    <x v="0"/>
    <x v="0"/>
    <s v="Order assembled"/>
    <x v="0"/>
    <x v="0"/>
    <x v="0"/>
    <n v="816"/>
    <x v="296"/>
  </r>
  <r>
    <s v="AD01-9362"/>
    <x v="1"/>
    <s v="Jun"/>
    <x v="0"/>
    <x v="0"/>
    <s v="Order assembled"/>
    <x v="0"/>
    <x v="0"/>
    <x v="0"/>
    <n v="869"/>
    <x v="416"/>
  </r>
  <r>
    <s v="AD01-9365"/>
    <x v="1"/>
    <s v="Jun"/>
    <x v="0"/>
    <x v="0"/>
    <s v="Order assembled"/>
    <x v="0"/>
    <x v="0"/>
    <x v="0"/>
    <n v="257"/>
    <x v="170"/>
  </r>
  <r>
    <s v="AD01-9362"/>
    <x v="1"/>
    <s v="Jun"/>
    <x v="0"/>
    <x v="0"/>
    <s v="Order assembled"/>
    <x v="0"/>
    <x v="0"/>
    <x v="0"/>
    <n v="299"/>
    <x v="86"/>
  </r>
  <r>
    <s v="AD01-9362"/>
    <x v="1"/>
    <s v="Jun"/>
    <x v="0"/>
    <x v="0"/>
    <s v="Order assembled"/>
    <x v="0"/>
    <x v="0"/>
    <x v="0"/>
    <n v="227"/>
    <x v="119"/>
  </r>
  <r>
    <s v="AD01-9361"/>
    <x v="1"/>
    <s v="Mar"/>
    <x v="0"/>
    <x v="0"/>
    <s v="Order assembled"/>
    <x v="0"/>
    <x v="0"/>
    <x v="0"/>
    <n v="272"/>
    <x v="106"/>
  </r>
  <r>
    <s v="AD01-9362"/>
    <x v="1"/>
    <s v="Mar"/>
    <x v="0"/>
    <x v="0"/>
    <s v="Order assembled"/>
    <x v="0"/>
    <x v="0"/>
    <x v="0"/>
    <n v="242"/>
    <x v="45"/>
  </r>
  <r>
    <s v="AD01-9362"/>
    <x v="1"/>
    <s v="Mar"/>
    <x v="0"/>
    <x v="0"/>
    <s v="Order assembled"/>
    <x v="0"/>
    <x v="0"/>
    <x v="0"/>
    <n v="268"/>
    <x v="7"/>
  </r>
  <r>
    <s v="AD01-9362"/>
    <x v="1"/>
    <s v="Mar"/>
    <x v="0"/>
    <x v="0"/>
    <s v="Order assembled"/>
    <x v="0"/>
    <x v="0"/>
    <x v="0"/>
    <n v="316"/>
    <x v="7"/>
  </r>
  <r>
    <s v="AD01-9361"/>
    <x v="1"/>
    <s v="Mar"/>
    <x v="0"/>
    <x v="0"/>
    <s v="Order assembled"/>
    <x v="0"/>
    <x v="0"/>
    <x v="0"/>
    <n v="244"/>
    <x v="7"/>
  </r>
  <r>
    <s v="AD01-9362"/>
    <x v="1"/>
    <s v="Mar"/>
    <x v="0"/>
    <x v="0"/>
    <s v="Order assembled"/>
    <x v="0"/>
    <x v="0"/>
    <x v="0"/>
    <n v="999"/>
    <x v="417"/>
  </r>
  <r>
    <s v="AD01-9364"/>
    <x v="1"/>
    <s v="Mar"/>
    <x v="0"/>
    <x v="0"/>
    <s v="Order assembled"/>
    <x v="0"/>
    <x v="0"/>
    <x v="0"/>
    <n v="1032"/>
    <x v="418"/>
  </r>
  <r>
    <s v="AD01-9362"/>
    <x v="1"/>
    <s v="Mar"/>
    <x v="0"/>
    <x v="0"/>
    <s v="Order assembled"/>
    <x v="0"/>
    <x v="0"/>
    <x v="0"/>
    <n v="246"/>
    <x v="419"/>
  </r>
  <r>
    <s v="AD01-9362"/>
    <x v="1"/>
    <s v="Mar"/>
    <x v="0"/>
    <x v="0"/>
    <s v="Order assembled"/>
    <x v="0"/>
    <x v="0"/>
    <x v="0"/>
    <n v="273"/>
    <x v="180"/>
  </r>
  <r>
    <s v="AD01-9364"/>
    <x v="1"/>
    <s v="Mar"/>
    <x v="0"/>
    <x v="0"/>
    <s v="Order assembled"/>
    <x v="0"/>
    <x v="0"/>
    <x v="0"/>
    <n v="315"/>
    <x v="113"/>
  </r>
  <r>
    <s v="AD01-9362"/>
    <x v="1"/>
    <s v="Mar"/>
    <x v="0"/>
    <x v="0"/>
    <s v="Order assembled"/>
    <x v="0"/>
    <x v="0"/>
    <x v="0"/>
    <n v="243"/>
    <x v="130"/>
  </r>
  <r>
    <s v="AD01-9361"/>
    <x v="1"/>
    <s v="Mar"/>
    <x v="0"/>
    <x v="0"/>
    <s v="Order assembled"/>
    <x v="0"/>
    <x v="0"/>
    <x v="0"/>
    <n v="780"/>
    <x v="346"/>
  </r>
  <r>
    <s v="AD01-9364"/>
    <x v="1"/>
    <s v="Mar"/>
    <x v="0"/>
    <x v="0"/>
    <s v="Order assembled"/>
    <x v="0"/>
    <x v="0"/>
    <x v="0"/>
    <n v="813"/>
    <x v="331"/>
  </r>
  <r>
    <s v="AD01-9362"/>
    <x v="1"/>
    <s v="Mar"/>
    <x v="0"/>
    <x v="0"/>
    <s v="Order assembled"/>
    <x v="0"/>
    <x v="0"/>
    <x v="0"/>
    <n v="867"/>
    <x v="420"/>
  </r>
  <r>
    <s v="AD01-9362"/>
    <x v="1"/>
    <s v="Mar"/>
    <x v="0"/>
    <x v="0"/>
    <s v="Order assembled"/>
    <x v="0"/>
    <x v="0"/>
    <x v="0"/>
    <n v="269"/>
    <x v="101"/>
  </r>
  <r>
    <s v="AD01-9361"/>
    <x v="1"/>
    <s v="Mar"/>
    <x v="0"/>
    <x v="0"/>
    <s v="Order assembled"/>
    <x v="0"/>
    <x v="0"/>
    <x v="0"/>
    <n v="317"/>
    <x v="234"/>
  </r>
  <r>
    <s v="AD01-9361"/>
    <x v="1"/>
    <s v="Mar"/>
    <x v="0"/>
    <x v="0"/>
    <s v="Order assembled"/>
    <x v="0"/>
    <x v="0"/>
    <x v="0"/>
    <n v="245"/>
    <x v="71"/>
  </r>
  <r>
    <s v="AD01-9361"/>
    <x v="1"/>
    <s v="May"/>
    <x v="0"/>
    <x v="0"/>
    <s v="Order assembled"/>
    <x v="0"/>
    <x v="0"/>
    <x v="0"/>
    <n v="260"/>
    <x v="26"/>
  </r>
  <r>
    <s v="AD01-9361"/>
    <x v="1"/>
    <s v="May"/>
    <x v="0"/>
    <x v="0"/>
    <s v="Order assembled"/>
    <x v="0"/>
    <x v="0"/>
    <x v="0"/>
    <n v="308"/>
    <x v="105"/>
  </r>
  <r>
    <s v="AD01-9364"/>
    <x v="1"/>
    <s v="May"/>
    <x v="0"/>
    <x v="0"/>
    <s v="Order assembled"/>
    <x v="0"/>
    <x v="0"/>
    <x v="0"/>
    <n v="262"/>
    <x v="7"/>
  </r>
  <r>
    <s v="AD01-9363"/>
    <x v="1"/>
    <s v="May"/>
    <x v="0"/>
    <x v="0"/>
    <s v="Order assembled"/>
    <x v="0"/>
    <x v="0"/>
    <x v="0"/>
    <n v="304"/>
    <x v="7"/>
  </r>
  <r>
    <s v="AD01-9362"/>
    <x v="1"/>
    <s v="May"/>
    <x v="0"/>
    <x v="0"/>
    <s v="Order assembled"/>
    <x v="0"/>
    <x v="0"/>
    <x v="0"/>
    <n v="232"/>
    <x v="7"/>
  </r>
  <r>
    <s v="AD01-9362"/>
    <x v="1"/>
    <s v="May"/>
    <x v="0"/>
    <x v="0"/>
    <s v="Order assembled"/>
    <x v="0"/>
    <x v="0"/>
    <x v="0"/>
    <n v="1001"/>
    <x v="421"/>
  </r>
  <r>
    <s v="AD01-9362"/>
    <x v="1"/>
    <s v="May"/>
    <x v="0"/>
    <x v="0"/>
    <s v="Order assembled"/>
    <x v="0"/>
    <x v="0"/>
    <x v="0"/>
    <n v="1034"/>
    <x v="422"/>
  </r>
  <r>
    <s v="AD01-9361"/>
    <x v="1"/>
    <s v="May"/>
    <x v="0"/>
    <x v="0"/>
    <s v="Order assembled"/>
    <x v="0"/>
    <x v="0"/>
    <x v="0"/>
    <n v="234"/>
    <x v="423"/>
  </r>
  <r>
    <s v="AD01-9361"/>
    <x v="1"/>
    <s v="May"/>
    <x v="0"/>
    <x v="0"/>
    <s v="Order assembled"/>
    <x v="0"/>
    <x v="0"/>
    <x v="0"/>
    <n v="261"/>
    <x v="182"/>
  </r>
  <r>
    <s v="AD01-9364"/>
    <x v="1"/>
    <s v="May"/>
    <x v="0"/>
    <x v="0"/>
    <s v="Order assembled"/>
    <x v="0"/>
    <x v="0"/>
    <x v="0"/>
    <n v="309"/>
    <x v="114"/>
  </r>
  <r>
    <s v="AD01-9362"/>
    <x v="1"/>
    <s v="May"/>
    <x v="0"/>
    <x v="0"/>
    <s v="Order assembled"/>
    <x v="0"/>
    <x v="0"/>
    <x v="0"/>
    <n v="231"/>
    <x v="147"/>
  </r>
  <r>
    <s v="AD01-9362"/>
    <x v="1"/>
    <s v="May"/>
    <x v="0"/>
    <x v="0"/>
    <s v="Order assembled"/>
    <x v="0"/>
    <x v="0"/>
    <x v="0"/>
    <n v="782"/>
    <x v="348"/>
  </r>
  <r>
    <s v="AD01-9361"/>
    <x v="1"/>
    <s v="May"/>
    <x v="0"/>
    <x v="0"/>
    <s v="Order assembled"/>
    <x v="0"/>
    <x v="0"/>
    <x v="0"/>
    <n v="815"/>
    <x v="316"/>
  </r>
  <r>
    <s v="AD01-9364"/>
    <x v="1"/>
    <s v="May"/>
    <x v="0"/>
    <x v="0"/>
    <s v="Order assembled"/>
    <x v="0"/>
    <x v="0"/>
    <x v="0"/>
    <n v="868"/>
    <x v="424"/>
  </r>
  <r>
    <s v="AD01-9361"/>
    <x v="1"/>
    <s v="May"/>
    <x v="0"/>
    <x v="0"/>
    <s v="Order assembled"/>
    <x v="0"/>
    <x v="0"/>
    <x v="0"/>
    <n v="305"/>
    <x v="253"/>
  </r>
  <r>
    <s v="AD01-9361"/>
    <x v="1"/>
    <s v="May"/>
    <x v="0"/>
    <x v="0"/>
    <s v="Order assembled"/>
    <x v="0"/>
    <x v="0"/>
    <x v="0"/>
    <n v="233"/>
    <x v="154"/>
  </r>
  <r>
    <s v="AD01-9362"/>
    <x v="1"/>
    <s v="Nov"/>
    <x v="1"/>
    <x v="0"/>
    <s v="Order assembled"/>
    <x v="0"/>
    <x v="0"/>
    <x v="1"/>
    <n v="266"/>
    <x v="89"/>
  </r>
  <r>
    <s v="AD01-9362"/>
    <x v="1"/>
    <s v="Nov"/>
    <x v="1"/>
    <x v="0"/>
    <s v="Order assembled"/>
    <x v="0"/>
    <x v="0"/>
    <x v="1"/>
    <n v="260"/>
    <x v="26"/>
  </r>
  <r>
    <s v="AD01-9361"/>
    <x v="1"/>
    <s v="Nov"/>
    <x v="1"/>
    <x v="0"/>
    <s v="Order assembled"/>
    <x v="0"/>
    <x v="0"/>
    <x v="1"/>
    <n v="254"/>
    <x v="173"/>
  </r>
  <r>
    <s v="AD01-9361"/>
    <x v="1"/>
    <s v="Nov"/>
    <x v="1"/>
    <x v="0"/>
    <s v="Order assembled"/>
    <x v="0"/>
    <x v="0"/>
    <x v="0"/>
    <n v="230"/>
    <x v="138"/>
  </r>
  <r>
    <s v="AD01-9361"/>
    <x v="1"/>
    <s v="Nov"/>
    <x v="1"/>
    <x v="0"/>
    <s v="Order assembled"/>
    <x v="0"/>
    <x v="0"/>
    <x v="0"/>
    <n v="272"/>
    <x v="106"/>
  </r>
  <r>
    <s v="AD01-9364"/>
    <x v="1"/>
    <s v="Nov"/>
    <x v="1"/>
    <x v="0"/>
    <s v="Order assembled"/>
    <x v="0"/>
    <x v="0"/>
    <x v="0"/>
    <n v="262"/>
    <x v="29"/>
  </r>
  <r>
    <s v="AD01-9362"/>
    <x v="1"/>
    <s v="Nov"/>
    <x v="1"/>
    <x v="0"/>
    <s v="Order assembled"/>
    <x v="0"/>
    <x v="0"/>
    <x v="0"/>
    <n v="256"/>
    <x v="175"/>
  </r>
  <r>
    <s v="AD01-9364"/>
    <x v="1"/>
    <s v="Nov"/>
    <x v="1"/>
    <x v="0"/>
    <s v="Order assembled"/>
    <x v="0"/>
    <x v="0"/>
    <x v="0"/>
    <n v="226"/>
    <x v="7"/>
  </r>
  <r>
    <s v="AD01-9364"/>
    <x v="1"/>
    <s v="Nov"/>
    <x v="1"/>
    <x v="0"/>
    <s v="Order assembled"/>
    <x v="0"/>
    <x v="0"/>
    <x v="0"/>
    <n v="274"/>
    <x v="7"/>
  </r>
  <r>
    <s v="AD01-9365"/>
    <x v="1"/>
    <s v="Nov"/>
    <x v="1"/>
    <x v="0"/>
    <s v="Order assembled"/>
    <x v="0"/>
    <x v="0"/>
    <x v="0"/>
    <n v="1006"/>
    <x v="425"/>
  </r>
  <r>
    <s v="AD01-9363"/>
    <x v="1"/>
    <s v="Nov"/>
    <x v="1"/>
    <x v="0"/>
    <s v="Order assembled"/>
    <x v="0"/>
    <x v="0"/>
    <x v="0"/>
    <n v="1039"/>
    <x v="426"/>
  </r>
  <r>
    <s v="AD01-9363"/>
    <x v="1"/>
    <s v="Nov"/>
    <x v="1"/>
    <x v="0"/>
    <s v="Order assembled"/>
    <x v="0"/>
    <x v="0"/>
    <x v="0"/>
    <n v="273"/>
    <x v="180"/>
  </r>
  <r>
    <s v="AD01-9361"/>
    <x v="1"/>
    <s v="Nov"/>
    <x v="1"/>
    <x v="0"/>
    <s v="Order assembled"/>
    <x v="0"/>
    <x v="0"/>
    <x v="0"/>
    <n v="265"/>
    <x v="97"/>
  </r>
  <r>
    <s v="AD01-9365"/>
    <x v="1"/>
    <s v="Nov"/>
    <x v="1"/>
    <x v="0"/>
    <s v="Order assembled"/>
    <x v="0"/>
    <x v="0"/>
    <x v="0"/>
    <n v="259"/>
    <x v="37"/>
  </r>
  <r>
    <s v="AD01-9364"/>
    <x v="1"/>
    <s v="Nov"/>
    <x v="1"/>
    <x v="0"/>
    <s v="Order assembled"/>
    <x v="0"/>
    <x v="0"/>
    <x v="0"/>
    <n v="253"/>
    <x v="82"/>
  </r>
  <r>
    <s v="AD01-9364"/>
    <x v="1"/>
    <s v="Nov"/>
    <x v="1"/>
    <x v="0"/>
    <s v="Order assembled"/>
    <x v="0"/>
    <x v="0"/>
    <x v="0"/>
    <n v="787"/>
    <x v="393"/>
  </r>
  <r>
    <s v="AD01-9364"/>
    <x v="1"/>
    <s v="Nov"/>
    <x v="1"/>
    <x v="0"/>
    <s v="Order assembled"/>
    <x v="0"/>
    <x v="0"/>
    <x v="0"/>
    <n v="820"/>
    <x v="328"/>
  </r>
  <r>
    <s v="AD01-9361"/>
    <x v="1"/>
    <s v="Nov"/>
    <x v="1"/>
    <x v="0"/>
    <s v="Order assembled"/>
    <x v="0"/>
    <x v="0"/>
    <x v="1"/>
    <n v="263"/>
    <x v="42"/>
  </r>
  <r>
    <s v="AD01-9362"/>
    <x v="1"/>
    <s v="Nov"/>
    <x v="1"/>
    <x v="0"/>
    <s v="Order assembled"/>
    <x v="0"/>
    <x v="0"/>
    <x v="1"/>
    <n v="257"/>
    <x v="170"/>
  </r>
  <r>
    <s v="AD01-9361"/>
    <x v="1"/>
    <s v="Nov"/>
    <x v="1"/>
    <x v="0"/>
    <s v="Order assembled"/>
    <x v="0"/>
    <x v="0"/>
    <x v="1"/>
    <n v="251"/>
    <x v="85"/>
  </r>
  <r>
    <s v="AD01-9362"/>
    <x v="1"/>
    <s v="Nov"/>
    <x v="1"/>
    <x v="0"/>
    <s v="Order assembled"/>
    <x v="0"/>
    <x v="0"/>
    <x v="0"/>
    <n v="227"/>
    <x v="119"/>
  </r>
  <r>
    <s v="AD01-9362"/>
    <x v="1"/>
    <s v="Nov"/>
    <x v="1"/>
    <x v="0"/>
    <s v="Order assembled"/>
    <x v="0"/>
    <x v="0"/>
    <x v="0"/>
    <n v="275"/>
    <x v="40"/>
  </r>
  <r>
    <s v="AD01-9364"/>
    <x v="1"/>
    <s v="Oct"/>
    <x v="1"/>
    <x v="0"/>
    <s v="Order assembled"/>
    <x v="0"/>
    <x v="0"/>
    <x v="1"/>
    <n v="278"/>
    <x v="24"/>
  </r>
  <r>
    <s v="AD01-9362"/>
    <x v="1"/>
    <s v="Oct"/>
    <x v="1"/>
    <x v="0"/>
    <s v="Order assembled"/>
    <x v="0"/>
    <x v="0"/>
    <x v="1"/>
    <n v="272"/>
    <x v="106"/>
  </r>
  <r>
    <s v="AD01-9361"/>
    <x v="1"/>
    <s v="Oct"/>
    <x v="1"/>
    <x v="0"/>
    <s v="Order assembled"/>
    <x v="0"/>
    <x v="0"/>
    <x v="0"/>
    <n v="278"/>
    <x v="24"/>
  </r>
  <r>
    <s v="AD01-9362"/>
    <x v="1"/>
    <s v="Oct"/>
    <x v="1"/>
    <x v="0"/>
    <s v="Order assembled"/>
    <x v="0"/>
    <x v="0"/>
    <x v="0"/>
    <n v="280"/>
    <x v="5"/>
  </r>
  <r>
    <s v="AD01-9362"/>
    <x v="1"/>
    <s v="Oct"/>
    <x v="1"/>
    <x v="0"/>
    <s v="Order assembled"/>
    <x v="0"/>
    <x v="0"/>
    <x v="0"/>
    <n v="274"/>
    <x v="108"/>
  </r>
  <r>
    <s v="AD01-9361"/>
    <x v="1"/>
    <s v="Oct"/>
    <x v="1"/>
    <x v="0"/>
    <s v="Order assembled"/>
    <x v="0"/>
    <x v="0"/>
    <x v="0"/>
    <n v="268"/>
    <x v="90"/>
  </r>
  <r>
    <s v="AD01-9364"/>
    <x v="1"/>
    <s v="Oct"/>
    <x v="1"/>
    <x v="0"/>
    <s v="Order assembled"/>
    <x v="0"/>
    <x v="0"/>
    <x v="0"/>
    <n v="232"/>
    <x v="7"/>
  </r>
  <r>
    <s v="AD01-9361"/>
    <x v="1"/>
    <s v="Oct"/>
    <x v="1"/>
    <x v="0"/>
    <s v="Order assembled"/>
    <x v="0"/>
    <x v="0"/>
    <x v="0"/>
    <n v="280"/>
    <x v="7"/>
  </r>
  <r>
    <s v="AD01-9363"/>
    <x v="1"/>
    <s v="Oct"/>
    <x v="1"/>
    <x v="0"/>
    <s v="Order assembled"/>
    <x v="0"/>
    <x v="0"/>
    <x v="0"/>
    <n v="1005"/>
    <x v="427"/>
  </r>
  <r>
    <s v="AD01-9362"/>
    <x v="1"/>
    <s v="Oct"/>
    <x v="1"/>
    <x v="0"/>
    <s v="Order assembled"/>
    <x v="0"/>
    <x v="0"/>
    <x v="0"/>
    <n v="1038"/>
    <x v="428"/>
  </r>
  <r>
    <s v="AD01-9361"/>
    <x v="1"/>
    <s v="Oct"/>
    <x v="1"/>
    <x v="0"/>
    <s v="Order assembled"/>
    <x v="0"/>
    <x v="0"/>
    <x v="0"/>
    <n v="231"/>
    <x v="147"/>
  </r>
  <r>
    <s v="AD01-9362"/>
    <x v="1"/>
    <s v="Oct"/>
    <x v="1"/>
    <x v="0"/>
    <s v="Order assembled"/>
    <x v="0"/>
    <x v="0"/>
    <x v="0"/>
    <n v="279"/>
    <x v="34"/>
  </r>
  <r>
    <s v="AD01-9363"/>
    <x v="1"/>
    <s v="Oct"/>
    <x v="1"/>
    <x v="0"/>
    <s v="Order assembled"/>
    <x v="0"/>
    <x v="0"/>
    <x v="0"/>
    <n v="277"/>
    <x v="149"/>
  </r>
  <r>
    <s v="AD01-9364"/>
    <x v="1"/>
    <s v="Oct"/>
    <x v="1"/>
    <x v="0"/>
    <s v="Order assembled"/>
    <x v="0"/>
    <x v="0"/>
    <x v="0"/>
    <n v="271"/>
    <x v="115"/>
  </r>
  <r>
    <s v="AD01-9362"/>
    <x v="1"/>
    <s v="Oct"/>
    <x v="1"/>
    <x v="0"/>
    <s v="Order assembled"/>
    <x v="0"/>
    <x v="0"/>
    <x v="0"/>
    <n v="786"/>
    <x v="361"/>
  </r>
  <r>
    <s v="AD01-9362"/>
    <x v="1"/>
    <s v="Oct"/>
    <x v="1"/>
    <x v="0"/>
    <s v="Order assembled"/>
    <x v="0"/>
    <x v="0"/>
    <x v="1"/>
    <n v="281"/>
    <x v="21"/>
  </r>
  <r>
    <s v="AD01-9362"/>
    <x v="1"/>
    <s v="Oct"/>
    <x v="1"/>
    <x v="0"/>
    <s v="Order assembled"/>
    <x v="0"/>
    <x v="0"/>
    <x v="1"/>
    <n v="275"/>
    <x v="40"/>
  </r>
  <r>
    <s v="AD01-9365"/>
    <x v="1"/>
    <s v="Oct"/>
    <x v="1"/>
    <x v="0"/>
    <s v="Order assembled"/>
    <x v="0"/>
    <x v="0"/>
    <x v="1"/>
    <n v="269"/>
    <x v="101"/>
  </r>
  <r>
    <s v="AD01-9362"/>
    <x v="1"/>
    <s v="Oct"/>
    <x v="1"/>
    <x v="0"/>
    <s v="Order assembled"/>
    <x v="0"/>
    <x v="0"/>
    <x v="0"/>
    <n v="233"/>
    <x v="154"/>
  </r>
  <r>
    <s v="AD01-9364"/>
    <x v="1"/>
    <s v="Oct"/>
    <x v="1"/>
    <x v="0"/>
    <s v="Order assembled"/>
    <x v="0"/>
    <x v="0"/>
    <x v="0"/>
    <n v="281"/>
    <x v="21"/>
  </r>
  <r>
    <s v="AD01-9364"/>
    <x v="1"/>
    <s v="Sep"/>
    <x v="1"/>
    <x v="0"/>
    <s v="Order assembled"/>
    <x v="0"/>
    <x v="0"/>
    <x v="1"/>
    <n v="284"/>
    <x v="3"/>
  </r>
  <r>
    <s v="AD01-9361"/>
    <x v="1"/>
    <s v="Sep"/>
    <x v="1"/>
    <x v="0"/>
    <s v="Order assembled"/>
    <x v="0"/>
    <x v="0"/>
    <x v="0"/>
    <n v="236"/>
    <x v="2"/>
  </r>
  <r>
    <s v="AD01-9361"/>
    <x v="1"/>
    <s v="Sep"/>
    <x v="1"/>
    <x v="0"/>
    <s v="Order assembled"/>
    <x v="0"/>
    <x v="0"/>
    <x v="0"/>
    <n v="284"/>
    <x v="3"/>
  </r>
  <r>
    <s v="AD01-9362"/>
    <x v="1"/>
    <s v="Sep"/>
    <x v="1"/>
    <x v="0"/>
    <s v="Order assembled"/>
    <x v="0"/>
    <x v="0"/>
    <x v="0"/>
    <n v="212"/>
    <x v="25"/>
  </r>
  <r>
    <s v="AD01-9364"/>
    <x v="1"/>
    <s v="Sep"/>
    <x v="1"/>
    <x v="0"/>
    <s v="Order assembled"/>
    <x v="0"/>
    <x v="0"/>
    <x v="0"/>
    <n v="286"/>
    <x v="123"/>
  </r>
  <r>
    <s v="AD01-9364"/>
    <x v="1"/>
    <s v="Sep"/>
    <x v="1"/>
    <x v="0"/>
    <s v="Order assembled"/>
    <x v="0"/>
    <x v="0"/>
    <x v="0"/>
    <n v="238"/>
    <x v="7"/>
  </r>
  <r>
    <s v="AD01-9364"/>
    <x v="1"/>
    <s v="Sep"/>
    <x v="1"/>
    <x v="0"/>
    <s v="Order assembled"/>
    <x v="0"/>
    <x v="0"/>
    <x v="0"/>
    <n v="286"/>
    <x v="7"/>
  </r>
  <r>
    <s v="AD01-9361"/>
    <x v="1"/>
    <s v="Sep"/>
    <x v="1"/>
    <x v="0"/>
    <s v="Order assembled"/>
    <x v="0"/>
    <x v="0"/>
    <x v="0"/>
    <n v="214"/>
    <x v="7"/>
  </r>
  <r>
    <s v="AD01-9361"/>
    <x v="1"/>
    <s v="Sep"/>
    <x v="1"/>
    <x v="0"/>
    <s v="Order assembled"/>
    <x v="0"/>
    <x v="0"/>
    <x v="0"/>
    <n v="1004"/>
    <x v="429"/>
  </r>
  <r>
    <s v="AD01-9364"/>
    <x v="1"/>
    <s v="Sep"/>
    <x v="1"/>
    <x v="0"/>
    <s v="Order assembled"/>
    <x v="0"/>
    <x v="0"/>
    <x v="0"/>
    <n v="237"/>
    <x v="14"/>
  </r>
  <r>
    <s v="AD01-9364"/>
    <x v="1"/>
    <s v="Sep"/>
    <x v="1"/>
    <x v="0"/>
    <s v="Order assembled"/>
    <x v="0"/>
    <x v="1"/>
    <x v="0"/>
    <n v="285"/>
    <x v="33"/>
  </r>
  <r>
    <s v="AD01-9361"/>
    <x v="1"/>
    <s v="Sep"/>
    <x v="1"/>
    <x v="0"/>
    <s v="Order assembled"/>
    <x v="0"/>
    <x v="1"/>
    <x v="0"/>
    <n v="213"/>
    <x v="35"/>
  </r>
  <r>
    <s v="AD01-9361"/>
    <x v="1"/>
    <s v="Sep"/>
    <x v="1"/>
    <x v="0"/>
    <s v="Order assembled"/>
    <x v="0"/>
    <x v="1"/>
    <x v="0"/>
    <n v="283"/>
    <x v="16"/>
  </r>
  <r>
    <s v="AD01-9361"/>
    <x v="1"/>
    <s v="Sep"/>
    <x v="1"/>
    <x v="0"/>
    <s v="Order assembled"/>
    <x v="0"/>
    <x v="1"/>
    <x v="0"/>
    <n v="785"/>
    <x v="375"/>
  </r>
  <r>
    <s v="AD01-9361"/>
    <x v="1"/>
    <s v="Sep"/>
    <x v="1"/>
    <x v="0"/>
    <s v="Order assembled"/>
    <x v="0"/>
    <x v="1"/>
    <x v="0"/>
    <n v="819"/>
    <x v="302"/>
  </r>
  <r>
    <s v="AD01-9364"/>
    <x v="1"/>
    <s v="Sep"/>
    <x v="1"/>
    <x v="0"/>
    <s v="Order assembled"/>
    <x v="0"/>
    <x v="1"/>
    <x v="0"/>
    <n v="872"/>
    <x v="430"/>
  </r>
  <r>
    <s v="AD01-9362"/>
    <x v="1"/>
    <s v="Sep"/>
    <x v="1"/>
    <x v="0"/>
    <s v="Order assembled"/>
    <x v="0"/>
    <x v="1"/>
    <x v="1"/>
    <n v="287"/>
    <x v="39"/>
  </r>
  <r>
    <s v="AD01-9362"/>
    <x v="1"/>
    <s v="Sep"/>
    <x v="1"/>
    <x v="0"/>
    <s v="Order assembled"/>
    <x v="0"/>
    <x v="1"/>
    <x v="0"/>
    <n v="239"/>
    <x v="58"/>
  </r>
  <r>
    <s v="AD01-9361"/>
    <x v="1"/>
    <s v="Sep"/>
    <x v="1"/>
    <x v="0"/>
    <s v="Order assembled"/>
    <x v="0"/>
    <x v="1"/>
    <x v="0"/>
    <n v="287"/>
    <x v="39"/>
  </r>
  <r>
    <s v="AD01-9362"/>
    <x v="1"/>
    <s v="Apr"/>
    <x v="0"/>
    <x v="1"/>
    <s v="Cancelld"/>
    <x v="1"/>
    <x v="1"/>
    <x v="2"/>
    <n v="160"/>
    <x v="289"/>
  </r>
  <r>
    <s v="AD01-9361"/>
    <x v="1"/>
    <s v="Apr"/>
    <x v="0"/>
    <x v="1"/>
    <s v="Cancelld"/>
    <x v="1"/>
    <x v="1"/>
    <x v="2"/>
    <n v="154"/>
    <x v="329"/>
  </r>
  <r>
    <s v="AD01-9362"/>
    <x v="1"/>
    <s v="Apr"/>
    <x v="0"/>
    <x v="1"/>
    <s v="Cancelld"/>
    <x v="1"/>
    <x v="1"/>
    <x v="2"/>
    <n v="148"/>
    <x v="310"/>
  </r>
  <r>
    <s v="AD01-9362"/>
    <x v="1"/>
    <s v="Apr"/>
    <x v="0"/>
    <x v="1"/>
    <s v="Cancelld"/>
    <x v="1"/>
    <x v="1"/>
    <x v="2"/>
    <n v="157"/>
    <x v="334"/>
  </r>
  <r>
    <s v="AD01-9362"/>
    <x v="1"/>
    <s v="Apr"/>
    <x v="0"/>
    <x v="1"/>
    <s v="Cancelld"/>
    <x v="1"/>
    <x v="1"/>
    <x v="2"/>
    <n v="151"/>
    <x v="313"/>
  </r>
  <r>
    <s v="AD01-9362"/>
    <x v="1"/>
    <s v="Aug"/>
    <x v="0"/>
    <x v="1"/>
    <s v="Cancelld"/>
    <x v="1"/>
    <x v="1"/>
    <x v="2"/>
    <n v="343"/>
    <x v="215"/>
  </r>
  <r>
    <s v="AD01-9364"/>
    <x v="1"/>
    <s v="Dec"/>
    <x v="0"/>
    <x v="1"/>
    <s v="Cancelld"/>
    <x v="1"/>
    <x v="1"/>
    <x v="0"/>
    <n v="280"/>
    <x v="5"/>
  </r>
  <r>
    <s v="AD01-9362"/>
    <x v="1"/>
    <s v="Dec"/>
    <x v="0"/>
    <x v="1"/>
    <s v="Cancelld"/>
    <x v="1"/>
    <x v="1"/>
    <x v="0"/>
    <n v="274"/>
    <x v="108"/>
  </r>
  <r>
    <s v="AD01-9362"/>
    <x v="1"/>
    <s v="Dec"/>
    <x v="0"/>
    <x v="1"/>
    <s v="Cancelld"/>
    <x v="1"/>
    <x v="1"/>
    <x v="0"/>
    <n v="268"/>
    <x v="90"/>
  </r>
  <r>
    <s v="AD01-9362"/>
    <x v="1"/>
    <s v="Dec"/>
    <x v="0"/>
    <x v="1"/>
    <s v="Cancelld"/>
    <x v="1"/>
    <x v="1"/>
    <x v="0"/>
    <n v="277"/>
    <x v="149"/>
  </r>
  <r>
    <s v="AD01-9362"/>
    <x v="1"/>
    <s v="Dec"/>
    <x v="0"/>
    <x v="1"/>
    <s v="Cancelld"/>
    <x v="1"/>
    <x v="1"/>
    <x v="0"/>
    <n v="271"/>
    <x v="115"/>
  </r>
  <r>
    <s v="AD01-9361"/>
    <x v="1"/>
    <s v="Dec"/>
    <x v="0"/>
    <x v="1"/>
    <s v="Cancelld"/>
    <x v="1"/>
    <x v="0"/>
    <x v="0"/>
    <n v="265"/>
    <x v="97"/>
  </r>
  <r>
    <s v="AD01-9364"/>
    <x v="1"/>
    <s v="Feb"/>
    <x v="0"/>
    <x v="1"/>
    <s v="Cancelld"/>
    <x v="1"/>
    <x v="0"/>
    <x v="0"/>
    <n v="190"/>
    <x v="30"/>
  </r>
  <r>
    <s v="AD01-9361"/>
    <x v="1"/>
    <s v="Feb"/>
    <x v="0"/>
    <x v="1"/>
    <s v="Cancelld"/>
    <x v="1"/>
    <x v="0"/>
    <x v="0"/>
    <n v="184"/>
    <x v="176"/>
  </r>
  <r>
    <s v="AD01-9364"/>
    <x v="1"/>
    <s v="Feb"/>
    <x v="0"/>
    <x v="1"/>
    <s v="Cancelld"/>
    <x v="1"/>
    <x v="0"/>
    <x v="0"/>
    <n v="193"/>
    <x v="54"/>
  </r>
  <r>
    <s v="AD01-9364"/>
    <x v="1"/>
    <s v="Feb"/>
    <x v="0"/>
    <x v="1"/>
    <s v="Cancelld"/>
    <x v="1"/>
    <x v="0"/>
    <x v="0"/>
    <n v="187"/>
    <x v="38"/>
  </r>
  <r>
    <s v="AD01-9361"/>
    <x v="1"/>
    <s v="Feb"/>
    <x v="0"/>
    <x v="1"/>
    <s v="Cancelld"/>
    <x v="1"/>
    <x v="0"/>
    <x v="0"/>
    <n v="181"/>
    <x v="184"/>
  </r>
  <r>
    <s v="AD01-9362"/>
    <x v="1"/>
    <s v="Jan"/>
    <x v="0"/>
    <x v="1"/>
    <s v="Cancelld"/>
    <x v="1"/>
    <x v="0"/>
    <x v="0"/>
    <n v="208"/>
    <x v="6"/>
  </r>
  <r>
    <s v="AD01-9361"/>
    <x v="1"/>
    <s v="Jan"/>
    <x v="0"/>
    <x v="1"/>
    <s v="Cancelld"/>
    <x v="1"/>
    <x v="0"/>
    <x v="0"/>
    <n v="202"/>
    <x v="141"/>
  </r>
  <r>
    <s v="AD01-9364"/>
    <x v="1"/>
    <s v="Jan"/>
    <x v="0"/>
    <x v="1"/>
    <s v="Cancelld"/>
    <x v="1"/>
    <x v="0"/>
    <x v="0"/>
    <n v="196"/>
    <x v="109"/>
  </r>
  <r>
    <s v="AD01-9362"/>
    <x v="1"/>
    <s v="Jan"/>
    <x v="0"/>
    <x v="1"/>
    <s v="Cancelld"/>
    <x v="1"/>
    <x v="0"/>
    <x v="0"/>
    <n v="205"/>
    <x v="150"/>
  </r>
  <r>
    <s v="AD01-9361"/>
    <x v="1"/>
    <s v="Jan"/>
    <x v="0"/>
    <x v="1"/>
    <s v="Cancelld"/>
    <x v="1"/>
    <x v="0"/>
    <x v="0"/>
    <n v="199"/>
    <x v="116"/>
  </r>
  <r>
    <s v="AD01-9363"/>
    <x v="1"/>
    <s v="Jul"/>
    <x v="0"/>
    <x v="1"/>
    <s v="Cancelld"/>
    <x v="1"/>
    <x v="0"/>
    <x v="2"/>
    <n v="358"/>
    <x v="225"/>
  </r>
  <r>
    <s v="AD01-9361"/>
    <x v="1"/>
    <s v="Jul"/>
    <x v="0"/>
    <x v="1"/>
    <s v="Cancelld"/>
    <x v="1"/>
    <x v="0"/>
    <x v="2"/>
    <n v="352"/>
    <x v="206"/>
  </r>
  <r>
    <s v="AD01-9362"/>
    <x v="1"/>
    <s v="Jul"/>
    <x v="0"/>
    <x v="1"/>
    <s v="Cancelld"/>
    <x v="1"/>
    <x v="0"/>
    <x v="2"/>
    <n v="346"/>
    <x v="207"/>
  </r>
  <r>
    <s v="AD01-9362"/>
    <x v="1"/>
    <s v="Jul"/>
    <x v="0"/>
    <x v="1"/>
    <s v="Cancelld"/>
    <x v="1"/>
    <x v="0"/>
    <x v="2"/>
    <n v="355"/>
    <x v="213"/>
  </r>
  <r>
    <s v="AD01-9364"/>
    <x v="1"/>
    <s v="Jul"/>
    <x v="0"/>
    <x v="1"/>
    <s v="Cancelld"/>
    <x v="1"/>
    <x v="0"/>
    <x v="2"/>
    <n v="349"/>
    <x v="214"/>
  </r>
  <r>
    <s v="AD01-9362"/>
    <x v="1"/>
    <s v="Jun"/>
    <x v="0"/>
    <x v="1"/>
    <s v="Cancelld"/>
    <x v="1"/>
    <x v="0"/>
    <x v="2"/>
    <n v="130"/>
    <x v="330"/>
  </r>
  <r>
    <s v="AD01-9362"/>
    <x v="1"/>
    <s v="Jun"/>
    <x v="0"/>
    <x v="1"/>
    <s v="Cancelld"/>
    <x v="1"/>
    <x v="0"/>
    <x v="2"/>
    <n v="370"/>
    <x v="76"/>
  </r>
  <r>
    <s v="AD01-9361"/>
    <x v="1"/>
    <s v="Jun"/>
    <x v="0"/>
    <x v="1"/>
    <s v="Cancelld"/>
    <x v="1"/>
    <x v="0"/>
    <x v="2"/>
    <n v="364"/>
    <x v="301"/>
  </r>
  <r>
    <s v="AD01-9361"/>
    <x v="1"/>
    <s v="Jun"/>
    <x v="0"/>
    <x v="1"/>
    <s v="Cancelld"/>
    <x v="1"/>
    <x v="0"/>
    <x v="2"/>
    <n v="127"/>
    <x v="335"/>
  </r>
  <r>
    <s v="AD01-9362"/>
    <x v="1"/>
    <s v="Jun"/>
    <x v="0"/>
    <x v="1"/>
    <s v="Cancelld"/>
    <x v="1"/>
    <x v="0"/>
    <x v="2"/>
    <n v="367"/>
    <x v="324"/>
  </r>
  <r>
    <s v="AD01-9361"/>
    <x v="1"/>
    <s v="Jun"/>
    <x v="0"/>
    <x v="1"/>
    <s v="Cancelld"/>
    <x v="1"/>
    <x v="0"/>
    <x v="2"/>
    <n v="361"/>
    <x v="319"/>
  </r>
  <r>
    <s v="AD01-9362"/>
    <x v="1"/>
    <s v="Mar"/>
    <x v="0"/>
    <x v="1"/>
    <s v="Cancelld"/>
    <x v="1"/>
    <x v="0"/>
    <x v="0"/>
    <n v="178"/>
    <x v="165"/>
  </r>
  <r>
    <s v="AD01-9362"/>
    <x v="1"/>
    <s v="Mar"/>
    <x v="0"/>
    <x v="1"/>
    <s v="Cancelld"/>
    <x v="1"/>
    <x v="0"/>
    <x v="0"/>
    <n v="172"/>
    <x v="157"/>
  </r>
  <r>
    <s v="AD01-9363"/>
    <x v="1"/>
    <s v="Mar"/>
    <x v="0"/>
    <x v="1"/>
    <s v="Cancelld"/>
    <x v="1"/>
    <x v="0"/>
    <x v="0"/>
    <n v="166"/>
    <x v="47"/>
  </r>
  <r>
    <s v="AD01-9362"/>
    <x v="1"/>
    <s v="Mar"/>
    <x v="0"/>
    <x v="1"/>
    <s v="Cancelld"/>
    <x v="1"/>
    <x v="0"/>
    <x v="0"/>
    <n v="175"/>
    <x v="169"/>
  </r>
  <r>
    <s v="AD01-9361"/>
    <x v="1"/>
    <s v="Mar"/>
    <x v="0"/>
    <x v="1"/>
    <s v="Cancelld"/>
    <x v="1"/>
    <x v="0"/>
    <x v="0"/>
    <n v="169"/>
    <x v="161"/>
  </r>
  <r>
    <s v="AD01-9362"/>
    <x v="1"/>
    <s v="Mar"/>
    <x v="0"/>
    <x v="1"/>
    <s v="Cancelld"/>
    <x v="1"/>
    <x v="0"/>
    <x v="2"/>
    <n v="163"/>
    <x v="293"/>
  </r>
  <r>
    <s v="AD01-9363"/>
    <x v="1"/>
    <s v="May"/>
    <x v="0"/>
    <x v="1"/>
    <s v="Cancelld"/>
    <x v="1"/>
    <x v="0"/>
    <x v="2"/>
    <n v="142"/>
    <x v="306"/>
  </r>
  <r>
    <s v="AD01-9362"/>
    <x v="1"/>
    <s v="May"/>
    <x v="0"/>
    <x v="1"/>
    <s v="Cancelld"/>
    <x v="1"/>
    <x v="0"/>
    <x v="2"/>
    <n v="136"/>
    <x v="290"/>
  </r>
  <r>
    <s v="AD01-9361"/>
    <x v="1"/>
    <s v="May"/>
    <x v="0"/>
    <x v="1"/>
    <s v="Cancelld"/>
    <x v="1"/>
    <x v="0"/>
    <x v="2"/>
    <n v="145"/>
    <x v="309"/>
  </r>
  <r>
    <s v="AD01-9361"/>
    <x v="1"/>
    <s v="May"/>
    <x v="0"/>
    <x v="1"/>
    <s v="Cancelld"/>
    <x v="1"/>
    <x v="0"/>
    <x v="2"/>
    <n v="139"/>
    <x v="299"/>
  </r>
  <r>
    <s v="AD01-9361"/>
    <x v="1"/>
    <s v="May"/>
    <x v="0"/>
    <x v="1"/>
    <s v="Cancelld"/>
    <x v="1"/>
    <x v="0"/>
    <x v="2"/>
    <n v="133"/>
    <x v="294"/>
  </r>
  <r>
    <s v="AD01-9362"/>
    <x v="1"/>
    <s v="Nov"/>
    <x v="0"/>
    <x v="1"/>
    <s v="Cancelld"/>
    <x v="1"/>
    <x v="0"/>
    <x v="0"/>
    <n v="292"/>
    <x v="63"/>
  </r>
  <r>
    <s v="AD01-9362"/>
    <x v="1"/>
    <s v="Nov"/>
    <x v="0"/>
    <x v="1"/>
    <s v="Cancelld"/>
    <x v="1"/>
    <x v="0"/>
    <x v="0"/>
    <n v="286"/>
    <x v="123"/>
  </r>
  <r>
    <s v="AD01-9362"/>
    <x v="1"/>
    <s v="Nov"/>
    <x v="0"/>
    <x v="1"/>
    <s v="Cancelld"/>
    <x v="1"/>
    <x v="0"/>
    <x v="0"/>
    <n v="295"/>
    <x v="70"/>
  </r>
  <r>
    <s v="AD01-9361"/>
    <x v="1"/>
    <s v="Nov"/>
    <x v="0"/>
    <x v="1"/>
    <s v="Cancelld"/>
    <x v="1"/>
    <x v="0"/>
    <x v="0"/>
    <n v="289"/>
    <x v="131"/>
  </r>
  <r>
    <s v="AD01-9362"/>
    <x v="1"/>
    <s v="Nov"/>
    <x v="0"/>
    <x v="1"/>
    <s v="Cancelld"/>
    <x v="1"/>
    <x v="0"/>
    <x v="0"/>
    <n v="283"/>
    <x v="16"/>
  </r>
  <r>
    <s v="AD01-9362"/>
    <x v="1"/>
    <s v="Oct"/>
    <x v="0"/>
    <x v="1"/>
    <s v="Cancelld"/>
    <x v="1"/>
    <x v="0"/>
    <x v="0"/>
    <n v="310"/>
    <x v="279"/>
  </r>
  <r>
    <s v="AD01-9364"/>
    <x v="1"/>
    <s v="Oct"/>
    <x v="0"/>
    <x v="1"/>
    <s v="Cancelld"/>
    <x v="1"/>
    <x v="0"/>
    <x v="0"/>
    <n v="304"/>
    <x v="275"/>
  </r>
  <r>
    <s v="AD01-9361"/>
    <x v="1"/>
    <s v="Oct"/>
    <x v="0"/>
    <x v="1"/>
    <s v="Cancelld"/>
    <x v="1"/>
    <x v="0"/>
    <x v="0"/>
    <n v="298"/>
    <x v="78"/>
  </r>
  <r>
    <s v="AD01-9361"/>
    <x v="1"/>
    <s v="Oct"/>
    <x v="0"/>
    <x v="1"/>
    <s v="Cancelld"/>
    <x v="1"/>
    <x v="0"/>
    <x v="0"/>
    <n v="307"/>
    <x v="282"/>
  </r>
  <r>
    <s v="AD01-9365"/>
    <x v="1"/>
    <s v="Oct"/>
    <x v="0"/>
    <x v="1"/>
    <s v="Cancelld"/>
    <x v="1"/>
    <x v="0"/>
    <x v="0"/>
    <n v="301"/>
    <x v="276"/>
  </r>
  <r>
    <s v="AD01-9361"/>
    <x v="1"/>
    <s v="Apr"/>
    <x v="1"/>
    <x v="1"/>
    <s v="Cancelld"/>
    <x v="1"/>
    <x v="0"/>
    <x v="2"/>
    <n v="344"/>
    <x v="1"/>
  </r>
  <r>
    <s v="AD01-9362"/>
    <x v="1"/>
    <s v="Apr"/>
    <x v="1"/>
    <x v="1"/>
    <s v="Cancelld"/>
    <x v="1"/>
    <x v="0"/>
    <x v="2"/>
    <n v="314"/>
    <x v="104"/>
  </r>
  <r>
    <s v="AD01-9361"/>
    <x v="1"/>
    <s v="Apr"/>
    <x v="1"/>
    <x v="1"/>
    <s v="Cancelld"/>
    <x v="1"/>
    <x v="0"/>
    <x v="2"/>
    <n v="340"/>
    <x v="208"/>
  </r>
  <r>
    <s v="AD01-9362"/>
    <x v="1"/>
    <s v="Apr"/>
    <x v="1"/>
    <x v="1"/>
    <s v="Cancelld"/>
    <x v="1"/>
    <x v="0"/>
    <x v="2"/>
    <n v="142"/>
    <x v="306"/>
  </r>
  <r>
    <s v="AD01-9362"/>
    <x v="1"/>
    <s v="Apr"/>
    <x v="1"/>
    <x v="1"/>
    <s v="Cancelld"/>
    <x v="1"/>
    <x v="0"/>
    <x v="2"/>
    <n v="316"/>
    <x v="278"/>
  </r>
  <r>
    <s v="AD01-9364"/>
    <x v="1"/>
    <s v="Apr"/>
    <x v="1"/>
    <x v="1"/>
    <s v="Cancelld"/>
    <x v="1"/>
    <x v="0"/>
    <x v="2"/>
    <n v="823"/>
    <x v="325"/>
  </r>
  <r>
    <s v="AD01-9362"/>
    <x v="1"/>
    <s v="Apr"/>
    <x v="1"/>
    <x v="1"/>
    <s v="Cancelld"/>
    <x v="1"/>
    <x v="0"/>
    <x v="2"/>
    <n v="856"/>
    <x v="251"/>
  </r>
  <r>
    <s v="AD01-9362"/>
    <x v="1"/>
    <s v="Apr"/>
    <x v="1"/>
    <x v="1"/>
    <s v="Cancelld"/>
    <x v="1"/>
    <x v="0"/>
    <x v="2"/>
    <n v="909"/>
    <x v="431"/>
  </r>
  <r>
    <s v="AD01-9362"/>
    <x v="1"/>
    <s v="Apr"/>
    <x v="1"/>
    <x v="1"/>
    <s v="Cancelld"/>
    <x v="1"/>
    <x v="0"/>
    <x v="2"/>
    <n v="862"/>
    <x v="7"/>
  </r>
  <r>
    <s v="AD01-9362"/>
    <x v="1"/>
    <s v="Apr"/>
    <x v="1"/>
    <x v="1"/>
    <s v="Cancelld"/>
    <x v="1"/>
    <x v="0"/>
    <x v="2"/>
    <n v="141"/>
    <x v="7"/>
  </r>
  <r>
    <s v="AD01-9364"/>
    <x v="1"/>
    <s v="Apr"/>
    <x v="1"/>
    <x v="1"/>
    <s v="Cancelld"/>
    <x v="1"/>
    <x v="0"/>
    <x v="2"/>
    <n v="315"/>
    <x v="113"/>
  </r>
  <r>
    <s v="AD01-9362"/>
    <x v="1"/>
    <s v="Apr"/>
    <x v="1"/>
    <x v="1"/>
    <s v="Cancelld"/>
    <x v="1"/>
    <x v="0"/>
    <x v="2"/>
    <n v="343"/>
    <x v="215"/>
  </r>
  <r>
    <s v="AD01-9362"/>
    <x v="1"/>
    <s v="Apr"/>
    <x v="1"/>
    <x v="1"/>
    <s v="Cancelld"/>
    <x v="1"/>
    <x v="0"/>
    <x v="2"/>
    <n v="145"/>
    <x v="309"/>
  </r>
  <r>
    <s v="AD01-9361"/>
    <x v="1"/>
    <s v="Apr"/>
    <x v="1"/>
    <x v="1"/>
    <s v="Cancelld"/>
    <x v="1"/>
    <x v="0"/>
    <x v="2"/>
    <n v="313"/>
    <x v="281"/>
  </r>
  <r>
    <s v="AD01-9362"/>
    <x v="1"/>
    <s v="Apr"/>
    <x v="1"/>
    <x v="1"/>
    <s v="Cancelld"/>
    <x v="1"/>
    <x v="0"/>
    <x v="2"/>
    <n v="832"/>
    <x v="432"/>
  </r>
  <r>
    <s v="AD01-9361"/>
    <x v="1"/>
    <s v="Apr"/>
    <x v="1"/>
    <x v="1"/>
    <s v="Cancelld"/>
    <x v="1"/>
    <x v="0"/>
    <x v="2"/>
    <n v="865"/>
    <x v="409"/>
  </r>
  <r>
    <s v="AD01-9361"/>
    <x v="1"/>
    <s v="Apr"/>
    <x v="1"/>
    <x v="1"/>
    <s v="Cancelld"/>
    <x v="1"/>
    <x v="0"/>
    <x v="2"/>
    <n v="317"/>
    <x v="234"/>
  </r>
  <r>
    <s v="AD01-9361"/>
    <x v="1"/>
    <s v="Aug"/>
    <x v="1"/>
    <x v="1"/>
    <s v="Cancelld"/>
    <x v="1"/>
    <x v="0"/>
    <x v="2"/>
    <n v="320"/>
    <x v="103"/>
  </r>
  <r>
    <s v="AD01-9362"/>
    <x v="1"/>
    <s v="Aug"/>
    <x v="1"/>
    <x v="1"/>
    <s v="Cancelld"/>
    <x v="1"/>
    <x v="0"/>
    <x v="2"/>
    <n v="368"/>
    <x v="7"/>
  </r>
  <r>
    <s v="AD01-9362"/>
    <x v="1"/>
    <s v="Aug"/>
    <x v="1"/>
    <x v="1"/>
    <s v="Cancelld"/>
    <x v="1"/>
    <x v="0"/>
    <x v="2"/>
    <n v="296"/>
    <x v="74"/>
  </r>
  <r>
    <s v="AD01-9365"/>
    <x v="1"/>
    <s v="Aug"/>
    <x v="0"/>
    <x v="1"/>
    <s v="Cancelld"/>
    <x v="1"/>
    <x v="0"/>
    <x v="2"/>
    <n v="322"/>
    <x v="277"/>
  </r>
  <r>
    <s v="AD01-9362"/>
    <x v="1"/>
    <s v="Aug"/>
    <x v="0"/>
    <x v="1"/>
    <s v="Cancelld"/>
    <x v="1"/>
    <x v="0"/>
    <x v="2"/>
    <n v="370"/>
    <x v="76"/>
  </r>
  <r>
    <s v="AD01-9362"/>
    <x v="1"/>
    <s v="Aug"/>
    <x v="0"/>
    <x v="1"/>
    <s v="Cancelld"/>
    <x v="1"/>
    <x v="0"/>
    <x v="2"/>
    <n v="292"/>
    <x v="63"/>
  </r>
  <r>
    <s v="AD01-9364"/>
    <x v="1"/>
    <s v="Aug"/>
    <x v="0"/>
    <x v="1"/>
    <s v="Cancelld"/>
    <x v="1"/>
    <x v="1"/>
    <x v="2"/>
    <n v="860"/>
    <x v="198"/>
  </r>
  <r>
    <s v="AD01-9362"/>
    <x v="1"/>
    <s v="Aug"/>
    <x v="0"/>
    <x v="1"/>
    <s v="Cancelld"/>
    <x v="1"/>
    <x v="1"/>
    <x v="2"/>
    <n v="913"/>
    <x v="433"/>
  </r>
  <r>
    <s v="AD01-9362"/>
    <x v="1"/>
    <s v="Aug"/>
    <x v="0"/>
    <x v="1"/>
    <s v="Cancelld"/>
    <x v="1"/>
    <x v="1"/>
    <x v="2"/>
    <n v="866"/>
    <x v="7"/>
  </r>
  <r>
    <s v="AD01-9364"/>
    <x v="1"/>
    <s v="Aug"/>
    <x v="0"/>
    <x v="1"/>
    <s v="Cancelld"/>
    <x v="1"/>
    <x v="1"/>
    <x v="2"/>
    <n v="369"/>
    <x v="7"/>
  </r>
  <r>
    <s v="AD01-9362"/>
    <x v="1"/>
    <s v="Aug"/>
    <x v="0"/>
    <x v="1"/>
    <s v="Cancelld"/>
    <x v="1"/>
    <x v="1"/>
    <x v="2"/>
    <n v="319"/>
    <x v="280"/>
  </r>
  <r>
    <s v="AD01-9362"/>
    <x v="1"/>
    <s v="Aug"/>
    <x v="0"/>
    <x v="1"/>
    <s v="Cancelld"/>
    <x v="1"/>
    <x v="1"/>
    <x v="2"/>
    <n v="367"/>
    <x v="324"/>
  </r>
  <r>
    <s v="AD01-9365"/>
    <x v="1"/>
    <s v="Aug"/>
    <x v="0"/>
    <x v="1"/>
    <s v="Cancelld"/>
    <x v="1"/>
    <x v="1"/>
    <x v="2"/>
    <n v="295"/>
    <x v="70"/>
  </r>
  <r>
    <s v="AD01-9362"/>
    <x v="1"/>
    <s v="Aug"/>
    <x v="0"/>
    <x v="1"/>
    <s v="Cancelld"/>
    <x v="1"/>
    <x v="1"/>
    <x v="2"/>
    <n v="835"/>
    <x v="434"/>
  </r>
  <r>
    <s v="AD01-9361"/>
    <x v="1"/>
    <s v="Aug"/>
    <x v="0"/>
    <x v="1"/>
    <s v="Cancelld"/>
    <x v="1"/>
    <x v="1"/>
    <x v="2"/>
    <n v="293"/>
    <x v="72"/>
  </r>
  <r>
    <s v="AD01-9364"/>
    <x v="1"/>
    <s v="Dec"/>
    <x v="0"/>
    <x v="1"/>
    <s v="Cancelld"/>
    <x v="1"/>
    <x v="1"/>
    <x v="2"/>
    <n v="302"/>
    <x v="88"/>
  </r>
  <r>
    <s v="AD01-9361"/>
    <x v="1"/>
    <s v="Dec"/>
    <x v="0"/>
    <x v="1"/>
    <s v="Cancelld"/>
    <x v="1"/>
    <x v="1"/>
    <x v="2"/>
    <n v="344"/>
    <x v="1"/>
  </r>
  <r>
    <s v="AD01-9363"/>
    <x v="1"/>
    <s v="Dec"/>
    <x v="0"/>
    <x v="1"/>
    <s v="Cancelld"/>
    <x v="1"/>
    <x v="1"/>
    <x v="2"/>
    <n v="298"/>
    <x v="78"/>
  </r>
  <r>
    <s v="AD01-9362"/>
    <x v="1"/>
    <s v="Dec"/>
    <x v="0"/>
    <x v="1"/>
    <s v="Cancelld"/>
    <x v="1"/>
    <x v="1"/>
    <x v="2"/>
    <n v="346"/>
    <x v="207"/>
  </r>
  <r>
    <s v="AD01-9361"/>
    <x v="1"/>
    <s v="Dec"/>
    <x v="0"/>
    <x v="1"/>
    <s v="Cancelld"/>
    <x v="1"/>
    <x v="1"/>
    <x v="2"/>
    <n v="830"/>
    <x v="435"/>
  </r>
  <r>
    <s v="AD01-9362"/>
    <x v="1"/>
    <s v="Dec"/>
    <x v="0"/>
    <x v="1"/>
    <s v="Cancelld"/>
    <x v="1"/>
    <x v="1"/>
    <x v="2"/>
    <n v="863"/>
    <x v="264"/>
  </r>
  <r>
    <s v="AD01-9364"/>
    <x v="1"/>
    <s v="Dec"/>
    <x v="0"/>
    <x v="1"/>
    <s v="Cancelld"/>
    <x v="1"/>
    <x v="1"/>
    <x v="2"/>
    <n v="921"/>
    <x v="436"/>
  </r>
  <r>
    <s v="AD01-9362"/>
    <x v="1"/>
    <s v="Dec"/>
    <x v="0"/>
    <x v="1"/>
    <s v="Cancelld"/>
    <x v="1"/>
    <x v="1"/>
    <x v="2"/>
    <n v="922"/>
    <x v="437"/>
  </r>
  <r>
    <s v="AD01-9362"/>
    <x v="1"/>
    <s v="Dec"/>
    <x v="0"/>
    <x v="1"/>
    <s v="Cancelld"/>
    <x v="1"/>
    <x v="1"/>
    <x v="2"/>
    <n v="345"/>
    <x v="12"/>
  </r>
  <r>
    <s v="AD01-9364"/>
    <x v="1"/>
    <s v="Dec"/>
    <x v="0"/>
    <x v="1"/>
    <s v="Cancelld"/>
    <x v="1"/>
    <x v="1"/>
    <x v="2"/>
    <n v="249"/>
    <x v="68"/>
  </r>
  <r>
    <s v="AD01-9361"/>
    <x v="1"/>
    <s v="Dec"/>
    <x v="0"/>
    <x v="1"/>
    <s v="Cancelld"/>
    <x v="1"/>
    <x v="1"/>
    <x v="2"/>
    <n v="243"/>
    <x v="130"/>
  </r>
  <r>
    <s v="AD01-9363"/>
    <x v="1"/>
    <s v="Dec"/>
    <x v="0"/>
    <x v="1"/>
    <s v="Cancelld"/>
    <x v="1"/>
    <x v="1"/>
    <x v="2"/>
    <n v="237"/>
    <x v="14"/>
  </r>
  <r>
    <s v="AD01-9364"/>
    <x v="1"/>
    <s v="Dec"/>
    <x v="0"/>
    <x v="1"/>
    <s v="Cancelld"/>
    <x v="1"/>
    <x v="1"/>
    <x v="2"/>
    <n v="301"/>
    <x v="276"/>
  </r>
  <r>
    <s v="AD01-9364"/>
    <x v="1"/>
    <s v="Dec"/>
    <x v="0"/>
    <x v="1"/>
    <s v="Cancelld"/>
    <x v="1"/>
    <x v="1"/>
    <x v="2"/>
    <n v="349"/>
    <x v="214"/>
  </r>
  <r>
    <s v="AD01-9362"/>
    <x v="1"/>
    <s v="Dec"/>
    <x v="0"/>
    <x v="1"/>
    <s v="Cancelld"/>
    <x v="1"/>
    <x v="1"/>
    <x v="2"/>
    <n v="839"/>
    <x v="438"/>
  </r>
  <r>
    <s v="AD01-9362"/>
    <x v="1"/>
    <s v="Dec"/>
    <x v="0"/>
    <x v="1"/>
    <s v="Cancelld"/>
    <x v="1"/>
    <x v="1"/>
    <x v="2"/>
    <n v="872"/>
    <x v="430"/>
  </r>
  <r>
    <s v="AD01-9361"/>
    <x v="1"/>
    <s v="Feb"/>
    <x v="0"/>
    <x v="1"/>
    <s v="Cancelld"/>
    <x v="1"/>
    <x v="1"/>
    <x v="2"/>
    <n v="152"/>
    <x v="321"/>
  </r>
  <r>
    <s v="AD01-9361"/>
    <x v="1"/>
    <s v="Feb"/>
    <x v="0"/>
    <x v="1"/>
    <s v="Cancelld"/>
    <x v="1"/>
    <x v="1"/>
    <x v="2"/>
    <n v="326"/>
    <x v="137"/>
  </r>
  <r>
    <s v="AD01-9362"/>
    <x v="1"/>
    <s v="Feb"/>
    <x v="0"/>
    <x v="1"/>
    <s v="Cancelld"/>
    <x v="1"/>
    <x v="1"/>
    <x v="2"/>
    <n v="352"/>
    <x v="206"/>
  </r>
  <r>
    <s v="AD01-9364"/>
    <x v="1"/>
    <s v="Feb"/>
    <x v="0"/>
    <x v="1"/>
    <s v="Cancelld"/>
    <x v="1"/>
    <x v="1"/>
    <x v="2"/>
    <n v="154"/>
    <x v="329"/>
  </r>
  <r>
    <s v="AD01-9361"/>
    <x v="1"/>
    <s v="Feb"/>
    <x v="0"/>
    <x v="1"/>
    <s v="Cancelld"/>
    <x v="1"/>
    <x v="1"/>
    <x v="2"/>
    <n v="328"/>
    <x v="284"/>
  </r>
  <r>
    <s v="AD01-9362"/>
    <x v="1"/>
    <s v="Feb"/>
    <x v="0"/>
    <x v="1"/>
    <s v="Cancelld"/>
    <x v="1"/>
    <x v="1"/>
    <x v="2"/>
    <n v="821"/>
    <x v="295"/>
  </r>
  <r>
    <s v="AD01-9364"/>
    <x v="1"/>
    <s v="Feb"/>
    <x v="0"/>
    <x v="1"/>
    <s v="Cancelld"/>
    <x v="1"/>
    <x v="1"/>
    <x v="2"/>
    <n v="854"/>
    <x v="231"/>
  </r>
  <r>
    <s v="AD01-9363"/>
    <x v="1"/>
    <s v="Feb"/>
    <x v="0"/>
    <x v="1"/>
    <s v="Cancelld"/>
    <x v="1"/>
    <x v="1"/>
    <x v="2"/>
    <n v="908"/>
    <x v="439"/>
  </r>
  <r>
    <s v="AD01-9363"/>
    <x v="1"/>
    <s v="Feb"/>
    <x v="0"/>
    <x v="1"/>
    <s v="Cancelld"/>
    <x v="1"/>
    <x v="1"/>
    <x v="2"/>
    <n v="861"/>
    <x v="7"/>
  </r>
  <r>
    <s v="AD01-9361"/>
    <x v="1"/>
    <s v="Feb"/>
    <x v="0"/>
    <x v="1"/>
    <s v="Cancelld"/>
    <x v="1"/>
    <x v="1"/>
    <x v="2"/>
    <n v="153"/>
    <x v="7"/>
  </r>
  <r>
    <s v="AD01-9362"/>
    <x v="1"/>
    <s v="Feb"/>
    <x v="0"/>
    <x v="1"/>
    <s v="Cancelld"/>
    <x v="1"/>
    <x v="1"/>
    <x v="2"/>
    <n v="327"/>
    <x v="146"/>
  </r>
  <r>
    <s v="AD01-9361"/>
    <x v="1"/>
    <s v="Feb"/>
    <x v="0"/>
    <x v="1"/>
    <s v="Cancelld"/>
    <x v="1"/>
    <x v="1"/>
    <x v="2"/>
    <n v="355"/>
    <x v="213"/>
  </r>
  <r>
    <s v="AD01-9362"/>
    <x v="1"/>
    <s v="Feb"/>
    <x v="0"/>
    <x v="1"/>
    <s v="Cancelld"/>
    <x v="1"/>
    <x v="0"/>
    <x v="2"/>
    <n v="325"/>
    <x v="287"/>
  </r>
  <r>
    <s v="AD01-9361"/>
    <x v="1"/>
    <s v="Feb"/>
    <x v="0"/>
    <x v="1"/>
    <s v="Cancelld"/>
    <x v="1"/>
    <x v="0"/>
    <x v="2"/>
    <n v="830"/>
    <x v="435"/>
  </r>
  <r>
    <s v="AD01-9364"/>
    <x v="1"/>
    <s v="Feb"/>
    <x v="0"/>
    <x v="1"/>
    <s v="Cancelld"/>
    <x v="1"/>
    <x v="0"/>
    <x v="2"/>
    <n v="863"/>
    <x v="264"/>
  </r>
  <r>
    <s v="AD01-9362"/>
    <x v="1"/>
    <s v="Jan"/>
    <x v="0"/>
    <x v="1"/>
    <s v="Cancelld"/>
    <x v="1"/>
    <x v="0"/>
    <x v="2"/>
    <n v="356"/>
    <x v="122"/>
  </r>
  <r>
    <s v="AD01-9361"/>
    <x v="1"/>
    <s v="Jan"/>
    <x v="0"/>
    <x v="1"/>
    <s v="Cancelld"/>
    <x v="1"/>
    <x v="0"/>
    <x v="2"/>
    <n v="158"/>
    <x v="288"/>
  </r>
  <r>
    <s v="AD01-9362"/>
    <x v="1"/>
    <s v="Jan"/>
    <x v="0"/>
    <x v="1"/>
    <s v="Cancelld"/>
    <x v="1"/>
    <x v="0"/>
    <x v="2"/>
    <n v="332"/>
    <x v="136"/>
  </r>
  <r>
    <s v="AD01-9362"/>
    <x v="1"/>
    <s v="Jan"/>
    <x v="0"/>
    <x v="1"/>
    <s v="Cancelld"/>
    <x v="1"/>
    <x v="0"/>
    <x v="2"/>
    <n v="358"/>
    <x v="225"/>
  </r>
  <r>
    <s v="AD01-9362"/>
    <x v="1"/>
    <s v="Jan"/>
    <x v="0"/>
    <x v="1"/>
    <s v="Cancelld"/>
    <x v="1"/>
    <x v="0"/>
    <x v="2"/>
    <n v="160"/>
    <x v="289"/>
  </r>
  <r>
    <s v="AD01-9363"/>
    <x v="1"/>
    <s v="Jan"/>
    <x v="0"/>
    <x v="1"/>
    <s v="Cancelld"/>
    <x v="1"/>
    <x v="0"/>
    <x v="2"/>
    <n v="334"/>
    <x v="283"/>
  </r>
  <r>
    <s v="AD01-9362"/>
    <x v="1"/>
    <s v="Jan"/>
    <x v="0"/>
    <x v="1"/>
    <s v="Cancelld"/>
    <x v="1"/>
    <x v="0"/>
    <x v="2"/>
    <n v="820"/>
    <x v="328"/>
  </r>
  <r>
    <s v="AD01-9362"/>
    <x v="1"/>
    <s v="Jan"/>
    <x v="0"/>
    <x v="1"/>
    <s v="Cancelld"/>
    <x v="1"/>
    <x v="0"/>
    <x v="2"/>
    <n v="907"/>
    <x v="440"/>
  </r>
  <r>
    <s v="AD01-9362"/>
    <x v="1"/>
    <s v="Jan"/>
    <x v="0"/>
    <x v="1"/>
    <s v="Cancelld"/>
    <x v="1"/>
    <x v="0"/>
    <x v="2"/>
    <n v="860"/>
    <x v="7"/>
  </r>
  <r>
    <s v="AD01-9361"/>
    <x v="1"/>
    <s v="Jan"/>
    <x v="0"/>
    <x v="1"/>
    <s v="Cancelld"/>
    <x v="1"/>
    <x v="0"/>
    <x v="2"/>
    <n v="159"/>
    <x v="7"/>
  </r>
  <r>
    <s v="AD01-9362"/>
    <x v="1"/>
    <s v="Jan"/>
    <x v="0"/>
    <x v="1"/>
    <s v="Cancelld"/>
    <x v="1"/>
    <x v="0"/>
    <x v="2"/>
    <n v="333"/>
    <x v="145"/>
  </r>
  <r>
    <s v="AD01-9363"/>
    <x v="1"/>
    <s v="Jan"/>
    <x v="0"/>
    <x v="1"/>
    <s v="Cancelld"/>
    <x v="1"/>
    <x v="0"/>
    <x v="2"/>
    <n v="361"/>
    <x v="319"/>
  </r>
  <r>
    <s v="AD01-9364"/>
    <x v="1"/>
    <s v="Jan"/>
    <x v="0"/>
    <x v="1"/>
    <s v="Cancelld"/>
    <x v="1"/>
    <x v="0"/>
    <x v="2"/>
    <n v="157"/>
    <x v="334"/>
  </r>
  <r>
    <s v="AD01-9362"/>
    <x v="1"/>
    <s v="Jan"/>
    <x v="0"/>
    <x v="1"/>
    <s v="Cancelld"/>
    <x v="1"/>
    <x v="0"/>
    <x v="2"/>
    <n v="331"/>
    <x v="286"/>
  </r>
  <r>
    <s v="AD01-9362"/>
    <x v="1"/>
    <s v="Jan"/>
    <x v="0"/>
    <x v="1"/>
    <s v="Cancelld"/>
    <x v="1"/>
    <x v="0"/>
    <x v="2"/>
    <n v="829"/>
    <x v="441"/>
  </r>
  <r>
    <s v="AD01-9362"/>
    <x v="1"/>
    <s v="Jan"/>
    <x v="0"/>
    <x v="1"/>
    <s v="Cancelld"/>
    <x v="1"/>
    <x v="0"/>
    <x v="2"/>
    <n v="862"/>
    <x v="268"/>
  </r>
  <r>
    <s v="AD01-9362"/>
    <x v="1"/>
    <s v="Jan"/>
    <x v="0"/>
    <x v="1"/>
    <s v="Cancelld"/>
    <x v="1"/>
    <x v="0"/>
    <x v="2"/>
    <n v="329"/>
    <x v="192"/>
  </r>
  <r>
    <s v="AD01-9362"/>
    <x v="1"/>
    <s v="Jul"/>
    <x v="0"/>
    <x v="1"/>
    <s v="Cancelld"/>
    <x v="1"/>
    <x v="0"/>
    <x v="2"/>
    <n v="326"/>
    <x v="137"/>
  </r>
  <r>
    <s v="AD01-9362"/>
    <x v="1"/>
    <s v="Jul"/>
    <x v="0"/>
    <x v="1"/>
    <s v="Cancelld"/>
    <x v="1"/>
    <x v="0"/>
    <x v="2"/>
    <n v="128"/>
    <x v="186"/>
  </r>
  <r>
    <s v="AD01-9361"/>
    <x v="1"/>
    <s v="Jul"/>
    <x v="0"/>
    <x v="1"/>
    <s v="Cancelld"/>
    <x v="1"/>
    <x v="0"/>
    <x v="2"/>
    <n v="302"/>
    <x v="88"/>
  </r>
  <r>
    <s v="AD01-9362"/>
    <x v="1"/>
    <s v="Jul"/>
    <x v="0"/>
    <x v="1"/>
    <s v="Cancelld"/>
    <x v="1"/>
    <x v="0"/>
    <x v="2"/>
    <n v="328"/>
    <x v="284"/>
  </r>
  <r>
    <s v="AD01-9364"/>
    <x v="1"/>
    <s v="Jul"/>
    <x v="0"/>
    <x v="1"/>
    <s v="Cancelld"/>
    <x v="1"/>
    <x v="0"/>
    <x v="2"/>
    <n v="298"/>
    <x v="78"/>
  </r>
  <r>
    <s v="AD01-9362"/>
    <x v="1"/>
    <s v="Jul"/>
    <x v="0"/>
    <x v="1"/>
    <s v="Cancelld"/>
    <x v="1"/>
    <x v="0"/>
    <x v="2"/>
    <n v="826"/>
    <x v="342"/>
  </r>
  <r>
    <s v="AD01-9364"/>
    <x v="1"/>
    <s v="Jul"/>
    <x v="0"/>
    <x v="1"/>
    <s v="Cancelld"/>
    <x v="1"/>
    <x v="0"/>
    <x v="2"/>
    <n v="859"/>
    <x v="244"/>
  </r>
  <r>
    <s v="AD01-9364"/>
    <x v="1"/>
    <s v="Jul"/>
    <x v="0"/>
    <x v="1"/>
    <s v="Cancelld"/>
    <x v="1"/>
    <x v="0"/>
    <x v="2"/>
    <n v="912"/>
    <x v="442"/>
  </r>
  <r>
    <s v="AD01-9364"/>
    <x v="1"/>
    <s v="Jul"/>
    <x v="0"/>
    <x v="1"/>
    <s v="Cancelld"/>
    <x v="1"/>
    <x v="0"/>
    <x v="2"/>
    <n v="865"/>
    <x v="7"/>
  </r>
  <r>
    <s v="AD01-9363"/>
    <x v="1"/>
    <s v="Jul"/>
    <x v="0"/>
    <x v="1"/>
    <s v="Cancelld"/>
    <x v="1"/>
    <x v="0"/>
    <x v="2"/>
    <n v="129"/>
    <x v="7"/>
  </r>
  <r>
    <s v="AD01-9362"/>
    <x v="1"/>
    <s v="Jul"/>
    <x v="0"/>
    <x v="1"/>
    <s v="Cancelld"/>
    <x v="1"/>
    <x v="0"/>
    <x v="2"/>
    <n v="297"/>
    <x v="95"/>
  </r>
  <r>
    <s v="AD01-9364"/>
    <x v="1"/>
    <s v="Jul"/>
    <x v="0"/>
    <x v="1"/>
    <s v="Cancelld"/>
    <x v="1"/>
    <x v="0"/>
    <x v="2"/>
    <n v="325"/>
    <x v="287"/>
  </r>
  <r>
    <s v="AD01-9361"/>
    <x v="1"/>
    <s v="Jul"/>
    <x v="0"/>
    <x v="1"/>
    <s v="Cancelld"/>
    <x v="1"/>
    <x v="0"/>
    <x v="2"/>
    <n v="127"/>
    <x v="335"/>
  </r>
  <r>
    <s v="AD01-9362"/>
    <x v="1"/>
    <s v="Jul"/>
    <x v="0"/>
    <x v="1"/>
    <s v="Cancelld"/>
    <x v="1"/>
    <x v="0"/>
    <x v="2"/>
    <n v="301"/>
    <x v="276"/>
  </r>
  <r>
    <s v="AD01-9361"/>
    <x v="1"/>
    <s v="Jul"/>
    <x v="0"/>
    <x v="1"/>
    <s v="Cancelld"/>
    <x v="1"/>
    <x v="0"/>
    <x v="2"/>
    <n v="834"/>
    <x v="443"/>
  </r>
  <r>
    <s v="AD01-9362"/>
    <x v="1"/>
    <s v="Jul"/>
    <x v="0"/>
    <x v="1"/>
    <s v="Cancelld"/>
    <x v="1"/>
    <x v="0"/>
    <x v="2"/>
    <n v="868"/>
    <x v="424"/>
  </r>
  <r>
    <s v="AD01-9362"/>
    <x v="1"/>
    <s v="Jul"/>
    <x v="0"/>
    <x v="1"/>
    <s v="Cancelld"/>
    <x v="1"/>
    <x v="0"/>
    <x v="2"/>
    <n v="299"/>
    <x v="86"/>
  </r>
  <r>
    <s v="AD01-9365"/>
    <x v="1"/>
    <s v="Jun"/>
    <x v="0"/>
    <x v="1"/>
    <s v="Cancelld"/>
    <x v="1"/>
    <x v="0"/>
    <x v="2"/>
    <n v="332"/>
    <x v="136"/>
  </r>
  <r>
    <s v="AD01-9361"/>
    <x v="1"/>
    <s v="Jun"/>
    <x v="0"/>
    <x v="1"/>
    <s v="Cancelld"/>
    <x v="1"/>
    <x v="0"/>
    <x v="2"/>
    <n v="134"/>
    <x v="246"/>
  </r>
  <r>
    <s v="AD01-9363"/>
    <x v="1"/>
    <s v="Jun"/>
    <x v="0"/>
    <x v="1"/>
    <s v="Cancelld"/>
    <x v="1"/>
    <x v="0"/>
    <x v="2"/>
    <n v="334"/>
    <x v="283"/>
  </r>
  <r>
    <s v="AD01-9361"/>
    <x v="1"/>
    <s v="Jun"/>
    <x v="0"/>
    <x v="1"/>
    <s v="Cancelld"/>
    <x v="1"/>
    <x v="0"/>
    <x v="2"/>
    <n v="130"/>
    <x v="330"/>
  </r>
  <r>
    <s v="AD01-9362"/>
    <x v="1"/>
    <s v="Jun"/>
    <x v="0"/>
    <x v="1"/>
    <s v="Cancelld"/>
    <x v="1"/>
    <x v="0"/>
    <x v="2"/>
    <n v="304"/>
    <x v="275"/>
  </r>
  <r>
    <s v="AD01-9364"/>
    <x v="1"/>
    <s v="Jun"/>
    <x v="0"/>
    <x v="1"/>
    <s v="Cancelld"/>
    <x v="1"/>
    <x v="0"/>
    <x v="2"/>
    <n v="825"/>
    <x v="300"/>
  </r>
  <r>
    <s v="AD01-9362"/>
    <x v="1"/>
    <s v="Jun"/>
    <x v="0"/>
    <x v="1"/>
    <s v="Cancelld"/>
    <x v="1"/>
    <x v="0"/>
    <x v="2"/>
    <n v="858"/>
    <x v="257"/>
  </r>
  <r>
    <s v="AD01-9361"/>
    <x v="1"/>
    <s v="Jun"/>
    <x v="0"/>
    <x v="1"/>
    <s v="Cancelld"/>
    <x v="1"/>
    <x v="0"/>
    <x v="2"/>
    <n v="911"/>
    <x v="444"/>
  </r>
  <r>
    <s v="AD01-9361"/>
    <x v="1"/>
    <s v="Jun"/>
    <x v="0"/>
    <x v="1"/>
    <s v="Cancelld"/>
    <x v="1"/>
    <x v="0"/>
    <x v="2"/>
    <n v="864"/>
    <x v="7"/>
  </r>
  <r>
    <s v="AD01-9362"/>
    <x v="1"/>
    <s v="Jun"/>
    <x v="0"/>
    <x v="1"/>
    <s v="Cancelld"/>
    <x v="1"/>
    <x v="0"/>
    <x v="2"/>
    <n v="135"/>
    <x v="7"/>
  </r>
  <r>
    <s v="AD01-9364"/>
    <x v="1"/>
    <s v="Jun"/>
    <x v="0"/>
    <x v="1"/>
    <s v="Cancelld"/>
    <x v="1"/>
    <x v="0"/>
    <x v="2"/>
    <n v="303"/>
    <x v="94"/>
  </r>
  <r>
    <s v="AD01-9362"/>
    <x v="1"/>
    <s v="Jun"/>
    <x v="0"/>
    <x v="1"/>
    <s v="Cancelld"/>
    <x v="1"/>
    <x v="0"/>
    <x v="2"/>
    <n v="331"/>
    <x v="286"/>
  </r>
  <r>
    <s v="AD01-9362"/>
    <x v="1"/>
    <s v="Jun"/>
    <x v="0"/>
    <x v="1"/>
    <s v="Cancelld"/>
    <x v="1"/>
    <x v="0"/>
    <x v="2"/>
    <n v="133"/>
    <x v="294"/>
  </r>
  <r>
    <s v="AD01-9363"/>
    <x v="1"/>
    <s v="Jun"/>
    <x v="0"/>
    <x v="1"/>
    <s v="Cancelld"/>
    <x v="1"/>
    <x v="0"/>
    <x v="2"/>
    <n v="307"/>
    <x v="282"/>
  </r>
  <r>
    <s v="AD01-9361"/>
    <x v="1"/>
    <s v="Jun"/>
    <x v="0"/>
    <x v="1"/>
    <s v="Cancelld"/>
    <x v="1"/>
    <x v="0"/>
    <x v="2"/>
    <n v="867"/>
    <x v="420"/>
  </r>
  <r>
    <s v="AD01-9365"/>
    <x v="1"/>
    <s v="Jun"/>
    <x v="0"/>
    <x v="1"/>
    <s v="Cancelld"/>
    <x v="1"/>
    <x v="0"/>
    <x v="2"/>
    <n v="305"/>
    <x v="253"/>
  </r>
  <r>
    <s v="AD01-9365"/>
    <x v="1"/>
    <s v="Mar"/>
    <x v="0"/>
    <x v="1"/>
    <s v="Cancelld"/>
    <x v="1"/>
    <x v="0"/>
    <x v="2"/>
    <n v="350"/>
    <x v="0"/>
  </r>
  <r>
    <s v="AD01-9362"/>
    <x v="1"/>
    <s v="Mar"/>
    <x v="0"/>
    <x v="1"/>
    <s v="Cancelld"/>
    <x v="1"/>
    <x v="0"/>
    <x v="2"/>
    <n v="146"/>
    <x v="224"/>
  </r>
  <r>
    <s v="AD01-9364"/>
    <x v="1"/>
    <s v="Mar"/>
    <x v="0"/>
    <x v="1"/>
    <s v="Cancelld"/>
    <x v="1"/>
    <x v="0"/>
    <x v="2"/>
    <n v="320"/>
    <x v="103"/>
  </r>
  <r>
    <s v="AD01-9361"/>
    <x v="1"/>
    <s v="Mar"/>
    <x v="0"/>
    <x v="1"/>
    <s v="Cancelld"/>
    <x v="1"/>
    <x v="0"/>
    <x v="2"/>
    <n v="346"/>
    <x v="207"/>
  </r>
  <r>
    <s v="AD01-9361"/>
    <x v="1"/>
    <s v="Mar"/>
    <x v="0"/>
    <x v="1"/>
    <s v="Cancelld"/>
    <x v="1"/>
    <x v="0"/>
    <x v="2"/>
    <n v="148"/>
    <x v="310"/>
  </r>
  <r>
    <s v="AD01-9362"/>
    <x v="1"/>
    <s v="Mar"/>
    <x v="0"/>
    <x v="1"/>
    <s v="Cancelld"/>
    <x v="1"/>
    <x v="0"/>
    <x v="2"/>
    <n v="322"/>
    <x v="277"/>
  </r>
  <r>
    <s v="AD01-9362"/>
    <x v="1"/>
    <s v="Mar"/>
    <x v="0"/>
    <x v="1"/>
    <s v="Cancelld"/>
    <x v="1"/>
    <x v="1"/>
    <x v="2"/>
    <n v="822"/>
    <x v="336"/>
  </r>
  <r>
    <s v="AD01-9362"/>
    <x v="1"/>
    <s v="Mar"/>
    <x v="0"/>
    <x v="1"/>
    <s v="Cancelld"/>
    <x v="1"/>
    <x v="1"/>
    <x v="2"/>
    <n v="855"/>
    <x v="217"/>
  </r>
  <r>
    <s v="AD01-9363"/>
    <x v="1"/>
    <s v="Mar"/>
    <x v="0"/>
    <x v="1"/>
    <s v="Cancelld"/>
    <x v="1"/>
    <x v="1"/>
    <x v="2"/>
    <n v="147"/>
    <x v="7"/>
  </r>
  <r>
    <s v="AD01-9362"/>
    <x v="1"/>
    <s v="Mar"/>
    <x v="0"/>
    <x v="1"/>
    <s v="Cancelld"/>
    <x v="1"/>
    <x v="1"/>
    <x v="2"/>
    <n v="321"/>
    <x v="112"/>
  </r>
  <r>
    <s v="AD01-9362"/>
    <x v="1"/>
    <s v="Mar"/>
    <x v="0"/>
    <x v="1"/>
    <s v="Cancelld"/>
    <x v="1"/>
    <x v="1"/>
    <x v="2"/>
    <n v="349"/>
    <x v="214"/>
  </r>
  <r>
    <s v="AD01-9362"/>
    <x v="1"/>
    <s v="Mar"/>
    <x v="0"/>
    <x v="1"/>
    <s v="Cancelld"/>
    <x v="1"/>
    <x v="1"/>
    <x v="2"/>
    <n v="151"/>
    <x v="313"/>
  </r>
  <r>
    <s v="AD01-9361"/>
    <x v="1"/>
    <s v="Mar"/>
    <x v="0"/>
    <x v="1"/>
    <s v="Cancelld"/>
    <x v="1"/>
    <x v="1"/>
    <x v="2"/>
    <n v="319"/>
    <x v="280"/>
  </r>
  <r>
    <s v="AD01-9364"/>
    <x v="1"/>
    <s v="Mar"/>
    <x v="0"/>
    <x v="1"/>
    <s v="Cancelld"/>
    <x v="1"/>
    <x v="1"/>
    <x v="2"/>
    <n v="831"/>
    <x v="445"/>
  </r>
  <r>
    <s v="AD01-9362"/>
    <x v="1"/>
    <s v="Mar"/>
    <x v="0"/>
    <x v="1"/>
    <s v="Cancelld"/>
    <x v="1"/>
    <x v="1"/>
    <x v="2"/>
    <n v="864"/>
    <x v="203"/>
  </r>
  <r>
    <s v="AD01-9365"/>
    <x v="1"/>
    <s v="Mar"/>
    <x v="0"/>
    <x v="1"/>
    <s v="Cancelld"/>
    <x v="1"/>
    <x v="1"/>
    <x v="2"/>
    <n v="323"/>
    <x v="258"/>
  </r>
  <r>
    <s v="AD01-9362"/>
    <x v="1"/>
    <s v="May"/>
    <x v="0"/>
    <x v="1"/>
    <s v="Cancelld"/>
    <x v="1"/>
    <x v="1"/>
    <x v="2"/>
    <n v="338"/>
    <x v="135"/>
  </r>
  <r>
    <s v="AD01-9361"/>
    <x v="1"/>
    <s v="May"/>
    <x v="0"/>
    <x v="1"/>
    <s v="Cancelld"/>
    <x v="1"/>
    <x v="1"/>
    <x v="2"/>
    <n v="140"/>
    <x v="205"/>
  </r>
  <r>
    <s v="AD01-9361"/>
    <x v="1"/>
    <s v="May"/>
    <x v="0"/>
    <x v="1"/>
    <s v="Cancelld"/>
    <x v="1"/>
    <x v="1"/>
    <x v="2"/>
    <n v="308"/>
    <x v="105"/>
  </r>
  <r>
    <s v="AD01-9361"/>
    <x v="1"/>
    <s v="May"/>
    <x v="0"/>
    <x v="1"/>
    <s v="Cancelld"/>
    <x v="1"/>
    <x v="1"/>
    <x v="2"/>
    <n v="136"/>
    <x v="290"/>
  </r>
  <r>
    <s v="AD01-9364"/>
    <x v="1"/>
    <s v="May"/>
    <x v="0"/>
    <x v="1"/>
    <s v="Cancelld"/>
    <x v="1"/>
    <x v="1"/>
    <x v="2"/>
    <n v="310"/>
    <x v="279"/>
  </r>
  <r>
    <s v="AD01-9364"/>
    <x v="1"/>
    <s v="May"/>
    <x v="0"/>
    <x v="1"/>
    <s v="Cancelld"/>
    <x v="1"/>
    <x v="1"/>
    <x v="2"/>
    <n v="824"/>
    <x v="320"/>
  </r>
  <r>
    <s v="AD01-9361"/>
    <x v="1"/>
    <s v="May"/>
    <x v="0"/>
    <x v="1"/>
    <s v="Cancelld"/>
    <x v="1"/>
    <x v="1"/>
    <x v="2"/>
    <n v="857"/>
    <x v="191"/>
  </r>
  <r>
    <s v="AD01-9362"/>
    <x v="1"/>
    <s v="May"/>
    <x v="0"/>
    <x v="1"/>
    <s v="Cancelld"/>
    <x v="1"/>
    <x v="1"/>
    <x v="2"/>
    <n v="910"/>
    <x v="446"/>
  </r>
  <r>
    <s v="AD01-9362"/>
    <x v="1"/>
    <s v="May"/>
    <x v="0"/>
    <x v="1"/>
    <s v="Cancelld"/>
    <x v="1"/>
    <x v="1"/>
    <x v="2"/>
    <n v="863"/>
    <x v="7"/>
  </r>
  <r>
    <s v="AD01-9364"/>
    <x v="1"/>
    <s v="May"/>
    <x v="0"/>
    <x v="1"/>
    <s v="Cancelld"/>
    <x v="1"/>
    <x v="1"/>
    <x v="2"/>
    <n v="309"/>
    <x v="114"/>
  </r>
  <r>
    <s v="AD01-9364"/>
    <x v="1"/>
    <s v="May"/>
    <x v="0"/>
    <x v="1"/>
    <s v="Cancelld"/>
    <x v="1"/>
    <x v="1"/>
    <x v="2"/>
    <n v="337"/>
    <x v="285"/>
  </r>
  <r>
    <s v="AD01-9363"/>
    <x v="1"/>
    <s v="May"/>
    <x v="0"/>
    <x v="1"/>
    <s v="Cancelld"/>
    <x v="1"/>
    <x v="1"/>
    <x v="2"/>
    <n v="139"/>
    <x v="299"/>
  </r>
  <r>
    <s v="AD01-9361"/>
    <x v="1"/>
    <s v="May"/>
    <x v="0"/>
    <x v="1"/>
    <s v="Cancelld"/>
    <x v="1"/>
    <x v="1"/>
    <x v="2"/>
    <n v="833"/>
    <x v="447"/>
  </r>
  <r>
    <s v="AD01-9362"/>
    <x v="1"/>
    <s v="May"/>
    <x v="0"/>
    <x v="1"/>
    <s v="Cancelld"/>
    <x v="1"/>
    <x v="1"/>
    <x v="2"/>
    <n v="866"/>
    <x v="405"/>
  </r>
  <r>
    <s v="AD01-9362"/>
    <x v="1"/>
    <s v="May"/>
    <x v="0"/>
    <x v="1"/>
    <s v="Cancelld"/>
    <x v="1"/>
    <x v="1"/>
    <x v="2"/>
    <n v="311"/>
    <x v="223"/>
  </r>
  <r>
    <s v="AD01-9362"/>
    <x v="1"/>
    <s v="Nov"/>
    <x v="1"/>
    <x v="1"/>
    <s v="Cancelld"/>
    <x v="1"/>
    <x v="1"/>
    <x v="2"/>
    <n v="350"/>
    <x v="0"/>
  </r>
  <r>
    <s v="AD01-9361"/>
    <x v="1"/>
    <s v="Nov"/>
    <x v="1"/>
    <x v="1"/>
    <s v="Cancelld"/>
    <x v="1"/>
    <x v="1"/>
    <x v="2"/>
    <n v="304"/>
    <x v="275"/>
  </r>
  <r>
    <s v="AD01-9361"/>
    <x v="1"/>
    <s v="Nov"/>
    <x v="1"/>
    <x v="1"/>
    <s v="Cancelld"/>
    <x v="1"/>
    <x v="1"/>
    <x v="2"/>
    <n v="352"/>
    <x v="206"/>
  </r>
  <r>
    <s v="AD01-9361"/>
    <x v="1"/>
    <s v="Nov"/>
    <x v="1"/>
    <x v="1"/>
    <s v="Cancelld"/>
    <x v="1"/>
    <x v="1"/>
    <x v="2"/>
    <n v="829"/>
    <x v="441"/>
  </r>
  <r>
    <s v="AD01-9362"/>
    <x v="1"/>
    <s v="Nov"/>
    <x v="1"/>
    <x v="1"/>
    <s v="Cancelld"/>
    <x v="1"/>
    <x v="1"/>
    <x v="2"/>
    <n v="862"/>
    <x v="268"/>
  </r>
  <r>
    <s v="AD01-9361"/>
    <x v="1"/>
    <s v="Nov"/>
    <x v="1"/>
    <x v="1"/>
    <s v="Cancelld"/>
    <x v="1"/>
    <x v="1"/>
    <x v="2"/>
    <n v="918"/>
    <x v="448"/>
  </r>
  <r>
    <s v="AD01-9361"/>
    <x v="1"/>
    <s v="Nov"/>
    <x v="1"/>
    <x v="1"/>
    <s v="Cancelld"/>
    <x v="1"/>
    <x v="1"/>
    <x v="2"/>
    <n v="919"/>
    <x v="449"/>
  </r>
  <r>
    <s v="AD01-9362"/>
    <x v="1"/>
    <s v="Nov"/>
    <x v="1"/>
    <x v="1"/>
    <s v="Cancelld"/>
    <x v="1"/>
    <x v="1"/>
    <x v="2"/>
    <n v="920"/>
    <x v="450"/>
  </r>
  <r>
    <s v="AD01-9362"/>
    <x v="1"/>
    <s v="Nov"/>
    <x v="1"/>
    <x v="1"/>
    <s v="Cancelld"/>
    <x v="1"/>
    <x v="1"/>
    <x v="2"/>
    <n v="869"/>
    <x v="7"/>
  </r>
  <r>
    <s v="AD01-9362"/>
    <x v="1"/>
    <s v="Nov"/>
    <x v="1"/>
    <x v="1"/>
    <s v="Cancelld"/>
    <x v="1"/>
    <x v="1"/>
    <x v="2"/>
    <n v="351"/>
    <x v="11"/>
  </r>
  <r>
    <s v="AD01-9361"/>
    <x v="1"/>
    <s v="Nov"/>
    <x v="1"/>
    <x v="1"/>
    <s v="Cancelld"/>
    <x v="1"/>
    <x v="1"/>
    <x v="2"/>
    <n v="261"/>
    <x v="182"/>
  </r>
  <r>
    <s v="AD01-9361"/>
    <x v="1"/>
    <s v="Nov"/>
    <x v="1"/>
    <x v="1"/>
    <s v="Cancelld"/>
    <x v="1"/>
    <x v="1"/>
    <x v="2"/>
    <n v="255"/>
    <x v="168"/>
  </r>
  <r>
    <s v="AD01-9361"/>
    <x v="1"/>
    <s v="Nov"/>
    <x v="1"/>
    <x v="1"/>
    <s v="Cancelld"/>
    <x v="1"/>
    <x v="1"/>
    <x v="2"/>
    <n v="307"/>
    <x v="282"/>
  </r>
  <r>
    <s v="AD01-9361"/>
    <x v="1"/>
    <s v="Nov"/>
    <x v="1"/>
    <x v="1"/>
    <s v="Cancelld"/>
    <x v="1"/>
    <x v="1"/>
    <x v="2"/>
    <n v="838"/>
    <x v="451"/>
  </r>
  <r>
    <s v="AD01-9362"/>
    <x v="1"/>
    <s v="Nov"/>
    <x v="1"/>
    <x v="1"/>
    <s v="Cancelld"/>
    <x v="1"/>
    <x v="1"/>
    <x v="2"/>
    <n v="871"/>
    <x v="400"/>
  </r>
  <r>
    <s v="AD01-9362"/>
    <x v="1"/>
    <s v="Oct"/>
    <x v="1"/>
    <x v="1"/>
    <s v="Cancelld"/>
    <x v="1"/>
    <x v="1"/>
    <x v="2"/>
    <n v="308"/>
    <x v="105"/>
  </r>
  <r>
    <s v="AD01-9365"/>
    <x v="1"/>
    <s v="Oct"/>
    <x v="1"/>
    <x v="1"/>
    <s v="Cancelld"/>
    <x v="1"/>
    <x v="1"/>
    <x v="2"/>
    <n v="356"/>
    <x v="122"/>
  </r>
  <r>
    <s v="AD01-9362"/>
    <x v="1"/>
    <s v="Oct"/>
    <x v="1"/>
    <x v="1"/>
    <s v="Cancelld"/>
    <x v="1"/>
    <x v="1"/>
    <x v="2"/>
    <n v="310"/>
    <x v="279"/>
  </r>
  <r>
    <s v="AD01-9361"/>
    <x v="1"/>
    <s v="Oct"/>
    <x v="1"/>
    <x v="1"/>
    <s v="Cancelld"/>
    <x v="1"/>
    <x v="1"/>
    <x v="2"/>
    <n v="358"/>
    <x v="225"/>
  </r>
  <r>
    <s v="AD01-9361"/>
    <x v="1"/>
    <s v="Oct"/>
    <x v="1"/>
    <x v="1"/>
    <s v="Cancelld"/>
    <x v="1"/>
    <x v="1"/>
    <x v="2"/>
    <n v="828"/>
    <x v="305"/>
  </r>
  <r>
    <s v="AD01-9363"/>
    <x v="1"/>
    <s v="Oct"/>
    <x v="1"/>
    <x v="1"/>
    <s v="Cancelld"/>
    <x v="1"/>
    <x v="1"/>
    <x v="2"/>
    <n v="915"/>
    <x v="452"/>
  </r>
  <r>
    <s v="AD01-9362"/>
    <x v="1"/>
    <s v="Oct"/>
    <x v="1"/>
    <x v="1"/>
    <s v="Cancelld"/>
    <x v="1"/>
    <x v="1"/>
    <x v="2"/>
    <n v="916"/>
    <x v="453"/>
  </r>
  <r>
    <s v="AD01-9362"/>
    <x v="1"/>
    <s v="Oct"/>
    <x v="1"/>
    <x v="1"/>
    <s v="Cancelld"/>
    <x v="1"/>
    <x v="1"/>
    <x v="2"/>
    <n v="917"/>
    <x v="454"/>
  </r>
  <r>
    <s v="AD01-9362"/>
    <x v="1"/>
    <s v="Oct"/>
    <x v="1"/>
    <x v="1"/>
    <s v="Cancelld"/>
    <x v="1"/>
    <x v="1"/>
    <x v="2"/>
    <n v="868"/>
    <x v="7"/>
  </r>
  <r>
    <s v="AD01-9364"/>
    <x v="1"/>
    <s v="Oct"/>
    <x v="1"/>
    <x v="1"/>
    <s v="Cancelld"/>
    <x v="1"/>
    <x v="1"/>
    <x v="2"/>
    <n v="357"/>
    <x v="7"/>
  </r>
  <r>
    <s v="AD01-9361"/>
    <x v="1"/>
    <s v="Oct"/>
    <x v="1"/>
    <x v="1"/>
    <s v="Cancelld"/>
    <x v="1"/>
    <x v="1"/>
    <x v="2"/>
    <n v="279"/>
    <x v="34"/>
  </r>
  <r>
    <s v="AD01-9362"/>
    <x v="1"/>
    <s v="Oct"/>
    <x v="1"/>
    <x v="1"/>
    <s v="Cancelld"/>
    <x v="1"/>
    <x v="1"/>
    <x v="2"/>
    <n v="273"/>
    <x v="180"/>
  </r>
  <r>
    <s v="AD01-9362"/>
    <x v="1"/>
    <s v="Oct"/>
    <x v="1"/>
    <x v="1"/>
    <s v="Cancelld"/>
    <x v="1"/>
    <x v="1"/>
    <x v="2"/>
    <n v="267"/>
    <x v="181"/>
  </r>
  <r>
    <s v="AD01-9363"/>
    <x v="1"/>
    <s v="Oct"/>
    <x v="1"/>
    <x v="1"/>
    <s v="Cancelld"/>
    <x v="1"/>
    <x v="1"/>
    <x v="2"/>
    <n v="313"/>
    <x v="281"/>
  </r>
  <r>
    <s v="AD01-9361"/>
    <x v="1"/>
    <s v="Oct"/>
    <x v="1"/>
    <x v="1"/>
    <s v="Cancelld"/>
    <x v="1"/>
    <x v="1"/>
    <x v="2"/>
    <n v="355"/>
    <x v="213"/>
  </r>
  <r>
    <s v="AD01-9362"/>
    <x v="1"/>
    <s v="Oct"/>
    <x v="1"/>
    <x v="1"/>
    <s v="Cancelld"/>
    <x v="1"/>
    <x v="1"/>
    <x v="2"/>
    <n v="837"/>
    <x v="455"/>
  </r>
  <r>
    <s v="AD01-9362"/>
    <x v="1"/>
    <s v="Oct"/>
    <x v="1"/>
    <x v="1"/>
    <s v="Cancelld"/>
    <x v="1"/>
    <x v="1"/>
    <x v="2"/>
    <n v="870"/>
    <x v="412"/>
  </r>
  <r>
    <s v="AD01-9361"/>
    <x v="1"/>
    <s v="Sep"/>
    <x v="1"/>
    <x v="1"/>
    <s v="Cancelld"/>
    <x v="1"/>
    <x v="1"/>
    <x v="2"/>
    <n v="314"/>
    <x v="104"/>
  </r>
  <r>
    <s v="AD01-9364"/>
    <x v="1"/>
    <s v="Sep"/>
    <x v="1"/>
    <x v="1"/>
    <s v="Cancelld"/>
    <x v="1"/>
    <x v="1"/>
    <x v="2"/>
    <n v="362"/>
    <x v="121"/>
  </r>
  <r>
    <s v="AD01-9361"/>
    <x v="1"/>
    <s v="Sep"/>
    <x v="1"/>
    <x v="1"/>
    <s v="Cancelld"/>
    <x v="1"/>
    <x v="1"/>
    <x v="2"/>
    <n v="290"/>
    <x v="23"/>
  </r>
  <r>
    <s v="AD01-9361"/>
    <x v="1"/>
    <s v="Sep"/>
    <x v="1"/>
    <x v="1"/>
    <s v="Cancelld"/>
    <x v="1"/>
    <x v="1"/>
    <x v="2"/>
    <n v="316"/>
    <x v="278"/>
  </r>
  <r>
    <s v="AD01-9362"/>
    <x v="1"/>
    <s v="Sep"/>
    <x v="1"/>
    <x v="1"/>
    <s v="Cancelld"/>
    <x v="1"/>
    <x v="1"/>
    <x v="2"/>
    <n v="364"/>
    <x v="301"/>
  </r>
  <r>
    <s v="AD01-9362"/>
    <x v="1"/>
    <s v="Sep"/>
    <x v="1"/>
    <x v="1"/>
    <s v="Cancelld"/>
    <x v="1"/>
    <x v="1"/>
    <x v="2"/>
    <n v="827"/>
    <x v="338"/>
  </r>
  <r>
    <s v="AD01-9361"/>
    <x v="1"/>
    <s v="Sep"/>
    <x v="1"/>
    <x v="1"/>
    <s v="Cancelld"/>
    <x v="1"/>
    <x v="1"/>
    <x v="2"/>
    <n v="861"/>
    <x v="273"/>
  </r>
  <r>
    <s v="AD01-9361"/>
    <x v="1"/>
    <s v="Sep"/>
    <x v="1"/>
    <x v="1"/>
    <s v="Cancelld"/>
    <x v="1"/>
    <x v="1"/>
    <x v="2"/>
    <n v="914"/>
    <x v="456"/>
  </r>
  <r>
    <s v="AD01-9361"/>
    <x v="1"/>
    <s v="Sep"/>
    <x v="1"/>
    <x v="1"/>
    <s v="Cancelld"/>
    <x v="1"/>
    <x v="1"/>
    <x v="2"/>
    <n v="867"/>
    <x v="7"/>
  </r>
  <r>
    <s v="AD01-9362"/>
    <x v="1"/>
    <s v="Sep"/>
    <x v="1"/>
    <x v="1"/>
    <s v="Cancelld"/>
    <x v="1"/>
    <x v="1"/>
    <x v="2"/>
    <n v="363"/>
    <x v="7"/>
  </r>
  <r>
    <s v="AD01-9362"/>
    <x v="1"/>
    <s v="Sep"/>
    <x v="1"/>
    <x v="1"/>
    <s v="Cancelld"/>
    <x v="1"/>
    <x v="1"/>
    <x v="2"/>
    <n v="291"/>
    <x v="96"/>
  </r>
  <r>
    <s v="AD01-9361"/>
    <x v="1"/>
    <s v="Sep"/>
    <x v="1"/>
    <x v="1"/>
    <s v="Cancelld"/>
    <x v="1"/>
    <x v="1"/>
    <x v="2"/>
    <n v="285"/>
    <x v="33"/>
  </r>
  <r>
    <s v="AD01-9361"/>
    <x v="1"/>
    <s v="Sep"/>
    <x v="1"/>
    <x v="1"/>
    <s v="Cancelld"/>
    <x v="1"/>
    <x v="1"/>
    <x v="2"/>
    <n v="361"/>
    <x v="319"/>
  </r>
  <r>
    <s v="AD01-9361"/>
    <x v="1"/>
    <s v="Sep"/>
    <x v="1"/>
    <x v="1"/>
    <s v="Cancelld"/>
    <x v="1"/>
    <x v="1"/>
    <x v="2"/>
    <n v="289"/>
    <x v="131"/>
  </r>
  <r>
    <s v="AD01-9361"/>
    <x v="1"/>
    <s v="Sep"/>
    <x v="1"/>
    <x v="1"/>
    <s v="Cancelld"/>
    <x v="1"/>
    <x v="1"/>
    <x v="2"/>
    <n v="836"/>
    <x v="457"/>
  </r>
  <r>
    <s v="AD01-9361"/>
    <x v="1"/>
    <s v="Sep"/>
    <x v="1"/>
    <x v="1"/>
    <s v="Cancelld"/>
    <x v="1"/>
    <x v="1"/>
    <x v="2"/>
    <n v="869"/>
    <x v="416"/>
  </r>
  <r>
    <s v="AD01-9364"/>
    <x v="1"/>
    <s v="Aug"/>
    <x v="0"/>
    <x v="1"/>
    <s v="Cancelld"/>
    <x v="0"/>
    <x v="1"/>
    <x v="0"/>
    <n v="340"/>
    <x v="208"/>
  </r>
  <r>
    <s v="AD01-9362"/>
    <x v="1"/>
    <s v="Aug"/>
    <x v="0"/>
    <x v="1"/>
    <s v="Cancelld"/>
    <x v="0"/>
    <x v="1"/>
    <x v="0"/>
    <n v="334"/>
    <x v="283"/>
  </r>
  <r>
    <s v="AD01-9362"/>
    <x v="1"/>
    <s v="Aug"/>
    <x v="0"/>
    <x v="1"/>
    <s v="Cancelld"/>
    <x v="0"/>
    <x v="1"/>
    <x v="0"/>
    <n v="337"/>
    <x v="285"/>
  </r>
  <r>
    <s v="AD01-9364"/>
    <x v="1"/>
    <s v="Aug"/>
    <x v="0"/>
    <x v="1"/>
    <s v="Cancelld"/>
    <x v="0"/>
    <x v="1"/>
    <x v="0"/>
    <n v="331"/>
    <x v="286"/>
  </r>
  <r>
    <s v="AD01-9361"/>
    <x v="1"/>
    <s v="Sep"/>
    <x v="0"/>
    <x v="1"/>
    <s v="Cancelld"/>
    <x v="0"/>
    <x v="1"/>
    <x v="0"/>
    <n v="328"/>
    <x v="284"/>
  </r>
  <r>
    <s v="AD01-9362"/>
    <x v="1"/>
    <s v="Sep"/>
    <x v="0"/>
    <x v="1"/>
    <s v="Cancelld"/>
    <x v="0"/>
    <x v="1"/>
    <x v="0"/>
    <n v="322"/>
    <x v="277"/>
  </r>
  <r>
    <s v="AD01-9361"/>
    <x v="1"/>
    <s v="Sep"/>
    <x v="0"/>
    <x v="1"/>
    <s v="Cancelld"/>
    <x v="0"/>
    <x v="1"/>
    <x v="0"/>
    <n v="316"/>
    <x v="278"/>
  </r>
  <r>
    <s v="AD01-9362"/>
    <x v="1"/>
    <s v="Sep"/>
    <x v="0"/>
    <x v="1"/>
    <s v="Cancelld"/>
    <x v="0"/>
    <x v="1"/>
    <x v="0"/>
    <n v="325"/>
    <x v="287"/>
  </r>
  <r>
    <s v="AD01-9364"/>
    <x v="1"/>
    <s v="Sep"/>
    <x v="0"/>
    <x v="1"/>
    <s v="Cancelld"/>
    <x v="0"/>
    <x v="1"/>
    <x v="0"/>
    <n v="319"/>
    <x v="280"/>
  </r>
  <r>
    <s v="AD01-9361"/>
    <x v="1"/>
    <s v="Sep"/>
    <x v="0"/>
    <x v="1"/>
    <s v="Cancelld"/>
    <x v="0"/>
    <x v="1"/>
    <x v="0"/>
    <n v="313"/>
    <x v="281"/>
  </r>
  <r>
    <s v="AD01-9364"/>
    <x v="2"/>
    <s v="Apr"/>
    <x v="0"/>
    <x v="0"/>
    <s v="Order assembled"/>
    <x v="1"/>
    <x v="0"/>
    <x v="0"/>
    <n v="212"/>
    <x v="25"/>
  </r>
  <r>
    <s v="AD01-9362"/>
    <x v="2"/>
    <s v="Apr"/>
    <x v="0"/>
    <x v="0"/>
    <s v="Order assembled"/>
    <x v="1"/>
    <x v="0"/>
    <x v="0"/>
    <n v="206"/>
    <x v="139"/>
  </r>
  <r>
    <s v="AD01-9364"/>
    <x v="2"/>
    <s v="Apr"/>
    <x v="0"/>
    <x v="0"/>
    <s v="Order assembled"/>
    <x v="1"/>
    <x v="0"/>
    <x v="1"/>
    <n v="216"/>
    <x v="399"/>
  </r>
  <r>
    <s v="AD01-9362"/>
    <x v="2"/>
    <s v="Apr"/>
    <x v="0"/>
    <x v="0"/>
    <s v="Order assembled"/>
    <x v="1"/>
    <x v="0"/>
    <x v="1"/>
    <n v="210"/>
    <x v="458"/>
  </r>
  <r>
    <s v="AD01-9364"/>
    <x v="2"/>
    <s v="Apr"/>
    <x v="0"/>
    <x v="0"/>
    <s v="Order assembled"/>
    <x v="1"/>
    <x v="0"/>
    <x v="1"/>
    <n v="204"/>
    <x v="459"/>
  </r>
  <r>
    <s v="AD01-9364"/>
    <x v="2"/>
    <s v="Apr"/>
    <x v="0"/>
    <x v="0"/>
    <s v="Order assembled"/>
    <x v="1"/>
    <x v="0"/>
    <x v="1"/>
    <n v="213"/>
    <x v="35"/>
  </r>
  <r>
    <s v="AD01-9361"/>
    <x v="2"/>
    <s v="Apr"/>
    <x v="0"/>
    <x v="0"/>
    <s v="Order assembled"/>
    <x v="1"/>
    <x v="0"/>
    <x v="1"/>
    <n v="207"/>
    <x v="183"/>
  </r>
  <r>
    <s v="AD01-9362"/>
    <x v="2"/>
    <s v="Apr"/>
    <x v="0"/>
    <x v="0"/>
    <s v="Order assembled"/>
    <x v="1"/>
    <x v="0"/>
    <x v="1"/>
    <n v="201"/>
    <x v="160"/>
  </r>
  <r>
    <s v="AD01-9362"/>
    <x v="2"/>
    <s v="Apr"/>
    <x v="0"/>
    <x v="0"/>
    <s v="Order assembled"/>
    <x v="1"/>
    <x v="0"/>
    <x v="0"/>
    <n v="215"/>
    <x v="41"/>
  </r>
  <r>
    <s v="AD01-9362"/>
    <x v="2"/>
    <s v="Apr"/>
    <x v="0"/>
    <x v="0"/>
    <s v="Order assembled"/>
    <x v="1"/>
    <x v="0"/>
    <x v="0"/>
    <n v="209"/>
    <x v="185"/>
  </r>
  <r>
    <s v="AD01-9363"/>
    <x v="2"/>
    <s v="Apr"/>
    <x v="0"/>
    <x v="0"/>
    <s v="Order assembled"/>
    <x v="1"/>
    <x v="0"/>
    <x v="0"/>
    <n v="203"/>
    <x v="171"/>
  </r>
  <r>
    <s v="AD01-9362"/>
    <x v="2"/>
    <s v="Aug"/>
    <x v="0"/>
    <x v="0"/>
    <s v="Order assembled"/>
    <x v="1"/>
    <x v="0"/>
    <x v="1"/>
    <n v="158"/>
    <x v="288"/>
  </r>
  <r>
    <s v="AD01-9362"/>
    <x v="2"/>
    <s v="Aug"/>
    <x v="0"/>
    <x v="0"/>
    <s v="Order assembled"/>
    <x v="1"/>
    <x v="0"/>
    <x v="1"/>
    <n v="160"/>
    <x v="289"/>
  </r>
  <r>
    <s v="AD01-9365"/>
    <x v="2"/>
    <s v="Aug"/>
    <x v="0"/>
    <x v="0"/>
    <s v="Order assembled"/>
    <x v="1"/>
    <x v="0"/>
    <x v="1"/>
    <n v="162"/>
    <x v="460"/>
  </r>
  <r>
    <s v="AD01-9361"/>
    <x v="2"/>
    <s v="Aug"/>
    <x v="0"/>
    <x v="0"/>
    <s v="Order assembled"/>
    <x v="1"/>
    <x v="0"/>
    <x v="1"/>
    <n v="159"/>
    <x v="351"/>
  </r>
  <r>
    <s v="AD01-9362"/>
    <x v="2"/>
    <s v="Aug"/>
    <x v="0"/>
    <x v="0"/>
    <s v="Order assembled"/>
    <x v="1"/>
    <x v="0"/>
    <x v="1"/>
    <n v="161"/>
    <x v="354"/>
  </r>
  <r>
    <s v="AD01-9363"/>
    <x v="2"/>
    <s v="Feb"/>
    <x v="0"/>
    <x v="0"/>
    <s v="Order assembled"/>
    <x v="1"/>
    <x v="0"/>
    <x v="0"/>
    <n v="248"/>
    <x v="60"/>
  </r>
  <r>
    <s v="AD01-9362"/>
    <x v="2"/>
    <s v="Feb"/>
    <x v="0"/>
    <x v="0"/>
    <s v="Order assembled"/>
    <x v="1"/>
    <x v="0"/>
    <x v="0"/>
    <n v="242"/>
    <x v="45"/>
  </r>
  <r>
    <s v="AD01-9364"/>
    <x v="2"/>
    <s v="Feb"/>
    <x v="0"/>
    <x v="0"/>
    <s v="Order assembled"/>
    <x v="1"/>
    <x v="0"/>
    <x v="0"/>
    <n v="236"/>
    <x v="2"/>
  </r>
  <r>
    <s v="AD01-9364"/>
    <x v="2"/>
    <s v="Feb"/>
    <x v="0"/>
    <x v="0"/>
    <s v="Order assembled"/>
    <x v="1"/>
    <x v="0"/>
    <x v="1"/>
    <n v="246"/>
    <x v="419"/>
  </r>
  <r>
    <s v="AD01-9361"/>
    <x v="2"/>
    <s v="Feb"/>
    <x v="0"/>
    <x v="0"/>
    <s v="Order assembled"/>
    <x v="1"/>
    <x v="0"/>
    <x v="1"/>
    <n v="240"/>
    <x v="396"/>
  </r>
  <r>
    <s v="AD01-9364"/>
    <x v="2"/>
    <s v="Feb"/>
    <x v="0"/>
    <x v="0"/>
    <s v="Order assembled"/>
    <x v="1"/>
    <x v="0"/>
    <x v="1"/>
    <n v="234"/>
    <x v="423"/>
  </r>
  <r>
    <s v="AD01-9361"/>
    <x v="2"/>
    <s v="Feb"/>
    <x v="0"/>
    <x v="0"/>
    <s v="Order assembled"/>
    <x v="1"/>
    <x v="0"/>
    <x v="1"/>
    <n v="243"/>
    <x v="130"/>
  </r>
  <r>
    <s v="AD01-9362"/>
    <x v="2"/>
    <s v="Feb"/>
    <x v="0"/>
    <x v="0"/>
    <s v="Order assembled"/>
    <x v="1"/>
    <x v="0"/>
    <x v="1"/>
    <n v="237"/>
    <x v="14"/>
  </r>
  <r>
    <s v="AD01-9364"/>
    <x v="2"/>
    <s v="Feb"/>
    <x v="0"/>
    <x v="0"/>
    <s v="Order assembled"/>
    <x v="1"/>
    <x v="0"/>
    <x v="0"/>
    <n v="245"/>
    <x v="71"/>
  </r>
  <r>
    <s v="AD01-9362"/>
    <x v="2"/>
    <s v="Feb"/>
    <x v="0"/>
    <x v="0"/>
    <s v="Order assembled"/>
    <x v="1"/>
    <x v="0"/>
    <x v="0"/>
    <n v="239"/>
    <x v="58"/>
  </r>
  <r>
    <s v="AD01-9362"/>
    <x v="2"/>
    <s v="Feb"/>
    <x v="0"/>
    <x v="0"/>
    <s v="Order assembled"/>
    <x v="1"/>
    <x v="0"/>
    <x v="0"/>
    <n v="233"/>
    <x v="154"/>
  </r>
  <r>
    <s v="AD01-9362"/>
    <x v="2"/>
    <s v="Jan"/>
    <x v="0"/>
    <x v="0"/>
    <s v="Order assembled"/>
    <x v="1"/>
    <x v="0"/>
    <x v="0"/>
    <n v="260"/>
    <x v="26"/>
  </r>
  <r>
    <s v="AD01-9364"/>
    <x v="2"/>
    <s v="Jan"/>
    <x v="0"/>
    <x v="0"/>
    <s v="Order assembled"/>
    <x v="1"/>
    <x v="0"/>
    <x v="0"/>
    <n v="254"/>
    <x v="173"/>
  </r>
  <r>
    <s v="AD01-9361"/>
    <x v="2"/>
    <s v="Jan"/>
    <x v="0"/>
    <x v="0"/>
    <s v="Order assembled"/>
    <x v="1"/>
    <x v="0"/>
    <x v="0"/>
    <n v="264"/>
    <x v="7"/>
  </r>
  <r>
    <s v="AD01-9364"/>
    <x v="2"/>
    <s v="Jan"/>
    <x v="0"/>
    <x v="0"/>
    <s v="Order assembled"/>
    <x v="1"/>
    <x v="0"/>
    <x v="1"/>
    <n v="258"/>
    <x v="7"/>
  </r>
  <r>
    <s v="AD01-9362"/>
    <x v="2"/>
    <s v="Jan"/>
    <x v="0"/>
    <x v="0"/>
    <s v="Order assembled"/>
    <x v="1"/>
    <x v="0"/>
    <x v="1"/>
    <n v="252"/>
    <x v="408"/>
  </r>
  <r>
    <s v="AD01-9361"/>
    <x v="2"/>
    <s v="Jan"/>
    <x v="0"/>
    <x v="0"/>
    <s v="Order assembled"/>
    <x v="1"/>
    <x v="0"/>
    <x v="0"/>
    <n v="261"/>
    <x v="182"/>
  </r>
  <r>
    <s v="AD01-9362"/>
    <x v="2"/>
    <s v="Jan"/>
    <x v="0"/>
    <x v="0"/>
    <s v="Order assembled"/>
    <x v="1"/>
    <x v="0"/>
    <x v="1"/>
    <n v="255"/>
    <x v="168"/>
  </r>
  <r>
    <s v="AD01-9361"/>
    <x v="2"/>
    <s v="Jan"/>
    <x v="0"/>
    <x v="0"/>
    <s v="Order assembled"/>
    <x v="1"/>
    <x v="0"/>
    <x v="1"/>
    <n v="249"/>
    <x v="68"/>
  </r>
  <r>
    <s v="AD01-9363"/>
    <x v="2"/>
    <s v="Jan"/>
    <x v="0"/>
    <x v="0"/>
    <s v="Order assembled"/>
    <x v="1"/>
    <x v="0"/>
    <x v="0"/>
    <n v="263"/>
    <x v="42"/>
  </r>
  <r>
    <s v="AD01-9362"/>
    <x v="2"/>
    <s v="Jan"/>
    <x v="0"/>
    <x v="0"/>
    <s v="Order assembled"/>
    <x v="1"/>
    <x v="0"/>
    <x v="0"/>
    <n v="257"/>
    <x v="170"/>
  </r>
  <r>
    <s v="AD01-9361"/>
    <x v="2"/>
    <s v="Jan"/>
    <x v="0"/>
    <x v="0"/>
    <s v="Order assembled"/>
    <x v="1"/>
    <x v="0"/>
    <x v="0"/>
    <n v="251"/>
    <x v="85"/>
  </r>
  <r>
    <s v="AD01-9365"/>
    <x v="2"/>
    <s v="Jul"/>
    <x v="0"/>
    <x v="0"/>
    <s v="Order assembled"/>
    <x v="1"/>
    <x v="0"/>
    <x v="1"/>
    <n v="164"/>
    <x v="46"/>
  </r>
  <r>
    <s v="AD01-9362"/>
    <x v="2"/>
    <s v="Jul"/>
    <x v="0"/>
    <x v="0"/>
    <s v="Order assembled"/>
    <x v="1"/>
    <x v="0"/>
    <x v="1"/>
    <n v="166"/>
    <x v="47"/>
  </r>
  <r>
    <s v="AD01-9362"/>
    <x v="2"/>
    <s v="Jul"/>
    <x v="0"/>
    <x v="0"/>
    <s v="Order assembled"/>
    <x v="1"/>
    <x v="0"/>
    <x v="1"/>
    <n v="168"/>
    <x v="461"/>
  </r>
  <r>
    <s v="AD01-9364"/>
    <x v="2"/>
    <s v="Jul"/>
    <x v="0"/>
    <x v="0"/>
    <s v="Order assembled"/>
    <x v="1"/>
    <x v="0"/>
    <x v="1"/>
    <n v="165"/>
    <x v="380"/>
  </r>
  <r>
    <s v="AD01-9362"/>
    <x v="2"/>
    <s v="Jul"/>
    <x v="0"/>
    <x v="0"/>
    <s v="Order assembled"/>
    <x v="1"/>
    <x v="0"/>
    <x v="1"/>
    <n v="163"/>
    <x v="293"/>
  </r>
  <r>
    <s v="AD01-9365"/>
    <x v="2"/>
    <s v="Jul"/>
    <x v="0"/>
    <x v="0"/>
    <s v="Order assembled"/>
    <x v="1"/>
    <x v="0"/>
    <x v="1"/>
    <n v="167"/>
    <x v="381"/>
  </r>
  <r>
    <s v="AD01-9362"/>
    <x v="2"/>
    <s v="Jun"/>
    <x v="0"/>
    <x v="0"/>
    <s v="Order assembled"/>
    <x v="1"/>
    <x v="0"/>
    <x v="0"/>
    <n v="182"/>
    <x v="174"/>
  </r>
  <r>
    <s v="AD01-9362"/>
    <x v="2"/>
    <s v="Jun"/>
    <x v="0"/>
    <x v="0"/>
    <s v="Order assembled"/>
    <x v="1"/>
    <x v="0"/>
    <x v="0"/>
    <n v="176"/>
    <x v="164"/>
  </r>
  <r>
    <s v="AD01-9362"/>
    <x v="2"/>
    <s v="Jun"/>
    <x v="0"/>
    <x v="0"/>
    <s v="Order assembled"/>
    <x v="1"/>
    <x v="0"/>
    <x v="0"/>
    <n v="170"/>
    <x v="156"/>
  </r>
  <r>
    <s v="AD01-9362"/>
    <x v="2"/>
    <s v="Jun"/>
    <x v="0"/>
    <x v="0"/>
    <s v="Order assembled"/>
    <x v="1"/>
    <x v="0"/>
    <x v="1"/>
    <n v="180"/>
    <x v="462"/>
  </r>
  <r>
    <s v="AD01-9361"/>
    <x v="2"/>
    <s v="Jun"/>
    <x v="0"/>
    <x v="0"/>
    <s v="Order assembled"/>
    <x v="1"/>
    <x v="0"/>
    <x v="1"/>
    <n v="174"/>
    <x v="463"/>
  </r>
  <r>
    <s v="AD01-9361"/>
    <x v="2"/>
    <s v="Jun"/>
    <x v="0"/>
    <x v="0"/>
    <s v="Order assembled"/>
    <x v="1"/>
    <x v="0"/>
    <x v="1"/>
    <n v="183"/>
    <x v="367"/>
  </r>
  <r>
    <s v="AD01-9362"/>
    <x v="2"/>
    <s v="Jun"/>
    <x v="0"/>
    <x v="0"/>
    <s v="Order assembled"/>
    <x v="1"/>
    <x v="0"/>
    <x v="1"/>
    <n v="177"/>
    <x v="379"/>
  </r>
  <r>
    <s v="AD01-9362"/>
    <x v="2"/>
    <s v="Jun"/>
    <x v="0"/>
    <x v="0"/>
    <s v="Order assembled"/>
    <x v="1"/>
    <x v="0"/>
    <x v="1"/>
    <n v="171"/>
    <x v="353"/>
  </r>
  <r>
    <s v="AD01-9363"/>
    <x v="2"/>
    <s v="Jun"/>
    <x v="0"/>
    <x v="0"/>
    <s v="Order assembled"/>
    <x v="1"/>
    <x v="0"/>
    <x v="0"/>
    <n v="179"/>
    <x v="369"/>
  </r>
  <r>
    <s v="AD01-9361"/>
    <x v="2"/>
    <s v="Jun"/>
    <x v="0"/>
    <x v="0"/>
    <s v="Order assembled"/>
    <x v="1"/>
    <x v="0"/>
    <x v="0"/>
    <n v="173"/>
    <x v="356"/>
  </r>
  <r>
    <s v="AD01-9361"/>
    <x v="2"/>
    <s v="Mar"/>
    <x v="0"/>
    <x v="0"/>
    <s v="Order assembled"/>
    <x v="1"/>
    <x v="0"/>
    <x v="0"/>
    <n v="230"/>
    <x v="138"/>
  </r>
  <r>
    <s v="AD01-9362"/>
    <x v="2"/>
    <s v="Mar"/>
    <x v="0"/>
    <x v="0"/>
    <s v="Order assembled"/>
    <x v="1"/>
    <x v="0"/>
    <x v="0"/>
    <n v="224"/>
    <x v="75"/>
  </r>
  <r>
    <s v="AD01-9363"/>
    <x v="2"/>
    <s v="Mar"/>
    <x v="0"/>
    <x v="0"/>
    <s v="Order assembled"/>
    <x v="1"/>
    <x v="0"/>
    <x v="0"/>
    <n v="218"/>
    <x v="61"/>
  </r>
  <r>
    <s v="AD01-9362"/>
    <x v="2"/>
    <s v="Mar"/>
    <x v="0"/>
    <x v="0"/>
    <s v="Order assembled"/>
    <x v="1"/>
    <x v="0"/>
    <x v="1"/>
    <n v="228"/>
    <x v="415"/>
  </r>
  <r>
    <s v="AD01-9362"/>
    <x v="2"/>
    <s v="Mar"/>
    <x v="0"/>
    <x v="0"/>
    <s v="Order assembled"/>
    <x v="1"/>
    <x v="0"/>
    <x v="1"/>
    <n v="222"/>
    <x v="411"/>
  </r>
  <r>
    <s v="AD01-9363"/>
    <x v="2"/>
    <s v="Mar"/>
    <x v="0"/>
    <x v="0"/>
    <s v="Order assembled"/>
    <x v="1"/>
    <x v="0"/>
    <x v="1"/>
    <n v="231"/>
    <x v="147"/>
  </r>
  <r>
    <s v="AD01-9364"/>
    <x v="2"/>
    <s v="Mar"/>
    <x v="0"/>
    <x v="0"/>
    <s v="Order assembled"/>
    <x v="1"/>
    <x v="0"/>
    <x v="1"/>
    <n v="225"/>
    <x v="51"/>
  </r>
  <r>
    <s v="AD01-9365"/>
    <x v="2"/>
    <s v="Mar"/>
    <x v="0"/>
    <x v="0"/>
    <s v="Order assembled"/>
    <x v="1"/>
    <x v="0"/>
    <x v="1"/>
    <n v="219"/>
    <x v="7"/>
  </r>
  <r>
    <s v="AD01-9361"/>
    <x v="2"/>
    <s v="Mar"/>
    <x v="0"/>
    <x v="0"/>
    <s v="Order assembled"/>
    <x v="1"/>
    <x v="0"/>
    <x v="0"/>
    <n v="227"/>
    <x v="119"/>
  </r>
  <r>
    <s v="AD01-9361"/>
    <x v="2"/>
    <s v="Mar"/>
    <x v="0"/>
    <x v="0"/>
    <s v="Order assembled"/>
    <x v="1"/>
    <x v="0"/>
    <x v="0"/>
    <n v="221"/>
    <x v="56"/>
  </r>
  <r>
    <s v="AD01-9361"/>
    <x v="2"/>
    <s v="May"/>
    <x v="0"/>
    <x v="0"/>
    <s v="Order assembled"/>
    <x v="1"/>
    <x v="0"/>
    <x v="0"/>
    <n v="200"/>
    <x v="107"/>
  </r>
  <r>
    <s v="AD01-9362"/>
    <x v="2"/>
    <s v="May"/>
    <x v="0"/>
    <x v="0"/>
    <s v="Order assembled"/>
    <x v="1"/>
    <x v="0"/>
    <x v="0"/>
    <n v="194"/>
    <x v="44"/>
  </r>
  <r>
    <s v="AD01-9362"/>
    <x v="2"/>
    <s v="May"/>
    <x v="0"/>
    <x v="0"/>
    <s v="Order assembled"/>
    <x v="1"/>
    <x v="0"/>
    <x v="0"/>
    <n v="188"/>
    <x v="27"/>
  </r>
  <r>
    <s v="AD01-9362"/>
    <x v="2"/>
    <s v="May"/>
    <x v="0"/>
    <x v="0"/>
    <s v="Order assembled"/>
    <x v="1"/>
    <x v="0"/>
    <x v="1"/>
    <n v="198"/>
    <x v="464"/>
  </r>
  <r>
    <s v="AD01-9362"/>
    <x v="2"/>
    <s v="May"/>
    <x v="0"/>
    <x v="0"/>
    <s v="Order assembled"/>
    <x v="1"/>
    <x v="0"/>
    <x v="1"/>
    <n v="192"/>
    <x v="465"/>
  </r>
  <r>
    <s v="AD01-9362"/>
    <x v="2"/>
    <s v="May"/>
    <x v="0"/>
    <x v="0"/>
    <s v="Order assembled"/>
    <x v="1"/>
    <x v="0"/>
    <x v="1"/>
    <n v="186"/>
    <x v="466"/>
  </r>
  <r>
    <s v="AD01-9361"/>
    <x v="2"/>
    <s v="May"/>
    <x v="0"/>
    <x v="0"/>
    <s v="Order assembled"/>
    <x v="1"/>
    <x v="0"/>
    <x v="1"/>
    <n v="195"/>
    <x v="53"/>
  </r>
  <r>
    <s v="AD01-9364"/>
    <x v="2"/>
    <s v="May"/>
    <x v="0"/>
    <x v="0"/>
    <s v="Order assembled"/>
    <x v="1"/>
    <x v="0"/>
    <x v="1"/>
    <n v="189"/>
    <x v="366"/>
  </r>
  <r>
    <s v="AD01-9364"/>
    <x v="2"/>
    <s v="May"/>
    <x v="0"/>
    <x v="0"/>
    <s v="Order assembled"/>
    <x v="1"/>
    <x v="0"/>
    <x v="0"/>
    <n v="197"/>
    <x v="162"/>
  </r>
  <r>
    <s v="AD01-9364"/>
    <x v="2"/>
    <s v="May"/>
    <x v="0"/>
    <x v="0"/>
    <s v="Order assembled"/>
    <x v="1"/>
    <x v="0"/>
    <x v="0"/>
    <n v="191"/>
    <x v="57"/>
  </r>
  <r>
    <s v="AD01-9364"/>
    <x v="2"/>
    <s v="May"/>
    <x v="0"/>
    <x v="0"/>
    <s v="Order assembled"/>
    <x v="1"/>
    <x v="0"/>
    <x v="0"/>
    <n v="185"/>
    <x v="368"/>
  </r>
  <r>
    <s v="AD01-9361"/>
    <x v="2"/>
    <s v="Sep"/>
    <x v="0"/>
    <x v="0"/>
    <s v="Order assembled"/>
    <x v="1"/>
    <x v="0"/>
    <x v="1"/>
    <n v="154"/>
    <x v="329"/>
  </r>
  <r>
    <s v="AD01-9362"/>
    <x v="2"/>
    <s v="Sep"/>
    <x v="0"/>
    <x v="0"/>
    <s v="Order assembled"/>
    <x v="1"/>
    <x v="0"/>
    <x v="1"/>
    <n v="156"/>
    <x v="467"/>
  </r>
  <r>
    <s v="AD01-9362"/>
    <x v="2"/>
    <s v="Sep"/>
    <x v="0"/>
    <x v="0"/>
    <s v="Order assembled"/>
    <x v="1"/>
    <x v="0"/>
    <x v="1"/>
    <n v="153"/>
    <x v="352"/>
  </r>
  <r>
    <s v="AD01-9361"/>
    <x v="2"/>
    <s v="Sep"/>
    <x v="0"/>
    <x v="0"/>
    <s v="Order assembled"/>
    <x v="1"/>
    <x v="0"/>
    <x v="1"/>
    <n v="157"/>
    <x v="334"/>
  </r>
  <r>
    <s v="AD01-9363"/>
    <x v="2"/>
    <s v="Sep"/>
    <x v="0"/>
    <x v="0"/>
    <s v="Order assembled"/>
    <x v="1"/>
    <x v="0"/>
    <x v="1"/>
    <n v="155"/>
    <x v="355"/>
  </r>
  <r>
    <s v="AD01-9361"/>
    <x v="2"/>
    <s v="Sep"/>
    <x v="0"/>
    <x v="0"/>
    <s v="Order assembled"/>
    <x v="1"/>
    <x v="0"/>
    <x v="0"/>
    <n v="341"/>
    <x v="221"/>
  </r>
  <r>
    <s v="AD01-9361"/>
    <x v="2"/>
    <s v="Aug"/>
    <x v="1"/>
    <x v="0"/>
    <s v="Order assembled"/>
    <x v="1"/>
    <x v="0"/>
    <x v="0"/>
    <n v="254"/>
    <x v="173"/>
  </r>
  <r>
    <s v="AD01-9362"/>
    <x v="2"/>
    <s v="Aug"/>
    <x v="1"/>
    <x v="0"/>
    <s v="Order assembled"/>
    <x v="1"/>
    <x v="0"/>
    <x v="0"/>
    <n v="256"/>
    <x v="175"/>
  </r>
  <r>
    <s v="AD01-9362"/>
    <x v="2"/>
    <s v="Aug"/>
    <x v="1"/>
    <x v="0"/>
    <s v="Order assembled"/>
    <x v="1"/>
    <x v="0"/>
    <x v="0"/>
    <n v="961"/>
    <x v="468"/>
  </r>
  <r>
    <s v="AD01-9362"/>
    <x v="2"/>
    <s v="Aug"/>
    <x v="1"/>
    <x v="0"/>
    <s v="Order assembled"/>
    <x v="1"/>
    <x v="0"/>
    <x v="0"/>
    <n v="255"/>
    <x v="168"/>
  </r>
  <r>
    <s v="AD01-9364"/>
    <x v="2"/>
    <s v="Aug"/>
    <x v="1"/>
    <x v="0"/>
    <s v="Order assembled"/>
    <x v="1"/>
    <x v="0"/>
    <x v="0"/>
    <n v="253"/>
    <x v="82"/>
  </r>
  <r>
    <s v="AD01-9364"/>
    <x v="2"/>
    <s v="Aug"/>
    <x v="1"/>
    <x v="0"/>
    <s v="Order assembled"/>
    <x v="1"/>
    <x v="0"/>
    <x v="0"/>
    <n v="251"/>
    <x v="85"/>
  </r>
  <r>
    <s v="AD01-9362"/>
    <x v="2"/>
    <s v="Jul"/>
    <x v="1"/>
    <x v="0"/>
    <s v="Order assembled"/>
    <x v="1"/>
    <x v="0"/>
    <x v="0"/>
    <n v="260"/>
    <x v="26"/>
  </r>
  <r>
    <s v="AD01-9362"/>
    <x v="2"/>
    <s v="Jul"/>
    <x v="1"/>
    <x v="0"/>
    <s v="Order assembled"/>
    <x v="1"/>
    <x v="0"/>
    <x v="0"/>
    <n v="960"/>
    <x v="469"/>
  </r>
  <r>
    <s v="AD01-9363"/>
    <x v="2"/>
    <s v="Jul"/>
    <x v="1"/>
    <x v="0"/>
    <s v="Order assembled"/>
    <x v="1"/>
    <x v="0"/>
    <x v="0"/>
    <n v="261"/>
    <x v="182"/>
  </r>
  <r>
    <s v="AD01-9362"/>
    <x v="2"/>
    <s v="Jul"/>
    <x v="1"/>
    <x v="0"/>
    <s v="Order assembled"/>
    <x v="1"/>
    <x v="0"/>
    <x v="0"/>
    <n v="259"/>
    <x v="37"/>
  </r>
  <r>
    <s v="AD01-9362"/>
    <x v="2"/>
    <s v="Jul"/>
    <x v="1"/>
    <x v="0"/>
    <s v="Order assembled"/>
    <x v="1"/>
    <x v="0"/>
    <x v="0"/>
    <n v="257"/>
    <x v="170"/>
  </r>
  <r>
    <s v="AD01-9361"/>
    <x v="2"/>
    <s v="Sep"/>
    <x v="1"/>
    <x v="0"/>
    <s v="Order assembled"/>
    <x v="1"/>
    <x v="0"/>
    <x v="0"/>
    <n v="248"/>
    <x v="60"/>
  </r>
  <r>
    <s v="AD01-9364"/>
    <x v="2"/>
    <s v="Sep"/>
    <x v="1"/>
    <x v="0"/>
    <s v="Order assembled"/>
    <x v="1"/>
    <x v="0"/>
    <x v="0"/>
    <n v="250"/>
    <x v="7"/>
  </r>
  <r>
    <s v="AD01-9362"/>
    <x v="2"/>
    <s v="Sep"/>
    <x v="1"/>
    <x v="0"/>
    <s v="Order assembled"/>
    <x v="1"/>
    <x v="0"/>
    <x v="0"/>
    <n v="249"/>
    <x v="68"/>
  </r>
  <r>
    <s v="AD01-9361"/>
    <x v="2"/>
    <s v="Sep"/>
    <x v="1"/>
    <x v="0"/>
    <s v="Order assembled"/>
    <x v="1"/>
    <x v="0"/>
    <x v="0"/>
    <n v="247"/>
    <x v="69"/>
  </r>
  <r>
    <s v="AD01-9361"/>
    <x v="2"/>
    <s v="Apr"/>
    <x v="0"/>
    <x v="0"/>
    <s v="Order assembled"/>
    <x v="0"/>
    <x v="0"/>
    <x v="1"/>
    <n v="356"/>
    <x v="470"/>
  </r>
  <r>
    <s v="AD01-9362"/>
    <x v="2"/>
    <s v="Apr"/>
    <x v="0"/>
    <x v="0"/>
    <s v="Order assembled"/>
    <x v="0"/>
    <x v="0"/>
    <x v="1"/>
    <n v="152"/>
    <x v="321"/>
  </r>
  <r>
    <s v="AD01-9364"/>
    <x v="2"/>
    <s v="Apr"/>
    <x v="0"/>
    <x v="1"/>
    <s v="Order assembled"/>
    <x v="0"/>
    <x v="0"/>
    <x v="1"/>
    <n v="352"/>
    <x v="206"/>
  </r>
  <r>
    <s v="AD01-9361"/>
    <x v="2"/>
    <s v="Apr"/>
    <x v="0"/>
    <x v="1"/>
    <s v="Order assembled"/>
    <x v="0"/>
    <x v="0"/>
    <x v="1"/>
    <n v="154"/>
    <x v="329"/>
  </r>
  <r>
    <s v="AD01-9365"/>
    <x v="2"/>
    <s v="Apr"/>
    <x v="0"/>
    <x v="1"/>
    <s v="Order assembled"/>
    <x v="0"/>
    <x v="0"/>
    <x v="1"/>
    <n v="698"/>
    <x v="471"/>
  </r>
  <r>
    <s v="AD01-9364"/>
    <x v="2"/>
    <s v="Apr"/>
    <x v="0"/>
    <x v="1"/>
    <s v="Order assembled"/>
    <x v="0"/>
    <x v="0"/>
    <x v="1"/>
    <n v="731"/>
    <x v="472"/>
  </r>
  <r>
    <s v="AD01-9364"/>
    <x v="2"/>
    <s v="Apr"/>
    <x v="0"/>
    <x v="1"/>
    <s v="Order assembled"/>
    <x v="0"/>
    <x v="0"/>
    <x v="1"/>
    <n v="771"/>
    <x v="7"/>
  </r>
  <r>
    <s v="AD01-9364"/>
    <x v="2"/>
    <s v="Apr"/>
    <x v="0"/>
    <x v="1"/>
    <s v="Order assembled"/>
    <x v="0"/>
    <x v="0"/>
    <x v="1"/>
    <n v="355"/>
    <x v="213"/>
  </r>
  <r>
    <s v="AD01-9364"/>
    <x v="2"/>
    <s v="Apr"/>
    <x v="0"/>
    <x v="1"/>
    <s v="Order assembled"/>
    <x v="0"/>
    <x v="0"/>
    <x v="1"/>
    <n v="157"/>
    <x v="334"/>
  </r>
  <r>
    <s v="AD01-9362"/>
    <x v="2"/>
    <s v="Apr"/>
    <x v="0"/>
    <x v="1"/>
    <s v="Order assembled"/>
    <x v="0"/>
    <x v="0"/>
    <x v="1"/>
    <n v="353"/>
    <x v="199"/>
  </r>
  <r>
    <s v="AD01-9362"/>
    <x v="2"/>
    <s v="Apr"/>
    <x v="0"/>
    <x v="1"/>
    <s v="Order assembled"/>
    <x v="0"/>
    <x v="0"/>
    <x v="1"/>
    <n v="155"/>
    <x v="355"/>
  </r>
  <r>
    <s v="AD01-9362"/>
    <x v="2"/>
    <s v="Aug"/>
    <x v="0"/>
    <x v="1"/>
    <s v="Order assembled"/>
    <x v="0"/>
    <x v="0"/>
    <x v="1"/>
    <n v="332"/>
    <x v="473"/>
  </r>
  <r>
    <s v="AD01-9362"/>
    <x v="2"/>
    <s v="Aug"/>
    <x v="0"/>
    <x v="1"/>
    <s v="Order assembled"/>
    <x v="0"/>
    <x v="0"/>
    <x v="1"/>
    <n v="134"/>
    <x v="246"/>
  </r>
  <r>
    <s v="AD01-9361"/>
    <x v="2"/>
    <s v="Aug"/>
    <x v="0"/>
    <x v="1"/>
    <s v="Order assembled"/>
    <x v="0"/>
    <x v="0"/>
    <x v="1"/>
    <n v="334"/>
    <x v="283"/>
  </r>
  <r>
    <s v="AD01-9362"/>
    <x v="2"/>
    <s v="Aug"/>
    <x v="0"/>
    <x v="1"/>
    <s v="Order assembled"/>
    <x v="0"/>
    <x v="0"/>
    <x v="1"/>
    <n v="702"/>
    <x v="474"/>
  </r>
  <r>
    <s v="AD01-9361"/>
    <x v="2"/>
    <s v="Aug"/>
    <x v="0"/>
    <x v="1"/>
    <s v="Order assembled"/>
    <x v="0"/>
    <x v="0"/>
    <x v="1"/>
    <n v="735"/>
    <x v="475"/>
  </r>
  <r>
    <s v="AD01-9362"/>
    <x v="2"/>
    <s v="Aug"/>
    <x v="0"/>
    <x v="1"/>
    <s v="Order assembled"/>
    <x v="0"/>
    <x v="0"/>
    <x v="1"/>
    <n v="333"/>
    <x v="7"/>
  </r>
  <r>
    <s v="AD01-9365"/>
    <x v="2"/>
    <s v="Aug"/>
    <x v="0"/>
    <x v="1"/>
    <s v="Order assembled"/>
    <x v="0"/>
    <x v="0"/>
    <x v="1"/>
    <n v="774"/>
    <x v="7"/>
  </r>
  <r>
    <s v="AD01-9362"/>
    <x v="2"/>
    <s v="Aug"/>
    <x v="0"/>
    <x v="1"/>
    <s v="Order assembled"/>
    <x v="0"/>
    <x v="0"/>
    <x v="1"/>
    <n v="331"/>
    <x v="286"/>
  </r>
  <r>
    <s v="AD01-9362"/>
    <x v="2"/>
    <s v="Aug"/>
    <x v="0"/>
    <x v="1"/>
    <s v="Order assembled"/>
    <x v="0"/>
    <x v="0"/>
    <x v="1"/>
    <n v="133"/>
    <x v="294"/>
  </r>
  <r>
    <s v="AD01-9363"/>
    <x v="2"/>
    <s v="Aug"/>
    <x v="0"/>
    <x v="1"/>
    <s v="Order assembled"/>
    <x v="0"/>
    <x v="0"/>
    <x v="1"/>
    <n v="335"/>
    <x v="204"/>
  </r>
  <r>
    <s v="AD01-9362"/>
    <x v="2"/>
    <s v="Aug"/>
    <x v="0"/>
    <x v="1"/>
    <s v="Order assembled"/>
    <x v="0"/>
    <x v="0"/>
    <x v="1"/>
    <n v="131"/>
    <x v="193"/>
  </r>
  <r>
    <s v="AD01-9363"/>
    <x v="2"/>
    <s v="Dec"/>
    <x v="0"/>
    <x v="1"/>
    <s v="Order assembled"/>
    <x v="0"/>
    <x v="0"/>
    <x v="1"/>
    <n v="140"/>
    <x v="205"/>
  </r>
  <r>
    <s v="AD01-9362"/>
    <x v="2"/>
    <s v="Dec"/>
    <x v="0"/>
    <x v="1"/>
    <s v="Order assembled"/>
    <x v="0"/>
    <x v="0"/>
    <x v="1"/>
    <n v="356"/>
    <x v="122"/>
  </r>
  <r>
    <s v="AD01-9362"/>
    <x v="2"/>
    <s v="Dec"/>
    <x v="0"/>
    <x v="1"/>
    <s v="Order assembled"/>
    <x v="0"/>
    <x v="0"/>
    <x v="1"/>
    <n v="310"/>
    <x v="279"/>
  </r>
  <r>
    <s v="AD01-9361"/>
    <x v="2"/>
    <s v="Dec"/>
    <x v="0"/>
    <x v="1"/>
    <s v="Order assembled"/>
    <x v="0"/>
    <x v="0"/>
    <x v="1"/>
    <n v="358"/>
    <x v="225"/>
  </r>
  <r>
    <s v="AD01-9365"/>
    <x v="2"/>
    <s v="Dec"/>
    <x v="0"/>
    <x v="1"/>
    <s v="Order assembled"/>
    <x v="0"/>
    <x v="0"/>
    <x v="1"/>
    <n v="138"/>
    <x v="476"/>
  </r>
  <r>
    <s v="AD01-9364"/>
    <x v="2"/>
    <s v="Dec"/>
    <x v="0"/>
    <x v="1"/>
    <s v="Order assembled"/>
    <x v="0"/>
    <x v="0"/>
    <x v="1"/>
    <n v="705"/>
    <x v="477"/>
  </r>
  <r>
    <s v="AD01-9361"/>
    <x v="2"/>
    <s v="Dec"/>
    <x v="0"/>
    <x v="1"/>
    <s v="Order assembled"/>
    <x v="0"/>
    <x v="0"/>
    <x v="1"/>
    <n v="738"/>
    <x v="478"/>
  </r>
  <r>
    <s v="AD01-9361"/>
    <x v="2"/>
    <s v="Dec"/>
    <x v="0"/>
    <x v="1"/>
    <s v="Order assembled"/>
    <x v="0"/>
    <x v="0"/>
    <x v="1"/>
    <n v="141"/>
    <x v="212"/>
  </r>
  <r>
    <s v="AD01-9364"/>
    <x v="2"/>
    <s v="Dec"/>
    <x v="0"/>
    <x v="1"/>
    <s v="Order assembled"/>
    <x v="0"/>
    <x v="0"/>
    <x v="1"/>
    <n v="309"/>
    <x v="7"/>
  </r>
  <r>
    <s v="AD01-9365"/>
    <x v="2"/>
    <s v="Dec"/>
    <x v="0"/>
    <x v="1"/>
    <s v="Order assembled"/>
    <x v="0"/>
    <x v="0"/>
    <x v="1"/>
    <n v="778"/>
    <x v="7"/>
  </r>
  <r>
    <s v="AD01-9361"/>
    <x v="2"/>
    <s v="Dec"/>
    <x v="0"/>
    <x v="1"/>
    <s v="Order assembled"/>
    <x v="0"/>
    <x v="0"/>
    <x v="1"/>
    <n v="139"/>
    <x v="299"/>
  </r>
  <r>
    <s v="AD01-9362"/>
    <x v="2"/>
    <s v="Dec"/>
    <x v="0"/>
    <x v="1"/>
    <s v="Order assembled"/>
    <x v="0"/>
    <x v="0"/>
    <x v="1"/>
    <n v="313"/>
    <x v="281"/>
  </r>
  <r>
    <s v="AD01-9362"/>
    <x v="2"/>
    <s v="Dec"/>
    <x v="0"/>
    <x v="1"/>
    <s v="Order assembled"/>
    <x v="0"/>
    <x v="0"/>
    <x v="1"/>
    <n v="137"/>
    <x v="252"/>
  </r>
  <r>
    <s v="AD01-9361"/>
    <x v="2"/>
    <s v="Dec"/>
    <x v="0"/>
    <x v="1"/>
    <s v="Order assembled"/>
    <x v="0"/>
    <x v="0"/>
    <x v="1"/>
    <n v="311"/>
    <x v="223"/>
  </r>
  <r>
    <s v="AD01-9363"/>
    <x v="2"/>
    <s v="Dec"/>
    <x v="0"/>
    <x v="1"/>
    <s v="Order assembled"/>
    <x v="0"/>
    <x v="0"/>
    <x v="1"/>
    <n v="747"/>
    <x v="479"/>
  </r>
  <r>
    <s v="AD01-9361"/>
    <x v="2"/>
    <s v="Feb"/>
    <x v="0"/>
    <x v="1"/>
    <s v="Order assembled"/>
    <x v="0"/>
    <x v="0"/>
    <x v="1"/>
    <n v="362"/>
    <x v="480"/>
  </r>
  <r>
    <s v="AD01-9362"/>
    <x v="2"/>
    <s v="Feb"/>
    <x v="0"/>
    <x v="1"/>
    <s v="Order assembled"/>
    <x v="0"/>
    <x v="0"/>
    <x v="1"/>
    <n v="164"/>
    <x v="46"/>
  </r>
  <r>
    <s v="AD01-9364"/>
    <x v="2"/>
    <s v="Feb"/>
    <x v="0"/>
    <x v="1"/>
    <s v="Order assembled"/>
    <x v="0"/>
    <x v="0"/>
    <x v="1"/>
    <n v="364"/>
    <x v="301"/>
  </r>
  <r>
    <s v="AD01-9361"/>
    <x v="2"/>
    <s v="Feb"/>
    <x v="0"/>
    <x v="1"/>
    <s v="Order assembled"/>
    <x v="0"/>
    <x v="0"/>
    <x v="1"/>
    <n v="166"/>
    <x v="47"/>
  </r>
  <r>
    <s v="AD01-9361"/>
    <x v="2"/>
    <s v="Feb"/>
    <x v="0"/>
    <x v="1"/>
    <s v="Order assembled"/>
    <x v="0"/>
    <x v="0"/>
    <x v="1"/>
    <n v="696"/>
    <x v="481"/>
  </r>
  <r>
    <s v="AD01-9364"/>
    <x v="2"/>
    <s v="Feb"/>
    <x v="0"/>
    <x v="1"/>
    <s v="Order assembled"/>
    <x v="0"/>
    <x v="0"/>
    <x v="1"/>
    <n v="363"/>
    <x v="128"/>
  </r>
  <r>
    <s v="AD01-9361"/>
    <x v="2"/>
    <s v="Feb"/>
    <x v="0"/>
    <x v="1"/>
    <s v="Order assembled"/>
    <x v="0"/>
    <x v="0"/>
    <x v="1"/>
    <n v="769"/>
    <x v="7"/>
  </r>
  <r>
    <s v="AD01-9361"/>
    <x v="2"/>
    <s v="Feb"/>
    <x v="0"/>
    <x v="1"/>
    <s v="Order assembled"/>
    <x v="0"/>
    <x v="0"/>
    <x v="1"/>
    <n v="367"/>
    <x v="324"/>
  </r>
  <r>
    <s v="AD01-9364"/>
    <x v="2"/>
    <s v="Feb"/>
    <x v="0"/>
    <x v="1"/>
    <s v="Order assembled"/>
    <x v="0"/>
    <x v="0"/>
    <x v="1"/>
    <n v="163"/>
    <x v="293"/>
  </r>
  <r>
    <s v="AD01-9362"/>
    <x v="2"/>
    <s v="Feb"/>
    <x v="0"/>
    <x v="1"/>
    <s v="Order assembled"/>
    <x v="0"/>
    <x v="0"/>
    <x v="1"/>
    <n v="365"/>
    <x v="245"/>
  </r>
  <r>
    <s v="AD01-9364"/>
    <x v="2"/>
    <s v="Feb"/>
    <x v="0"/>
    <x v="1"/>
    <s v="Order assembled"/>
    <x v="0"/>
    <x v="0"/>
    <x v="1"/>
    <n v="167"/>
    <x v="381"/>
  </r>
  <r>
    <s v="AD01-9361"/>
    <x v="2"/>
    <s v="Jan"/>
    <x v="0"/>
    <x v="1"/>
    <s v="Order assembled"/>
    <x v="0"/>
    <x v="0"/>
    <x v="1"/>
    <n v="368"/>
    <x v="482"/>
  </r>
  <r>
    <s v="AD01-9362"/>
    <x v="2"/>
    <s v="Jan"/>
    <x v="0"/>
    <x v="1"/>
    <s v="Order assembled"/>
    <x v="0"/>
    <x v="0"/>
    <x v="1"/>
    <n v="170"/>
    <x v="156"/>
  </r>
  <r>
    <s v="AD01-9362"/>
    <x v="2"/>
    <s v="Jan"/>
    <x v="0"/>
    <x v="1"/>
    <s v="Order assembled"/>
    <x v="0"/>
    <x v="0"/>
    <x v="1"/>
    <n v="370"/>
    <x v="76"/>
  </r>
  <r>
    <s v="AD01-9361"/>
    <x v="2"/>
    <s v="Jan"/>
    <x v="0"/>
    <x v="1"/>
    <s v="Order assembled"/>
    <x v="0"/>
    <x v="0"/>
    <x v="1"/>
    <n v="172"/>
    <x v="157"/>
  </r>
  <r>
    <s v="AD01-9362"/>
    <x v="2"/>
    <s v="Jan"/>
    <x v="0"/>
    <x v="1"/>
    <s v="Order assembled"/>
    <x v="0"/>
    <x v="0"/>
    <x v="1"/>
    <n v="695"/>
    <x v="483"/>
  </r>
  <r>
    <s v="AD01-9361"/>
    <x v="2"/>
    <s v="Jan"/>
    <x v="0"/>
    <x v="1"/>
    <s v="Order assembled"/>
    <x v="0"/>
    <x v="0"/>
    <x v="1"/>
    <n v="729"/>
    <x v="484"/>
  </r>
  <r>
    <s v="AD01-9361"/>
    <x v="2"/>
    <s v="Jan"/>
    <x v="0"/>
    <x v="1"/>
    <s v="Order assembled"/>
    <x v="0"/>
    <x v="0"/>
    <x v="1"/>
    <n v="369"/>
    <x v="127"/>
  </r>
  <r>
    <s v="AD01-9364"/>
    <x v="2"/>
    <s v="Jan"/>
    <x v="0"/>
    <x v="1"/>
    <s v="Order assembled"/>
    <x v="0"/>
    <x v="0"/>
    <x v="1"/>
    <n v="768"/>
    <x v="7"/>
  </r>
  <r>
    <s v="AD01-9362"/>
    <x v="2"/>
    <s v="Jan"/>
    <x v="0"/>
    <x v="1"/>
    <s v="Order assembled"/>
    <x v="0"/>
    <x v="0"/>
    <x v="1"/>
    <n v="169"/>
    <x v="161"/>
  </r>
  <r>
    <s v="AD01-9362"/>
    <x v="2"/>
    <s v="Jan"/>
    <x v="0"/>
    <x v="1"/>
    <s v="Order assembled"/>
    <x v="0"/>
    <x v="0"/>
    <x v="1"/>
    <n v="371"/>
    <x v="259"/>
  </r>
  <r>
    <s v="AD01-9361"/>
    <x v="2"/>
    <s v="Jan"/>
    <x v="0"/>
    <x v="1"/>
    <s v="Order assembled"/>
    <x v="0"/>
    <x v="0"/>
    <x v="1"/>
    <n v="173"/>
    <x v="356"/>
  </r>
  <r>
    <s v="AD01-9361"/>
    <x v="2"/>
    <s v="Jul"/>
    <x v="0"/>
    <x v="1"/>
    <s v="Order assembled"/>
    <x v="0"/>
    <x v="0"/>
    <x v="1"/>
    <n v="338"/>
    <x v="485"/>
  </r>
  <r>
    <s v="AD01-9365"/>
    <x v="2"/>
    <s v="Jul"/>
    <x v="0"/>
    <x v="1"/>
    <s v="Order assembled"/>
    <x v="0"/>
    <x v="0"/>
    <x v="1"/>
    <n v="140"/>
    <x v="205"/>
  </r>
  <r>
    <s v="AD01-9362"/>
    <x v="2"/>
    <s v="Jul"/>
    <x v="0"/>
    <x v="1"/>
    <s v="Order assembled"/>
    <x v="0"/>
    <x v="0"/>
    <x v="1"/>
    <n v="340"/>
    <x v="208"/>
  </r>
  <r>
    <s v="AD01-9362"/>
    <x v="2"/>
    <s v="Jul"/>
    <x v="0"/>
    <x v="1"/>
    <s v="Order assembled"/>
    <x v="0"/>
    <x v="0"/>
    <x v="1"/>
    <n v="136"/>
    <x v="290"/>
  </r>
  <r>
    <s v="AD01-9361"/>
    <x v="2"/>
    <s v="Jul"/>
    <x v="0"/>
    <x v="1"/>
    <s v="Order assembled"/>
    <x v="0"/>
    <x v="0"/>
    <x v="1"/>
    <n v="701"/>
    <x v="486"/>
  </r>
  <r>
    <s v="AD01-9364"/>
    <x v="2"/>
    <s v="Jul"/>
    <x v="0"/>
    <x v="1"/>
    <s v="Order assembled"/>
    <x v="0"/>
    <x v="0"/>
    <x v="1"/>
    <n v="734"/>
    <x v="487"/>
  </r>
  <r>
    <s v="AD01-9361"/>
    <x v="2"/>
    <s v="Jul"/>
    <x v="0"/>
    <x v="1"/>
    <s v="Order assembled"/>
    <x v="0"/>
    <x v="0"/>
    <x v="1"/>
    <n v="339"/>
    <x v="7"/>
  </r>
  <r>
    <s v="AD01-9362"/>
    <x v="2"/>
    <s v="Jul"/>
    <x v="0"/>
    <x v="1"/>
    <s v="Order assembled"/>
    <x v="0"/>
    <x v="0"/>
    <x v="1"/>
    <n v="773"/>
    <x v="7"/>
  </r>
  <r>
    <s v="AD01-9361"/>
    <x v="2"/>
    <s v="Jul"/>
    <x v="0"/>
    <x v="1"/>
    <s v="Order assembled"/>
    <x v="0"/>
    <x v="0"/>
    <x v="1"/>
    <n v="337"/>
    <x v="285"/>
  </r>
  <r>
    <s v="AD01-9362"/>
    <x v="2"/>
    <s v="Jul"/>
    <x v="0"/>
    <x v="1"/>
    <s v="Order assembled"/>
    <x v="0"/>
    <x v="0"/>
    <x v="1"/>
    <n v="139"/>
    <x v="299"/>
  </r>
  <r>
    <s v="AD01-9365"/>
    <x v="2"/>
    <s v="Jul"/>
    <x v="0"/>
    <x v="1"/>
    <s v="Order assembled"/>
    <x v="0"/>
    <x v="0"/>
    <x v="1"/>
    <n v="137"/>
    <x v="252"/>
  </r>
  <r>
    <s v="AD01-9365"/>
    <x v="2"/>
    <s v="Jun"/>
    <x v="0"/>
    <x v="1"/>
    <s v="Order assembled"/>
    <x v="0"/>
    <x v="0"/>
    <x v="1"/>
    <n v="344"/>
    <x v="488"/>
  </r>
  <r>
    <s v="AD01-9361"/>
    <x v="2"/>
    <s v="Jun"/>
    <x v="0"/>
    <x v="1"/>
    <s v="Order assembled"/>
    <x v="0"/>
    <x v="0"/>
    <x v="1"/>
    <n v="146"/>
    <x v="224"/>
  </r>
  <r>
    <s v="AD01-9362"/>
    <x v="2"/>
    <s v="Jun"/>
    <x v="0"/>
    <x v="1"/>
    <s v="Order assembled"/>
    <x v="0"/>
    <x v="0"/>
    <x v="1"/>
    <n v="142"/>
    <x v="306"/>
  </r>
  <r>
    <s v="AD01-9361"/>
    <x v="2"/>
    <s v="Jun"/>
    <x v="0"/>
    <x v="1"/>
    <s v="Order assembled"/>
    <x v="0"/>
    <x v="0"/>
    <x v="1"/>
    <n v="700"/>
    <x v="489"/>
  </r>
  <r>
    <s v="AD01-9362"/>
    <x v="2"/>
    <s v="Jun"/>
    <x v="0"/>
    <x v="1"/>
    <s v="Order assembled"/>
    <x v="0"/>
    <x v="0"/>
    <x v="1"/>
    <n v="733"/>
    <x v="490"/>
  </r>
  <r>
    <s v="AD01-9362"/>
    <x v="2"/>
    <s v="Jun"/>
    <x v="0"/>
    <x v="1"/>
    <s v="Order assembled"/>
    <x v="0"/>
    <x v="0"/>
    <x v="1"/>
    <n v="345"/>
    <x v="7"/>
  </r>
  <r>
    <s v="AD01-9362"/>
    <x v="2"/>
    <s v="Jun"/>
    <x v="0"/>
    <x v="1"/>
    <s v="Order assembled"/>
    <x v="0"/>
    <x v="0"/>
    <x v="1"/>
    <n v="343"/>
    <x v="215"/>
  </r>
  <r>
    <s v="AD01-9362"/>
    <x v="2"/>
    <s v="Jun"/>
    <x v="0"/>
    <x v="1"/>
    <s v="Order assembled"/>
    <x v="0"/>
    <x v="0"/>
    <x v="1"/>
    <n v="145"/>
    <x v="309"/>
  </r>
  <r>
    <s v="AD01-9362"/>
    <x v="2"/>
    <s v="Jun"/>
    <x v="0"/>
    <x v="1"/>
    <s v="Order assembled"/>
    <x v="0"/>
    <x v="0"/>
    <x v="1"/>
    <n v="341"/>
    <x v="221"/>
  </r>
  <r>
    <s v="AD01-9361"/>
    <x v="2"/>
    <s v="Jun"/>
    <x v="0"/>
    <x v="1"/>
    <s v="Order assembled"/>
    <x v="0"/>
    <x v="0"/>
    <x v="1"/>
    <n v="143"/>
    <x v="222"/>
  </r>
  <r>
    <s v="AD01-9365"/>
    <x v="2"/>
    <s v="Mar"/>
    <x v="0"/>
    <x v="1"/>
    <s v="Order assembled"/>
    <x v="0"/>
    <x v="0"/>
    <x v="1"/>
    <n v="158"/>
    <x v="288"/>
  </r>
  <r>
    <s v="AD01-9364"/>
    <x v="2"/>
    <s v="Mar"/>
    <x v="0"/>
    <x v="1"/>
    <s v="Order assembled"/>
    <x v="0"/>
    <x v="0"/>
    <x v="1"/>
    <n v="358"/>
    <x v="225"/>
  </r>
  <r>
    <s v="AD01-9364"/>
    <x v="2"/>
    <s v="Mar"/>
    <x v="0"/>
    <x v="1"/>
    <s v="Order assembled"/>
    <x v="0"/>
    <x v="0"/>
    <x v="1"/>
    <n v="160"/>
    <x v="289"/>
  </r>
  <r>
    <s v="AD01-9363"/>
    <x v="2"/>
    <s v="Mar"/>
    <x v="0"/>
    <x v="1"/>
    <s v="Order assembled"/>
    <x v="0"/>
    <x v="0"/>
    <x v="1"/>
    <n v="697"/>
    <x v="491"/>
  </r>
  <r>
    <s v="AD01-9363"/>
    <x v="2"/>
    <s v="Mar"/>
    <x v="0"/>
    <x v="1"/>
    <s v="Order assembled"/>
    <x v="0"/>
    <x v="0"/>
    <x v="1"/>
    <n v="730"/>
    <x v="492"/>
  </r>
  <r>
    <s v="AD01-9361"/>
    <x v="2"/>
    <s v="Mar"/>
    <x v="0"/>
    <x v="1"/>
    <s v="Order assembled"/>
    <x v="0"/>
    <x v="0"/>
    <x v="1"/>
    <n v="357"/>
    <x v="129"/>
  </r>
  <r>
    <s v="AD01-9362"/>
    <x v="2"/>
    <s v="Mar"/>
    <x v="0"/>
    <x v="1"/>
    <s v="Order assembled"/>
    <x v="0"/>
    <x v="0"/>
    <x v="1"/>
    <n v="770"/>
    <x v="7"/>
  </r>
  <r>
    <s v="AD01-9362"/>
    <x v="2"/>
    <s v="Mar"/>
    <x v="0"/>
    <x v="1"/>
    <s v="Order assembled"/>
    <x v="0"/>
    <x v="0"/>
    <x v="1"/>
    <n v="361"/>
    <x v="319"/>
  </r>
  <r>
    <s v="AD01-9362"/>
    <x v="2"/>
    <s v="Mar"/>
    <x v="0"/>
    <x v="1"/>
    <s v="Order assembled"/>
    <x v="0"/>
    <x v="0"/>
    <x v="1"/>
    <n v="359"/>
    <x v="239"/>
  </r>
  <r>
    <s v="AD01-9362"/>
    <x v="2"/>
    <s v="Mar"/>
    <x v="0"/>
    <x v="1"/>
    <s v="Order assembled"/>
    <x v="0"/>
    <x v="0"/>
    <x v="1"/>
    <n v="161"/>
    <x v="354"/>
  </r>
  <r>
    <s v="AD01-9362"/>
    <x v="2"/>
    <s v="May"/>
    <x v="0"/>
    <x v="1"/>
    <s v="Order assembled"/>
    <x v="0"/>
    <x v="0"/>
    <x v="1"/>
    <n v="350"/>
    <x v="493"/>
  </r>
  <r>
    <s v="AD01-9362"/>
    <x v="2"/>
    <s v="May"/>
    <x v="0"/>
    <x v="1"/>
    <s v="Order assembled"/>
    <x v="0"/>
    <x v="0"/>
    <x v="1"/>
    <n v="346"/>
    <x v="207"/>
  </r>
  <r>
    <s v="AD01-9364"/>
    <x v="2"/>
    <s v="May"/>
    <x v="0"/>
    <x v="1"/>
    <s v="Order assembled"/>
    <x v="0"/>
    <x v="0"/>
    <x v="1"/>
    <n v="148"/>
    <x v="310"/>
  </r>
  <r>
    <s v="AD01-9362"/>
    <x v="2"/>
    <s v="May"/>
    <x v="0"/>
    <x v="1"/>
    <s v="Order assembled"/>
    <x v="0"/>
    <x v="0"/>
    <x v="1"/>
    <n v="699"/>
    <x v="494"/>
  </r>
  <r>
    <s v="AD01-9361"/>
    <x v="2"/>
    <s v="May"/>
    <x v="0"/>
    <x v="1"/>
    <s v="Order assembled"/>
    <x v="0"/>
    <x v="0"/>
    <x v="1"/>
    <n v="732"/>
    <x v="495"/>
  </r>
  <r>
    <s v="AD01-9361"/>
    <x v="2"/>
    <s v="May"/>
    <x v="0"/>
    <x v="1"/>
    <s v="Order assembled"/>
    <x v="0"/>
    <x v="0"/>
    <x v="1"/>
    <n v="351"/>
    <x v="7"/>
  </r>
  <r>
    <s v="AD01-9362"/>
    <x v="2"/>
    <s v="May"/>
    <x v="0"/>
    <x v="1"/>
    <s v="Order assembled"/>
    <x v="0"/>
    <x v="0"/>
    <x v="1"/>
    <n v="772"/>
    <x v="7"/>
  </r>
  <r>
    <s v="AD01-9364"/>
    <x v="2"/>
    <s v="May"/>
    <x v="0"/>
    <x v="1"/>
    <s v="Order assembled"/>
    <x v="0"/>
    <x v="0"/>
    <x v="1"/>
    <n v="349"/>
    <x v="214"/>
  </r>
  <r>
    <s v="AD01-9362"/>
    <x v="2"/>
    <s v="May"/>
    <x v="0"/>
    <x v="1"/>
    <s v="Order assembled"/>
    <x v="0"/>
    <x v="0"/>
    <x v="1"/>
    <n v="151"/>
    <x v="313"/>
  </r>
  <r>
    <s v="AD01-9364"/>
    <x v="2"/>
    <s v="May"/>
    <x v="0"/>
    <x v="1"/>
    <s v="Order assembled"/>
    <x v="0"/>
    <x v="0"/>
    <x v="1"/>
    <n v="347"/>
    <x v="233"/>
  </r>
  <r>
    <s v="AD01-9362"/>
    <x v="2"/>
    <s v="May"/>
    <x v="0"/>
    <x v="1"/>
    <s v="Order assembled"/>
    <x v="0"/>
    <x v="0"/>
    <x v="1"/>
    <n v="149"/>
    <x v="315"/>
  </r>
  <r>
    <s v="AD01-9364"/>
    <x v="2"/>
    <s v="Nov"/>
    <x v="0"/>
    <x v="1"/>
    <s v="Order assembled"/>
    <x v="0"/>
    <x v="0"/>
    <x v="1"/>
    <n v="146"/>
    <x v="224"/>
  </r>
  <r>
    <s v="AD01-9365"/>
    <x v="2"/>
    <s v="Nov"/>
    <x v="0"/>
    <x v="1"/>
    <s v="Order assembled"/>
    <x v="0"/>
    <x v="0"/>
    <x v="1"/>
    <n v="314"/>
    <x v="104"/>
  </r>
  <r>
    <s v="AD01-9361"/>
    <x v="2"/>
    <s v="Nov"/>
    <x v="0"/>
    <x v="1"/>
    <s v="Order assembled"/>
    <x v="0"/>
    <x v="0"/>
    <x v="1"/>
    <n v="362"/>
    <x v="121"/>
  </r>
  <r>
    <s v="AD01-9364"/>
    <x v="2"/>
    <s v="Nov"/>
    <x v="0"/>
    <x v="1"/>
    <s v="Order assembled"/>
    <x v="0"/>
    <x v="0"/>
    <x v="1"/>
    <n v="142"/>
    <x v="306"/>
  </r>
  <r>
    <s v="AD01-9361"/>
    <x v="2"/>
    <s v="Nov"/>
    <x v="0"/>
    <x v="1"/>
    <s v="Order assembled"/>
    <x v="0"/>
    <x v="0"/>
    <x v="1"/>
    <n v="316"/>
    <x v="278"/>
  </r>
  <r>
    <s v="AD01-9362"/>
    <x v="2"/>
    <s v="Nov"/>
    <x v="0"/>
    <x v="1"/>
    <s v="Order assembled"/>
    <x v="0"/>
    <x v="0"/>
    <x v="1"/>
    <n v="364"/>
    <x v="301"/>
  </r>
  <r>
    <s v="AD01-9361"/>
    <x v="2"/>
    <s v="Nov"/>
    <x v="0"/>
    <x v="1"/>
    <s v="Order assembled"/>
    <x v="0"/>
    <x v="0"/>
    <x v="1"/>
    <n v="144"/>
    <x v="496"/>
  </r>
  <r>
    <s v="AD01-9364"/>
    <x v="2"/>
    <s v="Nov"/>
    <x v="0"/>
    <x v="1"/>
    <s v="Order assembled"/>
    <x v="0"/>
    <x v="0"/>
    <x v="1"/>
    <n v="704"/>
    <x v="497"/>
  </r>
  <r>
    <s v="AD01-9364"/>
    <x v="2"/>
    <s v="Nov"/>
    <x v="0"/>
    <x v="1"/>
    <s v="Order assembled"/>
    <x v="0"/>
    <x v="0"/>
    <x v="1"/>
    <n v="315"/>
    <x v="7"/>
  </r>
  <r>
    <s v="AD01-9361"/>
    <x v="2"/>
    <s v="Nov"/>
    <x v="0"/>
    <x v="1"/>
    <s v="Order assembled"/>
    <x v="0"/>
    <x v="0"/>
    <x v="1"/>
    <n v="777"/>
    <x v="7"/>
  </r>
  <r>
    <s v="AD01-9362"/>
    <x v="2"/>
    <s v="Nov"/>
    <x v="0"/>
    <x v="1"/>
    <s v="Order assembled"/>
    <x v="0"/>
    <x v="0"/>
    <x v="1"/>
    <n v="145"/>
    <x v="309"/>
  </r>
  <r>
    <s v="AD01-9362"/>
    <x v="2"/>
    <s v="Nov"/>
    <x v="0"/>
    <x v="1"/>
    <s v="Order assembled"/>
    <x v="0"/>
    <x v="0"/>
    <x v="1"/>
    <n v="319"/>
    <x v="280"/>
  </r>
  <r>
    <s v="AD01-9364"/>
    <x v="2"/>
    <s v="Nov"/>
    <x v="0"/>
    <x v="1"/>
    <s v="Order assembled"/>
    <x v="0"/>
    <x v="0"/>
    <x v="1"/>
    <n v="361"/>
    <x v="319"/>
  </r>
  <r>
    <s v="AD01-9361"/>
    <x v="2"/>
    <s v="Nov"/>
    <x v="0"/>
    <x v="1"/>
    <s v="Order assembled"/>
    <x v="0"/>
    <x v="0"/>
    <x v="1"/>
    <n v="143"/>
    <x v="222"/>
  </r>
  <r>
    <s v="AD01-9361"/>
    <x v="2"/>
    <s v="Nov"/>
    <x v="0"/>
    <x v="1"/>
    <s v="Order assembled"/>
    <x v="0"/>
    <x v="0"/>
    <x v="1"/>
    <n v="317"/>
    <x v="234"/>
  </r>
  <r>
    <s v="AD01-9364"/>
    <x v="2"/>
    <s v="Nov"/>
    <x v="0"/>
    <x v="1"/>
    <s v="Order assembled"/>
    <x v="0"/>
    <x v="0"/>
    <x v="1"/>
    <n v="746"/>
    <x v="498"/>
  </r>
  <r>
    <s v="AD01-9362"/>
    <x v="2"/>
    <s v="Oct"/>
    <x v="0"/>
    <x v="1"/>
    <s v="Order assembled"/>
    <x v="0"/>
    <x v="0"/>
    <x v="1"/>
    <n v="152"/>
    <x v="321"/>
  </r>
  <r>
    <s v="AD01-9363"/>
    <x v="2"/>
    <s v="Oct"/>
    <x v="0"/>
    <x v="1"/>
    <s v="Order assembled"/>
    <x v="0"/>
    <x v="0"/>
    <x v="1"/>
    <n v="320"/>
    <x v="103"/>
  </r>
  <r>
    <s v="AD01-9364"/>
    <x v="2"/>
    <s v="Oct"/>
    <x v="0"/>
    <x v="1"/>
    <s v="Order assembled"/>
    <x v="0"/>
    <x v="0"/>
    <x v="1"/>
    <n v="368"/>
    <x v="7"/>
  </r>
  <r>
    <s v="AD01-9361"/>
    <x v="2"/>
    <s v="Oct"/>
    <x v="0"/>
    <x v="1"/>
    <s v="Order assembled"/>
    <x v="0"/>
    <x v="0"/>
    <x v="1"/>
    <n v="148"/>
    <x v="310"/>
  </r>
  <r>
    <s v="AD01-9361"/>
    <x v="2"/>
    <s v="Oct"/>
    <x v="0"/>
    <x v="1"/>
    <s v="Order assembled"/>
    <x v="0"/>
    <x v="0"/>
    <x v="1"/>
    <n v="322"/>
    <x v="277"/>
  </r>
  <r>
    <s v="AD01-9362"/>
    <x v="2"/>
    <s v="Oct"/>
    <x v="0"/>
    <x v="1"/>
    <s v="Order assembled"/>
    <x v="0"/>
    <x v="0"/>
    <x v="1"/>
    <n v="370"/>
    <x v="76"/>
  </r>
  <r>
    <s v="AD01-9361"/>
    <x v="2"/>
    <s v="Oct"/>
    <x v="0"/>
    <x v="1"/>
    <s v="Order assembled"/>
    <x v="0"/>
    <x v="0"/>
    <x v="1"/>
    <n v="150"/>
    <x v="499"/>
  </r>
  <r>
    <s v="AD01-9364"/>
    <x v="2"/>
    <s v="Oct"/>
    <x v="0"/>
    <x v="1"/>
    <s v="Order assembled"/>
    <x v="0"/>
    <x v="0"/>
    <x v="1"/>
    <n v="703"/>
    <x v="500"/>
  </r>
  <r>
    <s v="AD01-9365"/>
    <x v="2"/>
    <s v="Oct"/>
    <x v="0"/>
    <x v="1"/>
    <s v="Order assembled"/>
    <x v="0"/>
    <x v="0"/>
    <x v="1"/>
    <n v="737"/>
    <x v="501"/>
  </r>
  <r>
    <s v="AD01-9365"/>
    <x v="2"/>
    <s v="Oct"/>
    <x v="0"/>
    <x v="1"/>
    <s v="Order assembled"/>
    <x v="0"/>
    <x v="0"/>
    <x v="1"/>
    <n v="147"/>
    <x v="229"/>
  </r>
  <r>
    <s v="AD01-9362"/>
    <x v="2"/>
    <s v="Oct"/>
    <x v="0"/>
    <x v="1"/>
    <s v="Order assembled"/>
    <x v="0"/>
    <x v="0"/>
    <x v="1"/>
    <n v="321"/>
    <x v="7"/>
  </r>
  <r>
    <s v="AD01-9361"/>
    <x v="2"/>
    <s v="Oct"/>
    <x v="0"/>
    <x v="1"/>
    <s v="Order assembled"/>
    <x v="0"/>
    <x v="0"/>
    <x v="1"/>
    <n v="776"/>
    <x v="7"/>
  </r>
  <r>
    <s v="AD01-9362"/>
    <x v="2"/>
    <s v="Oct"/>
    <x v="0"/>
    <x v="1"/>
    <s v="Order assembled"/>
    <x v="0"/>
    <x v="0"/>
    <x v="1"/>
    <n v="151"/>
    <x v="313"/>
  </r>
  <r>
    <s v="AD01-9361"/>
    <x v="2"/>
    <s v="Oct"/>
    <x v="0"/>
    <x v="1"/>
    <s v="Order assembled"/>
    <x v="0"/>
    <x v="0"/>
    <x v="1"/>
    <n v="367"/>
    <x v="324"/>
  </r>
  <r>
    <s v="AD01-9364"/>
    <x v="2"/>
    <s v="Oct"/>
    <x v="0"/>
    <x v="1"/>
    <s v="Order assembled"/>
    <x v="0"/>
    <x v="0"/>
    <x v="1"/>
    <n v="149"/>
    <x v="315"/>
  </r>
  <r>
    <s v="AD01-9364"/>
    <x v="2"/>
    <s v="Oct"/>
    <x v="0"/>
    <x v="1"/>
    <s v="Order assembled"/>
    <x v="0"/>
    <x v="0"/>
    <x v="1"/>
    <n v="323"/>
    <x v="258"/>
  </r>
  <r>
    <s v="AD01-9362"/>
    <x v="2"/>
    <s v="Oct"/>
    <x v="0"/>
    <x v="1"/>
    <s v="Order assembled"/>
    <x v="0"/>
    <x v="0"/>
    <x v="1"/>
    <n v="371"/>
    <x v="259"/>
  </r>
  <r>
    <s v="AD01-9361"/>
    <x v="2"/>
    <s v="Sep"/>
    <x v="0"/>
    <x v="1"/>
    <s v="Order assembled"/>
    <x v="0"/>
    <x v="0"/>
    <x v="1"/>
    <n v="326"/>
    <x v="502"/>
  </r>
  <r>
    <s v="AD01-9363"/>
    <x v="2"/>
    <s v="Sep"/>
    <x v="0"/>
    <x v="1"/>
    <s v="Order assembled"/>
    <x v="0"/>
    <x v="0"/>
    <x v="1"/>
    <n v="128"/>
    <x v="186"/>
  </r>
  <r>
    <s v="AD01-9361"/>
    <x v="2"/>
    <s v="Sep"/>
    <x v="0"/>
    <x v="1"/>
    <s v="Order assembled"/>
    <x v="0"/>
    <x v="0"/>
    <x v="1"/>
    <n v="328"/>
    <x v="284"/>
  </r>
  <r>
    <s v="AD01-9361"/>
    <x v="2"/>
    <s v="Sep"/>
    <x v="0"/>
    <x v="1"/>
    <s v="Order assembled"/>
    <x v="0"/>
    <x v="0"/>
    <x v="1"/>
    <n v="130"/>
    <x v="330"/>
  </r>
  <r>
    <s v="AD01-9362"/>
    <x v="2"/>
    <s v="Sep"/>
    <x v="0"/>
    <x v="1"/>
    <s v="Order assembled"/>
    <x v="0"/>
    <x v="0"/>
    <x v="1"/>
    <n v="736"/>
    <x v="503"/>
  </r>
  <r>
    <s v="AD01-9361"/>
    <x v="2"/>
    <s v="Sep"/>
    <x v="0"/>
    <x v="1"/>
    <s v="Order assembled"/>
    <x v="0"/>
    <x v="0"/>
    <x v="1"/>
    <n v="327"/>
    <x v="7"/>
  </r>
  <r>
    <s v="AD01-9362"/>
    <x v="2"/>
    <s v="Sep"/>
    <x v="0"/>
    <x v="1"/>
    <s v="Order assembled"/>
    <x v="0"/>
    <x v="0"/>
    <x v="1"/>
    <n v="775"/>
    <x v="7"/>
  </r>
  <r>
    <s v="AD01-9362"/>
    <x v="2"/>
    <s v="Sep"/>
    <x v="0"/>
    <x v="1"/>
    <s v="Order assembled"/>
    <x v="0"/>
    <x v="0"/>
    <x v="1"/>
    <n v="325"/>
    <x v="287"/>
  </r>
  <r>
    <s v="AD01-9361"/>
    <x v="2"/>
    <s v="Sep"/>
    <x v="0"/>
    <x v="1"/>
    <s v="Order assembled"/>
    <x v="0"/>
    <x v="0"/>
    <x v="1"/>
    <n v="127"/>
    <x v="335"/>
  </r>
  <r>
    <s v="AD01-9361"/>
    <x v="2"/>
    <s v="Sep"/>
    <x v="0"/>
    <x v="1"/>
    <s v="Order assembled"/>
    <x v="0"/>
    <x v="0"/>
    <x v="1"/>
    <n v="329"/>
    <x v="192"/>
  </r>
  <r>
    <s v="AD01-9364"/>
    <x v="2"/>
    <s v="Apr"/>
    <x v="1"/>
    <x v="0"/>
    <s v="Order assembled"/>
    <x v="0"/>
    <x v="0"/>
    <x v="1"/>
    <n v="182"/>
    <x v="174"/>
  </r>
  <r>
    <s v="AD01-9362"/>
    <x v="2"/>
    <s v="Apr"/>
    <x v="1"/>
    <x v="0"/>
    <s v="Order assembled"/>
    <x v="0"/>
    <x v="0"/>
    <x v="1"/>
    <n v="176"/>
    <x v="164"/>
  </r>
  <r>
    <s v="AD01-9361"/>
    <x v="2"/>
    <s v="Apr"/>
    <x v="1"/>
    <x v="0"/>
    <s v="Order assembled"/>
    <x v="0"/>
    <x v="0"/>
    <x v="0"/>
    <n v="200"/>
    <x v="107"/>
  </r>
  <r>
    <s v="AD01-9362"/>
    <x v="2"/>
    <s v="Apr"/>
    <x v="1"/>
    <x v="0"/>
    <s v="Order assembled"/>
    <x v="0"/>
    <x v="0"/>
    <x v="0"/>
    <n v="248"/>
    <x v="60"/>
  </r>
  <r>
    <s v="AD01-9361"/>
    <x v="2"/>
    <s v="Apr"/>
    <x v="1"/>
    <x v="0"/>
    <s v="Order assembled"/>
    <x v="0"/>
    <x v="0"/>
    <x v="0"/>
    <n v="184"/>
    <x v="176"/>
  </r>
  <r>
    <s v="AD01-9361"/>
    <x v="2"/>
    <s v="Apr"/>
    <x v="1"/>
    <x v="0"/>
    <s v="Order assembled"/>
    <x v="0"/>
    <x v="0"/>
    <x v="0"/>
    <n v="178"/>
    <x v="165"/>
  </r>
  <r>
    <s v="AD01-9362"/>
    <x v="2"/>
    <s v="Apr"/>
    <x v="1"/>
    <x v="0"/>
    <s v="Order assembled"/>
    <x v="0"/>
    <x v="0"/>
    <x v="0"/>
    <n v="172"/>
    <x v="157"/>
  </r>
  <r>
    <s v="AD01-9361"/>
    <x v="2"/>
    <s v="Apr"/>
    <x v="1"/>
    <x v="0"/>
    <s v="Order assembled"/>
    <x v="0"/>
    <x v="0"/>
    <x v="0"/>
    <n v="202"/>
    <x v="7"/>
  </r>
  <r>
    <s v="AD01-9362"/>
    <x v="2"/>
    <s v="Apr"/>
    <x v="1"/>
    <x v="0"/>
    <s v="Order assembled"/>
    <x v="0"/>
    <x v="0"/>
    <x v="0"/>
    <n v="250"/>
    <x v="7"/>
  </r>
  <r>
    <s v="AD01-9363"/>
    <x v="2"/>
    <s v="Apr"/>
    <x v="1"/>
    <x v="0"/>
    <s v="Order assembled"/>
    <x v="0"/>
    <x v="0"/>
    <x v="0"/>
    <n v="246"/>
    <x v="419"/>
  </r>
  <r>
    <s v="AD01-9361"/>
    <x v="2"/>
    <s v="Apr"/>
    <x v="1"/>
    <x v="0"/>
    <s v="Order assembled"/>
    <x v="0"/>
    <x v="0"/>
    <x v="0"/>
    <n v="201"/>
    <x v="160"/>
  </r>
  <r>
    <s v="AD01-9364"/>
    <x v="2"/>
    <s v="Apr"/>
    <x v="1"/>
    <x v="0"/>
    <s v="Order assembled"/>
    <x v="0"/>
    <x v="0"/>
    <x v="0"/>
    <n v="249"/>
    <x v="68"/>
  </r>
  <r>
    <s v="AD01-9361"/>
    <x v="2"/>
    <s v="Apr"/>
    <x v="1"/>
    <x v="0"/>
    <s v="Order assembled"/>
    <x v="0"/>
    <x v="0"/>
    <x v="0"/>
    <n v="181"/>
    <x v="184"/>
  </r>
  <r>
    <s v="AD01-9361"/>
    <x v="2"/>
    <s v="Apr"/>
    <x v="1"/>
    <x v="0"/>
    <s v="Order assembled"/>
    <x v="0"/>
    <x v="0"/>
    <x v="0"/>
    <n v="175"/>
    <x v="169"/>
  </r>
  <r>
    <s v="AD01-9362"/>
    <x v="2"/>
    <s v="Apr"/>
    <x v="1"/>
    <x v="0"/>
    <s v="Order assembled"/>
    <x v="0"/>
    <x v="0"/>
    <x v="0"/>
    <n v="792"/>
    <x v="504"/>
  </r>
  <r>
    <s v="AD01-9362"/>
    <x v="2"/>
    <s v="Apr"/>
    <x v="1"/>
    <x v="0"/>
    <s v="Order assembled"/>
    <x v="0"/>
    <x v="0"/>
    <x v="0"/>
    <n v="825"/>
    <x v="300"/>
  </r>
  <r>
    <s v="AD01-9361"/>
    <x v="2"/>
    <s v="Apr"/>
    <x v="1"/>
    <x v="0"/>
    <s v="Order assembled"/>
    <x v="0"/>
    <x v="0"/>
    <x v="1"/>
    <n v="185"/>
    <x v="368"/>
  </r>
  <r>
    <s v="AD01-9365"/>
    <x v="2"/>
    <s v="Apr"/>
    <x v="1"/>
    <x v="0"/>
    <s v="Order assembled"/>
    <x v="0"/>
    <x v="0"/>
    <x v="1"/>
    <n v="179"/>
    <x v="369"/>
  </r>
  <r>
    <s v="AD01-9364"/>
    <x v="2"/>
    <s v="Apr"/>
    <x v="1"/>
    <x v="0"/>
    <s v="Order assembled"/>
    <x v="0"/>
    <x v="0"/>
    <x v="1"/>
    <n v="173"/>
    <x v="356"/>
  </r>
  <r>
    <s v="AD01-9361"/>
    <x v="2"/>
    <s v="Apr"/>
    <x v="1"/>
    <x v="0"/>
    <s v="Order assembled"/>
    <x v="0"/>
    <x v="0"/>
    <x v="0"/>
    <n v="203"/>
    <x v="171"/>
  </r>
  <r>
    <s v="AD01-9363"/>
    <x v="2"/>
    <s v="Aug"/>
    <x v="1"/>
    <x v="0"/>
    <s v="Order assembled"/>
    <x v="0"/>
    <x v="0"/>
    <x v="1"/>
    <n v="368"/>
    <x v="7"/>
  </r>
  <r>
    <s v="AD01-9362"/>
    <x v="2"/>
    <s v="Aug"/>
    <x v="1"/>
    <x v="0"/>
    <s v="Order assembled"/>
    <x v="0"/>
    <x v="0"/>
    <x v="1"/>
    <n v="362"/>
    <x v="121"/>
  </r>
  <r>
    <s v="AD01-9362"/>
    <x v="2"/>
    <s v="Aug"/>
    <x v="1"/>
    <x v="0"/>
    <s v="Order assembled"/>
    <x v="0"/>
    <x v="0"/>
    <x v="1"/>
    <n v="356"/>
    <x v="122"/>
  </r>
  <r>
    <s v="AD01-9362"/>
    <x v="2"/>
    <s v="Aug"/>
    <x v="1"/>
    <x v="0"/>
    <s v="Order assembled"/>
    <x v="0"/>
    <x v="0"/>
    <x v="0"/>
    <n v="182"/>
    <x v="174"/>
  </r>
  <r>
    <s v="AD01-9364"/>
    <x v="2"/>
    <s v="Aug"/>
    <x v="1"/>
    <x v="0"/>
    <s v="Order assembled"/>
    <x v="0"/>
    <x v="0"/>
    <x v="0"/>
    <n v="224"/>
    <x v="75"/>
  </r>
  <r>
    <s v="AD01-9364"/>
    <x v="2"/>
    <s v="Aug"/>
    <x v="1"/>
    <x v="0"/>
    <s v="Order assembled"/>
    <x v="0"/>
    <x v="0"/>
    <x v="0"/>
    <n v="364"/>
    <x v="301"/>
  </r>
  <r>
    <s v="AD01-9362"/>
    <x v="2"/>
    <s v="Aug"/>
    <x v="1"/>
    <x v="0"/>
    <s v="Order assembled"/>
    <x v="0"/>
    <x v="0"/>
    <x v="0"/>
    <n v="358"/>
    <x v="225"/>
  </r>
  <r>
    <s v="AD01-9365"/>
    <x v="2"/>
    <s v="Aug"/>
    <x v="1"/>
    <x v="0"/>
    <s v="Order assembled"/>
    <x v="0"/>
    <x v="0"/>
    <x v="0"/>
    <n v="178"/>
    <x v="7"/>
  </r>
  <r>
    <s v="AD01-9364"/>
    <x v="2"/>
    <s v="Aug"/>
    <x v="1"/>
    <x v="0"/>
    <s v="Order assembled"/>
    <x v="0"/>
    <x v="0"/>
    <x v="0"/>
    <n v="226"/>
    <x v="7"/>
  </r>
  <r>
    <s v="AD01-9362"/>
    <x v="2"/>
    <s v="Aug"/>
    <x v="1"/>
    <x v="0"/>
    <s v="Order assembled"/>
    <x v="0"/>
    <x v="0"/>
    <x v="0"/>
    <n v="1014"/>
    <x v="505"/>
  </r>
  <r>
    <s v="AD01-9362"/>
    <x v="2"/>
    <s v="Aug"/>
    <x v="1"/>
    <x v="0"/>
    <s v="Order assembled"/>
    <x v="0"/>
    <x v="0"/>
    <x v="0"/>
    <n v="228"/>
    <x v="415"/>
  </r>
  <r>
    <s v="AD01-9362"/>
    <x v="2"/>
    <s v="Aug"/>
    <x v="1"/>
    <x v="0"/>
    <s v="Order assembled"/>
    <x v="0"/>
    <x v="0"/>
    <x v="0"/>
    <n v="225"/>
    <x v="51"/>
  </r>
  <r>
    <s v="AD01-9362"/>
    <x v="2"/>
    <s v="Aug"/>
    <x v="1"/>
    <x v="0"/>
    <s v="Order assembled"/>
    <x v="0"/>
    <x v="0"/>
    <x v="0"/>
    <n v="367"/>
    <x v="324"/>
  </r>
  <r>
    <s v="AD01-9362"/>
    <x v="2"/>
    <s v="Aug"/>
    <x v="1"/>
    <x v="0"/>
    <s v="Order assembled"/>
    <x v="0"/>
    <x v="0"/>
    <x v="0"/>
    <n v="361"/>
    <x v="319"/>
  </r>
  <r>
    <s v="AD01-9365"/>
    <x v="2"/>
    <s v="Aug"/>
    <x v="1"/>
    <x v="0"/>
    <s v="Order assembled"/>
    <x v="0"/>
    <x v="0"/>
    <x v="0"/>
    <n v="355"/>
    <x v="213"/>
  </r>
  <r>
    <s v="AD01-9364"/>
    <x v="2"/>
    <s v="Aug"/>
    <x v="1"/>
    <x v="0"/>
    <s v="Order assembled"/>
    <x v="0"/>
    <x v="0"/>
    <x v="0"/>
    <n v="795"/>
    <x v="506"/>
  </r>
  <r>
    <s v="AD01-9362"/>
    <x v="2"/>
    <s v="Aug"/>
    <x v="1"/>
    <x v="0"/>
    <s v="Order assembled"/>
    <x v="0"/>
    <x v="0"/>
    <x v="0"/>
    <n v="828"/>
    <x v="305"/>
  </r>
  <r>
    <s v="AD01-9361"/>
    <x v="2"/>
    <s v="Aug"/>
    <x v="1"/>
    <x v="0"/>
    <s v="Order assembled"/>
    <x v="0"/>
    <x v="0"/>
    <x v="1"/>
    <n v="365"/>
    <x v="245"/>
  </r>
  <r>
    <s v="AD01-9362"/>
    <x v="2"/>
    <s v="Aug"/>
    <x v="1"/>
    <x v="0"/>
    <s v="Order assembled"/>
    <x v="0"/>
    <x v="0"/>
    <x v="1"/>
    <n v="359"/>
    <x v="239"/>
  </r>
  <r>
    <s v="AD01-9362"/>
    <x v="2"/>
    <s v="Aug"/>
    <x v="1"/>
    <x v="0"/>
    <s v="Order assembled"/>
    <x v="0"/>
    <x v="0"/>
    <x v="1"/>
    <n v="353"/>
    <x v="199"/>
  </r>
  <r>
    <s v="AD01-9362"/>
    <x v="2"/>
    <s v="Aug"/>
    <x v="1"/>
    <x v="0"/>
    <s v="Order assembled"/>
    <x v="0"/>
    <x v="0"/>
    <x v="0"/>
    <n v="179"/>
    <x v="369"/>
  </r>
  <r>
    <s v="AD01-9361"/>
    <x v="2"/>
    <s v="Aug"/>
    <x v="1"/>
    <x v="0"/>
    <s v="Order assembled"/>
    <x v="0"/>
    <x v="0"/>
    <x v="0"/>
    <n v="227"/>
    <x v="119"/>
  </r>
  <r>
    <s v="AD01-9362"/>
    <x v="2"/>
    <s v="Dec"/>
    <x v="1"/>
    <x v="0"/>
    <s v="Order assembled"/>
    <x v="0"/>
    <x v="0"/>
    <x v="1"/>
    <n v="302"/>
    <x v="88"/>
  </r>
  <r>
    <s v="AD01-9361"/>
    <x v="2"/>
    <s v="Dec"/>
    <x v="1"/>
    <x v="0"/>
    <s v="Order assembled"/>
    <x v="0"/>
    <x v="0"/>
    <x v="1"/>
    <n v="296"/>
    <x v="74"/>
  </r>
  <r>
    <s v="AD01-9364"/>
    <x v="2"/>
    <s v="Dec"/>
    <x v="1"/>
    <x v="0"/>
    <s v="Order assembled"/>
    <x v="0"/>
    <x v="0"/>
    <x v="1"/>
    <n v="290"/>
    <x v="23"/>
  </r>
  <r>
    <s v="AD01-9362"/>
    <x v="2"/>
    <s v="Dec"/>
    <x v="1"/>
    <x v="0"/>
    <s v="Order assembled"/>
    <x v="0"/>
    <x v="0"/>
    <x v="0"/>
    <n v="230"/>
    <x v="138"/>
  </r>
  <r>
    <s v="AD01-9364"/>
    <x v="2"/>
    <s v="Dec"/>
    <x v="1"/>
    <x v="0"/>
    <s v="Order assembled"/>
    <x v="0"/>
    <x v="0"/>
    <x v="0"/>
    <n v="158"/>
    <x v="288"/>
  </r>
  <r>
    <s v="AD01-9361"/>
    <x v="2"/>
    <s v="Dec"/>
    <x v="1"/>
    <x v="0"/>
    <s v="Order assembled"/>
    <x v="0"/>
    <x v="0"/>
    <x v="0"/>
    <n v="206"/>
    <x v="139"/>
  </r>
  <r>
    <s v="AD01-9361"/>
    <x v="2"/>
    <s v="Dec"/>
    <x v="1"/>
    <x v="0"/>
    <s v="Order assembled"/>
    <x v="0"/>
    <x v="0"/>
    <x v="0"/>
    <n v="304"/>
    <x v="275"/>
  </r>
  <r>
    <s v="AD01-9362"/>
    <x v="2"/>
    <s v="Dec"/>
    <x v="1"/>
    <x v="0"/>
    <s v="Order assembled"/>
    <x v="0"/>
    <x v="0"/>
    <x v="0"/>
    <n v="298"/>
    <x v="78"/>
  </r>
  <r>
    <s v="AD01-9364"/>
    <x v="2"/>
    <s v="Dec"/>
    <x v="1"/>
    <x v="0"/>
    <s v="Order assembled"/>
    <x v="0"/>
    <x v="0"/>
    <x v="0"/>
    <n v="292"/>
    <x v="63"/>
  </r>
  <r>
    <s v="AD01-9362"/>
    <x v="2"/>
    <s v="Dec"/>
    <x v="1"/>
    <x v="0"/>
    <s v="Order assembled"/>
    <x v="0"/>
    <x v="0"/>
    <x v="0"/>
    <n v="232"/>
    <x v="7"/>
  </r>
  <r>
    <s v="AD01-9361"/>
    <x v="2"/>
    <s v="Dec"/>
    <x v="1"/>
    <x v="0"/>
    <s v="Order assembled"/>
    <x v="0"/>
    <x v="0"/>
    <x v="0"/>
    <n v="160"/>
    <x v="7"/>
  </r>
  <r>
    <s v="AD01-9362"/>
    <x v="2"/>
    <s v="Dec"/>
    <x v="1"/>
    <x v="0"/>
    <s v="Order assembled"/>
    <x v="0"/>
    <x v="0"/>
    <x v="0"/>
    <n v="964"/>
    <x v="507"/>
  </r>
  <r>
    <s v="AD01-9361"/>
    <x v="2"/>
    <s v="Dec"/>
    <x v="1"/>
    <x v="0"/>
    <s v="Order assembled"/>
    <x v="0"/>
    <x v="0"/>
    <x v="0"/>
    <n v="1018"/>
    <x v="508"/>
  </r>
  <r>
    <s v="AD01-9364"/>
    <x v="2"/>
    <s v="Dec"/>
    <x v="1"/>
    <x v="0"/>
    <s v="Order assembled"/>
    <x v="0"/>
    <x v="0"/>
    <x v="0"/>
    <n v="204"/>
    <x v="459"/>
  </r>
  <r>
    <s v="AD01-9364"/>
    <x v="2"/>
    <s v="Dec"/>
    <x v="1"/>
    <x v="0"/>
    <s v="Order assembled"/>
    <x v="0"/>
    <x v="0"/>
    <x v="0"/>
    <n v="231"/>
    <x v="147"/>
  </r>
  <r>
    <s v="AD01-9362"/>
    <x v="2"/>
    <s v="Dec"/>
    <x v="1"/>
    <x v="0"/>
    <s v="Order assembled"/>
    <x v="0"/>
    <x v="0"/>
    <x v="0"/>
    <n v="159"/>
    <x v="351"/>
  </r>
  <r>
    <s v="AD01-9362"/>
    <x v="2"/>
    <s v="Dec"/>
    <x v="1"/>
    <x v="0"/>
    <s v="Order assembled"/>
    <x v="0"/>
    <x v="0"/>
    <x v="0"/>
    <n v="207"/>
    <x v="183"/>
  </r>
  <r>
    <s v="AD01-9361"/>
    <x v="2"/>
    <s v="Dec"/>
    <x v="1"/>
    <x v="0"/>
    <s v="Order assembled"/>
    <x v="0"/>
    <x v="0"/>
    <x v="0"/>
    <n v="301"/>
    <x v="276"/>
  </r>
  <r>
    <s v="AD01-9364"/>
    <x v="2"/>
    <s v="Dec"/>
    <x v="1"/>
    <x v="0"/>
    <s v="Order assembled"/>
    <x v="0"/>
    <x v="0"/>
    <x v="0"/>
    <n v="295"/>
    <x v="70"/>
  </r>
  <r>
    <s v="AD01-9361"/>
    <x v="2"/>
    <s v="Dec"/>
    <x v="1"/>
    <x v="0"/>
    <s v="Order assembled"/>
    <x v="0"/>
    <x v="0"/>
    <x v="0"/>
    <n v="289"/>
    <x v="131"/>
  </r>
  <r>
    <s v="AD01-9364"/>
    <x v="2"/>
    <s v="Dec"/>
    <x v="1"/>
    <x v="0"/>
    <s v="Order assembled"/>
    <x v="0"/>
    <x v="0"/>
    <x v="0"/>
    <n v="799"/>
    <x v="509"/>
  </r>
  <r>
    <s v="AD01-9362"/>
    <x v="2"/>
    <s v="Dec"/>
    <x v="1"/>
    <x v="0"/>
    <s v="Order assembled"/>
    <x v="0"/>
    <x v="0"/>
    <x v="0"/>
    <n v="832"/>
    <x v="432"/>
  </r>
  <r>
    <s v="AD01-9364"/>
    <x v="2"/>
    <s v="Dec"/>
    <x v="1"/>
    <x v="0"/>
    <s v="Order assembled"/>
    <x v="0"/>
    <x v="0"/>
    <x v="1"/>
    <n v="299"/>
    <x v="86"/>
  </r>
  <r>
    <s v="AD01-9362"/>
    <x v="2"/>
    <s v="Dec"/>
    <x v="1"/>
    <x v="0"/>
    <s v="Order assembled"/>
    <x v="0"/>
    <x v="0"/>
    <x v="1"/>
    <n v="293"/>
    <x v="72"/>
  </r>
  <r>
    <s v="AD01-9361"/>
    <x v="2"/>
    <s v="Dec"/>
    <x v="1"/>
    <x v="0"/>
    <s v="Order assembled"/>
    <x v="0"/>
    <x v="0"/>
    <x v="0"/>
    <n v="233"/>
    <x v="154"/>
  </r>
  <r>
    <s v="AD01-9361"/>
    <x v="2"/>
    <s v="Dec"/>
    <x v="1"/>
    <x v="0"/>
    <s v="Order assembled"/>
    <x v="0"/>
    <x v="0"/>
    <x v="0"/>
    <n v="161"/>
    <x v="354"/>
  </r>
  <r>
    <s v="AD01-9362"/>
    <x v="2"/>
    <s v="Dec"/>
    <x v="1"/>
    <x v="0"/>
    <s v="Order assembled"/>
    <x v="0"/>
    <x v="0"/>
    <x v="0"/>
    <n v="203"/>
    <x v="171"/>
  </r>
  <r>
    <s v="AD01-9361"/>
    <x v="2"/>
    <s v="Feb"/>
    <x v="1"/>
    <x v="0"/>
    <s v="Order assembled"/>
    <x v="0"/>
    <x v="0"/>
    <x v="1"/>
    <n v="218"/>
    <x v="61"/>
  </r>
  <r>
    <s v="AD01-9362"/>
    <x v="2"/>
    <s v="Feb"/>
    <x v="1"/>
    <x v="0"/>
    <s v="Order assembled"/>
    <x v="0"/>
    <x v="0"/>
    <x v="1"/>
    <n v="212"/>
    <x v="25"/>
  </r>
  <r>
    <s v="AD01-9364"/>
    <x v="2"/>
    <s v="Feb"/>
    <x v="1"/>
    <x v="0"/>
    <s v="Order assembled"/>
    <x v="0"/>
    <x v="0"/>
    <x v="1"/>
    <n v="206"/>
    <x v="139"/>
  </r>
  <r>
    <s v="AD01-9361"/>
    <x v="2"/>
    <s v="Feb"/>
    <x v="1"/>
    <x v="0"/>
    <s v="Order assembled"/>
    <x v="0"/>
    <x v="0"/>
    <x v="0"/>
    <n v="212"/>
    <x v="25"/>
  </r>
  <r>
    <s v="AD01-9364"/>
    <x v="2"/>
    <s v="Feb"/>
    <x v="1"/>
    <x v="0"/>
    <s v="Order assembled"/>
    <x v="0"/>
    <x v="0"/>
    <x v="0"/>
    <n v="260"/>
    <x v="26"/>
  </r>
  <r>
    <s v="AD01-9361"/>
    <x v="2"/>
    <s v="Feb"/>
    <x v="1"/>
    <x v="0"/>
    <s v="Order assembled"/>
    <x v="0"/>
    <x v="0"/>
    <x v="0"/>
    <n v="214"/>
    <x v="28"/>
  </r>
  <r>
    <s v="AD01-9361"/>
    <x v="2"/>
    <s v="Feb"/>
    <x v="1"/>
    <x v="0"/>
    <s v="Order assembled"/>
    <x v="0"/>
    <x v="0"/>
    <x v="0"/>
    <n v="208"/>
    <x v="6"/>
  </r>
  <r>
    <s v="AD01-9362"/>
    <x v="2"/>
    <s v="Feb"/>
    <x v="1"/>
    <x v="0"/>
    <s v="Order assembled"/>
    <x v="0"/>
    <x v="0"/>
    <x v="0"/>
    <n v="214"/>
    <x v="7"/>
  </r>
  <r>
    <s v="AD01-9362"/>
    <x v="2"/>
    <s v="Feb"/>
    <x v="1"/>
    <x v="0"/>
    <s v="Order assembled"/>
    <x v="0"/>
    <x v="0"/>
    <x v="0"/>
    <n v="256"/>
    <x v="7"/>
  </r>
  <r>
    <s v="AD01-9361"/>
    <x v="2"/>
    <s v="Feb"/>
    <x v="1"/>
    <x v="0"/>
    <s v="Order assembled"/>
    <x v="0"/>
    <x v="0"/>
    <x v="0"/>
    <n v="1009"/>
    <x v="510"/>
  </r>
  <r>
    <s v="AD01-9362"/>
    <x v="2"/>
    <s v="Feb"/>
    <x v="1"/>
    <x v="0"/>
    <s v="Order assembled"/>
    <x v="0"/>
    <x v="0"/>
    <x v="0"/>
    <n v="258"/>
    <x v="201"/>
  </r>
  <r>
    <s v="AD01-9361"/>
    <x v="2"/>
    <s v="Feb"/>
    <x v="1"/>
    <x v="0"/>
    <s v="Order assembled"/>
    <x v="0"/>
    <x v="0"/>
    <x v="0"/>
    <n v="213"/>
    <x v="35"/>
  </r>
  <r>
    <s v="AD01-9363"/>
    <x v="2"/>
    <s v="Feb"/>
    <x v="1"/>
    <x v="0"/>
    <s v="Order assembled"/>
    <x v="0"/>
    <x v="0"/>
    <x v="0"/>
    <n v="261"/>
    <x v="182"/>
  </r>
  <r>
    <s v="AD01-9362"/>
    <x v="2"/>
    <s v="Feb"/>
    <x v="1"/>
    <x v="0"/>
    <s v="Order assembled"/>
    <x v="0"/>
    <x v="0"/>
    <x v="0"/>
    <n v="217"/>
    <x v="36"/>
  </r>
  <r>
    <s v="AD01-9361"/>
    <x v="2"/>
    <s v="Feb"/>
    <x v="1"/>
    <x v="0"/>
    <s v="Order assembled"/>
    <x v="0"/>
    <x v="0"/>
    <x v="0"/>
    <n v="211"/>
    <x v="17"/>
  </r>
  <r>
    <s v="AD01-9361"/>
    <x v="2"/>
    <s v="Feb"/>
    <x v="1"/>
    <x v="0"/>
    <s v="Order assembled"/>
    <x v="0"/>
    <x v="0"/>
    <x v="0"/>
    <n v="205"/>
    <x v="150"/>
  </r>
  <r>
    <s v="AD01-9361"/>
    <x v="2"/>
    <s v="Feb"/>
    <x v="1"/>
    <x v="0"/>
    <s v="Order assembled"/>
    <x v="0"/>
    <x v="0"/>
    <x v="0"/>
    <n v="790"/>
    <x v="219"/>
  </r>
  <r>
    <s v="AD01-9362"/>
    <x v="2"/>
    <s v="Feb"/>
    <x v="1"/>
    <x v="0"/>
    <s v="Order assembled"/>
    <x v="0"/>
    <x v="0"/>
    <x v="0"/>
    <n v="823"/>
    <x v="325"/>
  </r>
  <r>
    <s v="AD01-9361"/>
    <x v="2"/>
    <s v="Feb"/>
    <x v="1"/>
    <x v="0"/>
    <s v="Order assembled"/>
    <x v="0"/>
    <x v="0"/>
    <x v="1"/>
    <n v="215"/>
    <x v="41"/>
  </r>
  <r>
    <s v="AD01-9364"/>
    <x v="2"/>
    <s v="Feb"/>
    <x v="1"/>
    <x v="0"/>
    <s v="Order assembled"/>
    <x v="0"/>
    <x v="0"/>
    <x v="1"/>
    <n v="209"/>
    <x v="185"/>
  </r>
  <r>
    <s v="AD01-9361"/>
    <x v="2"/>
    <s v="Feb"/>
    <x v="1"/>
    <x v="0"/>
    <s v="Order assembled"/>
    <x v="0"/>
    <x v="0"/>
    <x v="1"/>
    <n v="203"/>
    <x v="171"/>
  </r>
  <r>
    <s v="AD01-9364"/>
    <x v="2"/>
    <s v="Feb"/>
    <x v="1"/>
    <x v="0"/>
    <s v="Order assembled"/>
    <x v="0"/>
    <x v="0"/>
    <x v="0"/>
    <n v="257"/>
    <x v="170"/>
  </r>
  <r>
    <s v="AD01-9362"/>
    <x v="2"/>
    <s v="Jan"/>
    <x v="1"/>
    <x v="0"/>
    <s v="Order assembled"/>
    <x v="0"/>
    <x v="0"/>
    <x v="1"/>
    <n v="230"/>
    <x v="138"/>
  </r>
  <r>
    <s v="AD01-9361"/>
    <x v="2"/>
    <s v="Jan"/>
    <x v="1"/>
    <x v="0"/>
    <s v="Order assembled"/>
    <x v="0"/>
    <x v="0"/>
    <x v="1"/>
    <n v="224"/>
    <x v="75"/>
  </r>
  <r>
    <s v="AD01-9365"/>
    <x v="2"/>
    <s v="Jan"/>
    <x v="1"/>
    <x v="0"/>
    <s v="Order assembled"/>
    <x v="0"/>
    <x v="0"/>
    <x v="0"/>
    <n v="218"/>
    <x v="61"/>
  </r>
  <r>
    <s v="AD01-9363"/>
    <x v="2"/>
    <s v="Jan"/>
    <x v="1"/>
    <x v="0"/>
    <s v="Order assembled"/>
    <x v="0"/>
    <x v="0"/>
    <x v="0"/>
    <n v="266"/>
    <x v="89"/>
  </r>
  <r>
    <s v="AD01-9362"/>
    <x v="2"/>
    <s v="Jan"/>
    <x v="1"/>
    <x v="0"/>
    <s v="Order assembled"/>
    <x v="0"/>
    <x v="0"/>
    <x v="0"/>
    <n v="232"/>
    <x v="140"/>
  </r>
  <r>
    <s v="AD01-9362"/>
    <x v="2"/>
    <s v="Jan"/>
    <x v="1"/>
    <x v="0"/>
    <s v="Order assembled"/>
    <x v="0"/>
    <x v="0"/>
    <x v="0"/>
    <n v="226"/>
    <x v="79"/>
  </r>
  <r>
    <s v="AD01-9362"/>
    <x v="2"/>
    <s v="Jan"/>
    <x v="1"/>
    <x v="0"/>
    <s v="Order assembled"/>
    <x v="0"/>
    <x v="0"/>
    <x v="0"/>
    <n v="220"/>
    <x v="64"/>
  </r>
  <r>
    <s v="AD01-9361"/>
    <x v="2"/>
    <s v="Jan"/>
    <x v="1"/>
    <x v="0"/>
    <s v="Order assembled"/>
    <x v="0"/>
    <x v="0"/>
    <x v="0"/>
    <n v="262"/>
    <x v="7"/>
  </r>
  <r>
    <s v="AD01-9361"/>
    <x v="2"/>
    <s v="Jan"/>
    <x v="1"/>
    <x v="0"/>
    <s v="Order assembled"/>
    <x v="0"/>
    <x v="0"/>
    <x v="0"/>
    <n v="1008"/>
    <x v="511"/>
  </r>
  <r>
    <s v="AD01-9362"/>
    <x v="2"/>
    <s v="Jan"/>
    <x v="1"/>
    <x v="0"/>
    <s v="Order assembled"/>
    <x v="0"/>
    <x v="0"/>
    <x v="0"/>
    <n v="1041"/>
    <x v="512"/>
  </r>
  <r>
    <s v="AD01-9362"/>
    <x v="2"/>
    <s v="Jan"/>
    <x v="1"/>
    <x v="0"/>
    <s v="Order assembled"/>
    <x v="0"/>
    <x v="0"/>
    <x v="0"/>
    <n v="219"/>
    <x v="52"/>
  </r>
  <r>
    <s v="AD01-9365"/>
    <x v="2"/>
    <s v="Jan"/>
    <x v="1"/>
    <x v="0"/>
    <s v="Order assembled"/>
    <x v="0"/>
    <x v="0"/>
    <x v="0"/>
    <n v="229"/>
    <x v="148"/>
  </r>
  <r>
    <s v="AD01-9361"/>
    <x v="2"/>
    <s v="Jan"/>
    <x v="1"/>
    <x v="0"/>
    <s v="Order assembled"/>
    <x v="0"/>
    <x v="0"/>
    <x v="0"/>
    <n v="223"/>
    <x v="83"/>
  </r>
  <r>
    <s v="AD01-9362"/>
    <x v="2"/>
    <s v="Jan"/>
    <x v="1"/>
    <x v="0"/>
    <s v="Order assembled"/>
    <x v="0"/>
    <x v="0"/>
    <x v="0"/>
    <n v="789"/>
    <x v="218"/>
  </r>
  <r>
    <s v="AD01-9362"/>
    <x v="2"/>
    <s v="Jan"/>
    <x v="1"/>
    <x v="0"/>
    <s v="Order assembled"/>
    <x v="0"/>
    <x v="0"/>
    <x v="0"/>
    <n v="822"/>
    <x v="336"/>
  </r>
  <r>
    <s v="AD01-9362"/>
    <x v="2"/>
    <s v="Jan"/>
    <x v="1"/>
    <x v="0"/>
    <s v="Order assembled"/>
    <x v="0"/>
    <x v="0"/>
    <x v="1"/>
    <n v="233"/>
    <x v="154"/>
  </r>
  <r>
    <s v="AD01-9362"/>
    <x v="2"/>
    <s v="Jan"/>
    <x v="1"/>
    <x v="0"/>
    <s v="Order assembled"/>
    <x v="0"/>
    <x v="0"/>
    <x v="1"/>
    <n v="227"/>
    <x v="119"/>
  </r>
  <r>
    <s v="AD01-9361"/>
    <x v="2"/>
    <s v="Jan"/>
    <x v="1"/>
    <x v="0"/>
    <s v="Order assembled"/>
    <x v="0"/>
    <x v="0"/>
    <x v="1"/>
    <n v="221"/>
    <x v="56"/>
  </r>
  <r>
    <s v="AD01-9362"/>
    <x v="2"/>
    <s v="Jan"/>
    <x v="1"/>
    <x v="0"/>
    <s v="Order assembled"/>
    <x v="0"/>
    <x v="0"/>
    <x v="0"/>
    <n v="215"/>
    <x v="41"/>
  </r>
  <r>
    <s v="AD01-9364"/>
    <x v="2"/>
    <s v="Jan"/>
    <x v="1"/>
    <x v="0"/>
    <s v="Order assembled"/>
    <x v="0"/>
    <x v="0"/>
    <x v="0"/>
    <n v="263"/>
    <x v="42"/>
  </r>
  <r>
    <s v="AD01-9361"/>
    <x v="2"/>
    <s v="Jul"/>
    <x v="1"/>
    <x v="0"/>
    <s v="Order assembled"/>
    <x v="0"/>
    <x v="0"/>
    <x v="1"/>
    <n v="134"/>
    <x v="246"/>
  </r>
  <r>
    <s v="AD01-9361"/>
    <x v="2"/>
    <s v="Jul"/>
    <x v="1"/>
    <x v="0"/>
    <s v="Order assembled"/>
    <x v="0"/>
    <x v="0"/>
    <x v="1"/>
    <n v="128"/>
    <x v="186"/>
  </r>
  <r>
    <s v="AD01-9362"/>
    <x v="2"/>
    <s v="Jul"/>
    <x v="1"/>
    <x v="0"/>
    <s v="Order assembled"/>
    <x v="0"/>
    <x v="0"/>
    <x v="0"/>
    <n v="230"/>
    <x v="138"/>
  </r>
  <r>
    <s v="AD01-9362"/>
    <x v="2"/>
    <s v="Jul"/>
    <x v="1"/>
    <x v="0"/>
    <s v="Order assembled"/>
    <x v="0"/>
    <x v="0"/>
    <x v="0"/>
    <n v="136"/>
    <x v="290"/>
  </r>
  <r>
    <s v="AD01-9361"/>
    <x v="2"/>
    <s v="Jul"/>
    <x v="1"/>
    <x v="0"/>
    <s v="Order assembled"/>
    <x v="0"/>
    <x v="0"/>
    <x v="0"/>
    <n v="130"/>
    <x v="330"/>
  </r>
  <r>
    <s v="AD01-9364"/>
    <x v="2"/>
    <s v="Jul"/>
    <x v="1"/>
    <x v="0"/>
    <s v="Order assembled"/>
    <x v="0"/>
    <x v="0"/>
    <x v="0"/>
    <n v="370"/>
    <x v="76"/>
  </r>
  <r>
    <s v="AD01-9362"/>
    <x v="2"/>
    <s v="Jul"/>
    <x v="1"/>
    <x v="0"/>
    <s v="Order assembled"/>
    <x v="0"/>
    <x v="0"/>
    <x v="0"/>
    <n v="184"/>
    <x v="7"/>
  </r>
  <r>
    <s v="AD01-9362"/>
    <x v="2"/>
    <s v="Jul"/>
    <x v="1"/>
    <x v="0"/>
    <s v="Order assembled"/>
    <x v="0"/>
    <x v="0"/>
    <x v="0"/>
    <n v="232"/>
    <x v="7"/>
  </r>
  <r>
    <s v="AD01-9364"/>
    <x v="2"/>
    <s v="Jul"/>
    <x v="1"/>
    <x v="0"/>
    <s v="Order assembled"/>
    <x v="0"/>
    <x v="0"/>
    <x v="0"/>
    <n v="1013"/>
    <x v="513"/>
  </r>
  <r>
    <s v="AD01-9363"/>
    <x v="2"/>
    <s v="Jul"/>
    <x v="1"/>
    <x v="0"/>
    <s v="Order assembled"/>
    <x v="0"/>
    <x v="0"/>
    <x v="0"/>
    <n v="234"/>
    <x v="423"/>
  </r>
  <r>
    <s v="AD01-9364"/>
    <x v="2"/>
    <s v="Jul"/>
    <x v="1"/>
    <x v="0"/>
    <s v="Order assembled"/>
    <x v="0"/>
    <x v="0"/>
    <x v="0"/>
    <n v="183"/>
    <x v="367"/>
  </r>
  <r>
    <s v="AD01-9362"/>
    <x v="2"/>
    <s v="Jul"/>
    <x v="1"/>
    <x v="0"/>
    <s v="Order assembled"/>
    <x v="0"/>
    <x v="0"/>
    <x v="0"/>
    <n v="231"/>
    <x v="147"/>
  </r>
  <r>
    <s v="AD01-9364"/>
    <x v="2"/>
    <s v="Jul"/>
    <x v="1"/>
    <x v="0"/>
    <s v="Order assembled"/>
    <x v="0"/>
    <x v="0"/>
    <x v="0"/>
    <n v="133"/>
    <x v="294"/>
  </r>
  <r>
    <s v="AD01-9362"/>
    <x v="2"/>
    <s v="Jul"/>
    <x v="1"/>
    <x v="0"/>
    <s v="Order assembled"/>
    <x v="0"/>
    <x v="0"/>
    <x v="0"/>
    <n v="127"/>
    <x v="335"/>
  </r>
  <r>
    <s v="AD01-9362"/>
    <x v="2"/>
    <s v="Jul"/>
    <x v="1"/>
    <x v="0"/>
    <s v="Order assembled"/>
    <x v="0"/>
    <x v="0"/>
    <x v="0"/>
    <n v="794"/>
    <x v="514"/>
  </r>
  <r>
    <s v="AD01-9362"/>
    <x v="2"/>
    <s v="Jul"/>
    <x v="1"/>
    <x v="0"/>
    <s v="Order assembled"/>
    <x v="0"/>
    <x v="0"/>
    <x v="1"/>
    <n v="137"/>
    <x v="252"/>
  </r>
  <r>
    <s v="AD01-9361"/>
    <x v="2"/>
    <s v="Jul"/>
    <x v="1"/>
    <x v="0"/>
    <s v="Order assembled"/>
    <x v="0"/>
    <x v="0"/>
    <x v="1"/>
    <n v="131"/>
    <x v="193"/>
  </r>
  <r>
    <s v="AD01-9361"/>
    <x v="2"/>
    <s v="Jul"/>
    <x v="1"/>
    <x v="0"/>
    <s v="Order assembled"/>
    <x v="0"/>
    <x v="0"/>
    <x v="1"/>
    <n v="371"/>
    <x v="259"/>
  </r>
  <r>
    <s v="AD01-9361"/>
    <x v="2"/>
    <s v="Jul"/>
    <x v="1"/>
    <x v="0"/>
    <s v="Order assembled"/>
    <x v="0"/>
    <x v="0"/>
    <x v="0"/>
    <n v="185"/>
    <x v="368"/>
  </r>
  <r>
    <s v="AD01-9362"/>
    <x v="2"/>
    <s v="Jul"/>
    <x v="1"/>
    <x v="0"/>
    <s v="Order assembled"/>
    <x v="0"/>
    <x v="0"/>
    <x v="0"/>
    <n v="233"/>
    <x v="154"/>
  </r>
  <r>
    <s v="AD01-9362"/>
    <x v="2"/>
    <s v="Jun"/>
    <x v="1"/>
    <x v="0"/>
    <s v="Order assembled"/>
    <x v="0"/>
    <x v="0"/>
    <x v="1"/>
    <n v="152"/>
    <x v="321"/>
  </r>
  <r>
    <s v="AD01-9362"/>
    <x v="2"/>
    <s v="Jun"/>
    <x v="1"/>
    <x v="0"/>
    <s v="Order assembled"/>
    <x v="0"/>
    <x v="0"/>
    <x v="1"/>
    <n v="146"/>
    <x v="224"/>
  </r>
  <r>
    <s v="AD01-9362"/>
    <x v="2"/>
    <s v="Jun"/>
    <x v="1"/>
    <x v="0"/>
    <s v="Order assembled"/>
    <x v="0"/>
    <x v="0"/>
    <x v="1"/>
    <n v="140"/>
    <x v="205"/>
  </r>
  <r>
    <s v="AD01-9365"/>
    <x v="2"/>
    <s v="Jun"/>
    <x v="1"/>
    <x v="0"/>
    <s v="Order assembled"/>
    <x v="0"/>
    <x v="0"/>
    <x v="0"/>
    <n v="188"/>
    <x v="27"/>
  </r>
  <r>
    <s v="AD01-9361"/>
    <x v="2"/>
    <s v="Jun"/>
    <x v="1"/>
    <x v="0"/>
    <s v="Order assembled"/>
    <x v="0"/>
    <x v="0"/>
    <x v="0"/>
    <n v="236"/>
    <x v="2"/>
  </r>
  <r>
    <s v="AD01-9362"/>
    <x v="2"/>
    <s v="Jun"/>
    <x v="1"/>
    <x v="0"/>
    <s v="Order assembled"/>
    <x v="0"/>
    <x v="0"/>
    <x v="0"/>
    <n v="154"/>
    <x v="329"/>
  </r>
  <r>
    <s v="AD01-9361"/>
    <x v="2"/>
    <s v="Jun"/>
    <x v="1"/>
    <x v="0"/>
    <s v="Order assembled"/>
    <x v="0"/>
    <x v="0"/>
    <x v="0"/>
    <n v="148"/>
    <x v="310"/>
  </r>
  <r>
    <s v="AD01-9364"/>
    <x v="2"/>
    <s v="Jun"/>
    <x v="1"/>
    <x v="0"/>
    <s v="Order assembled"/>
    <x v="0"/>
    <x v="0"/>
    <x v="0"/>
    <n v="142"/>
    <x v="306"/>
  </r>
  <r>
    <s v="AD01-9361"/>
    <x v="2"/>
    <s v="Jun"/>
    <x v="1"/>
    <x v="0"/>
    <s v="Order assembled"/>
    <x v="0"/>
    <x v="0"/>
    <x v="0"/>
    <n v="190"/>
    <x v="7"/>
  </r>
  <r>
    <s v="AD01-9363"/>
    <x v="2"/>
    <s v="Jun"/>
    <x v="1"/>
    <x v="0"/>
    <s v="Order assembled"/>
    <x v="0"/>
    <x v="0"/>
    <x v="0"/>
    <n v="238"/>
    <x v="7"/>
  </r>
  <r>
    <s v="AD01-9364"/>
    <x v="2"/>
    <s v="Jun"/>
    <x v="1"/>
    <x v="0"/>
    <s v="Order assembled"/>
    <x v="0"/>
    <x v="0"/>
    <x v="0"/>
    <n v="1012"/>
    <x v="515"/>
  </r>
  <r>
    <s v="AD01-9364"/>
    <x v="2"/>
    <s v="Jun"/>
    <x v="1"/>
    <x v="0"/>
    <s v="Order assembled"/>
    <x v="0"/>
    <x v="0"/>
    <x v="0"/>
    <n v="189"/>
    <x v="366"/>
  </r>
  <r>
    <s v="AD01-9362"/>
    <x v="2"/>
    <s v="Jun"/>
    <x v="1"/>
    <x v="0"/>
    <s v="Order assembled"/>
    <x v="0"/>
    <x v="0"/>
    <x v="0"/>
    <n v="237"/>
    <x v="14"/>
  </r>
  <r>
    <s v="AD01-9364"/>
    <x v="2"/>
    <s v="Jun"/>
    <x v="1"/>
    <x v="0"/>
    <s v="Order assembled"/>
    <x v="0"/>
    <x v="0"/>
    <x v="0"/>
    <n v="151"/>
    <x v="313"/>
  </r>
  <r>
    <s v="AD01-9361"/>
    <x v="2"/>
    <s v="Jun"/>
    <x v="1"/>
    <x v="0"/>
    <s v="Order assembled"/>
    <x v="0"/>
    <x v="0"/>
    <x v="0"/>
    <n v="145"/>
    <x v="309"/>
  </r>
  <r>
    <s v="AD01-9365"/>
    <x v="2"/>
    <s v="Jun"/>
    <x v="1"/>
    <x v="0"/>
    <s v="Order assembled"/>
    <x v="0"/>
    <x v="0"/>
    <x v="0"/>
    <n v="139"/>
    <x v="299"/>
  </r>
  <r>
    <s v="AD01-9362"/>
    <x v="2"/>
    <s v="Jun"/>
    <x v="1"/>
    <x v="0"/>
    <s v="Order assembled"/>
    <x v="0"/>
    <x v="0"/>
    <x v="0"/>
    <n v="793"/>
    <x v="516"/>
  </r>
  <r>
    <s v="AD01-9362"/>
    <x v="2"/>
    <s v="Jun"/>
    <x v="1"/>
    <x v="0"/>
    <s v="Order assembled"/>
    <x v="0"/>
    <x v="0"/>
    <x v="0"/>
    <n v="827"/>
    <x v="338"/>
  </r>
  <r>
    <s v="AD01-9365"/>
    <x v="2"/>
    <s v="Jun"/>
    <x v="1"/>
    <x v="0"/>
    <s v="Order assembled"/>
    <x v="0"/>
    <x v="0"/>
    <x v="1"/>
    <n v="149"/>
    <x v="315"/>
  </r>
  <r>
    <s v="AD01-9361"/>
    <x v="2"/>
    <s v="Jun"/>
    <x v="1"/>
    <x v="0"/>
    <s v="Order assembled"/>
    <x v="0"/>
    <x v="0"/>
    <x v="1"/>
    <n v="143"/>
    <x v="222"/>
  </r>
  <r>
    <s v="AD01-9361"/>
    <x v="2"/>
    <s v="Jun"/>
    <x v="1"/>
    <x v="0"/>
    <s v="Order assembled"/>
    <x v="0"/>
    <x v="0"/>
    <x v="0"/>
    <n v="191"/>
    <x v="57"/>
  </r>
  <r>
    <s v="AD01-9362"/>
    <x v="2"/>
    <s v="Jun"/>
    <x v="1"/>
    <x v="0"/>
    <s v="Order assembled"/>
    <x v="0"/>
    <x v="0"/>
    <x v="0"/>
    <n v="239"/>
    <x v="58"/>
  </r>
  <r>
    <s v="AD01-9362"/>
    <x v="2"/>
    <s v="Mar"/>
    <x v="1"/>
    <x v="0"/>
    <s v="Order assembled"/>
    <x v="0"/>
    <x v="0"/>
    <x v="1"/>
    <n v="200"/>
    <x v="107"/>
  </r>
  <r>
    <s v="AD01-9362"/>
    <x v="2"/>
    <s v="Mar"/>
    <x v="1"/>
    <x v="0"/>
    <s v="Order assembled"/>
    <x v="0"/>
    <x v="0"/>
    <x v="1"/>
    <n v="194"/>
    <x v="44"/>
  </r>
  <r>
    <s v="AD01-9361"/>
    <x v="2"/>
    <s v="Mar"/>
    <x v="1"/>
    <x v="0"/>
    <s v="Order assembled"/>
    <x v="0"/>
    <x v="0"/>
    <x v="1"/>
    <n v="188"/>
    <x v="27"/>
  </r>
  <r>
    <s v="AD01-9362"/>
    <x v="2"/>
    <s v="Mar"/>
    <x v="1"/>
    <x v="0"/>
    <s v="Order assembled"/>
    <x v="0"/>
    <x v="0"/>
    <x v="0"/>
    <n v="206"/>
    <x v="139"/>
  </r>
  <r>
    <s v="AD01-9361"/>
    <x v="2"/>
    <s v="Mar"/>
    <x v="1"/>
    <x v="0"/>
    <s v="Order assembled"/>
    <x v="0"/>
    <x v="0"/>
    <x v="0"/>
    <n v="254"/>
    <x v="173"/>
  </r>
  <r>
    <s v="AD01-9363"/>
    <x v="2"/>
    <s v="Mar"/>
    <x v="1"/>
    <x v="0"/>
    <s v="Order assembled"/>
    <x v="0"/>
    <x v="0"/>
    <x v="0"/>
    <n v="202"/>
    <x v="141"/>
  </r>
  <r>
    <s v="AD01-9362"/>
    <x v="2"/>
    <s v="Mar"/>
    <x v="1"/>
    <x v="0"/>
    <s v="Order assembled"/>
    <x v="0"/>
    <x v="0"/>
    <x v="0"/>
    <n v="196"/>
    <x v="109"/>
  </r>
  <r>
    <s v="AD01-9362"/>
    <x v="2"/>
    <s v="Mar"/>
    <x v="1"/>
    <x v="0"/>
    <s v="Order assembled"/>
    <x v="0"/>
    <x v="0"/>
    <x v="0"/>
    <n v="190"/>
    <x v="30"/>
  </r>
  <r>
    <s v="AD01-9361"/>
    <x v="2"/>
    <s v="Mar"/>
    <x v="1"/>
    <x v="0"/>
    <s v="Order assembled"/>
    <x v="0"/>
    <x v="0"/>
    <x v="0"/>
    <n v="208"/>
    <x v="7"/>
  </r>
  <r>
    <s v="AD01-9362"/>
    <x v="2"/>
    <s v="Mar"/>
    <x v="1"/>
    <x v="0"/>
    <s v="Order assembled"/>
    <x v="0"/>
    <x v="0"/>
    <x v="0"/>
    <n v="1010"/>
    <x v="517"/>
  </r>
  <r>
    <s v="AD01-9361"/>
    <x v="2"/>
    <s v="Mar"/>
    <x v="1"/>
    <x v="0"/>
    <s v="Order assembled"/>
    <x v="0"/>
    <x v="0"/>
    <x v="0"/>
    <n v="252"/>
    <x v="408"/>
  </r>
  <r>
    <s v="AD01-9362"/>
    <x v="2"/>
    <s v="Mar"/>
    <x v="1"/>
    <x v="0"/>
    <s v="Order assembled"/>
    <x v="0"/>
    <x v="0"/>
    <x v="0"/>
    <n v="207"/>
    <x v="183"/>
  </r>
  <r>
    <s v="AD01-9361"/>
    <x v="2"/>
    <s v="Mar"/>
    <x v="1"/>
    <x v="0"/>
    <s v="Order assembled"/>
    <x v="0"/>
    <x v="0"/>
    <x v="0"/>
    <n v="255"/>
    <x v="168"/>
  </r>
  <r>
    <s v="AD01-9361"/>
    <x v="2"/>
    <s v="Mar"/>
    <x v="1"/>
    <x v="0"/>
    <s v="Order assembled"/>
    <x v="0"/>
    <x v="0"/>
    <x v="0"/>
    <n v="199"/>
    <x v="116"/>
  </r>
  <r>
    <s v="AD01-9362"/>
    <x v="2"/>
    <s v="Mar"/>
    <x v="1"/>
    <x v="0"/>
    <s v="Order assembled"/>
    <x v="0"/>
    <x v="0"/>
    <x v="0"/>
    <n v="193"/>
    <x v="54"/>
  </r>
  <r>
    <s v="AD01-9362"/>
    <x v="2"/>
    <s v="Mar"/>
    <x v="1"/>
    <x v="0"/>
    <s v="Order assembled"/>
    <x v="0"/>
    <x v="0"/>
    <x v="0"/>
    <n v="187"/>
    <x v="38"/>
  </r>
  <r>
    <s v="AD01-9362"/>
    <x v="2"/>
    <s v="Mar"/>
    <x v="1"/>
    <x v="0"/>
    <s v="Order assembled"/>
    <x v="0"/>
    <x v="0"/>
    <x v="0"/>
    <n v="791"/>
    <x v="220"/>
  </r>
  <r>
    <s v="AD01-9362"/>
    <x v="2"/>
    <s v="Mar"/>
    <x v="1"/>
    <x v="0"/>
    <s v="Order assembled"/>
    <x v="0"/>
    <x v="0"/>
    <x v="0"/>
    <n v="824"/>
    <x v="320"/>
  </r>
  <r>
    <s v="AD01-9363"/>
    <x v="2"/>
    <s v="Mar"/>
    <x v="1"/>
    <x v="0"/>
    <s v="Order assembled"/>
    <x v="0"/>
    <x v="0"/>
    <x v="1"/>
    <n v="197"/>
    <x v="162"/>
  </r>
  <r>
    <s v="AD01-9364"/>
    <x v="2"/>
    <s v="Mar"/>
    <x v="1"/>
    <x v="0"/>
    <s v="Order assembled"/>
    <x v="0"/>
    <x v="0"/>
    <x v="1"/>
    <n v="191"/>
    <x v="57"/>
  </r>
  <r>
    <s v="AD01-9363"/>
    <x v="2"/>
    <s v="Mar"/>
    <x v="1"/>
    <x v="0"/>
    <s v="Order assembled"/>
    <x v="0"/>
    <x v="0"/>
    <x v="0"/>
    <n v="209"/>
    <x v="185"/>
  </r>
  <r>
    <s v="AD01-9363"/>
    <x v="2"/>
    <s v="Mar"/>
    <x v="1"/>
    <x v="0"/>
    <s v="Order assembled"/>
    <x v="0"/>
    <x v="0"/>
    <x v="0"/>
    <n v="251"/>
    <x v="85"/>
  </r>
  <r>
    <s v="AD01-9361"/>
    <x v="2"/>
    <s v="May"/>
    <x v="1"/>
    <x v="0"/>
    <s v="Order assembled"/>
    <x v="0"/>
    <x v="0"/>
    <x v="1"/>
    <n v="170"/>
    <x v="156"/>
  </r>
  <r>
    <s v="AD01-9364"/>
    <x v="2"/>
    <s v="May"/>
    <x v="1"/>
    <x v="0"/>
    <s v="Order assembled"/>
    <x v="0"/>
    <x v="0"/>
    <x v="1"/>
    <n v="164"/>
    <x v="46"/>
  </r>
  <r>
    <s v="AD01-9364"/>
    <x v="2"/>
    <s v="May"/>
    <x v="1"/>
    <x v="0"/>
    <s v="Order assembled"/>
    <x v="0"/>
    <x v="0"/>
    <x v="1"/>
    <n v="158"/>
    <x v="288"/>
  </r>
  <r>
    <s v="AD01-9363"/>
    <x v="2"/>
    <s v="May"/>
    <x v="1"/>
    <x v="0"/>
    <s v="Order assembled"/>
    <x v="0"/>
    <x v="0"/>
    <x v="0"/>
    <n v="194"/>
    <x v="44"/>
  </r>
  <r>
    <s v="AD01-9364"/>
    <x v="2"/>
    <s v="May"/>
    <x v="1"/>
    <x v="0"/>
    <s v="Order assembled"/>
    <x v="0"/>
    <x v="0"/>
    <x v="0"/>
    <n v="242"/>
    <x v="45"/>
  </r>
  <r>
    <s v="AD01-9364"/>
    <x v="2"/>
    <s v="May"/>
    <x v="1"/>
    <x v="0"/>
    <s v="Order assembled"/>
    <x v="0"/>
    <x v="0"/>
    <x v="0"/>
    <n v="166"/>
    <x v="47"/>
  </r>
  <r>
    <s v="AD01-9362"/>
    <x v="2"/>
    <s v="May"/>
    <x v="1"/>
    <x v="0"/>
    <s v="Order assembled"/>
    <x v="0"/>
    <x v="0"/>
    <x v="0"/>
    <n v="160"/>
    <x v="289"/>
  </r>
  <r>
    <s v="AD01-9361"/>
    <x v="2"/>
    <s v="May"/>
    <x v="1"/>
    <x v="0"/>
    <s v="Order assembled"/>
    <x v="0"/>
    <x v="0"/>
    <x v="0"/>
    <n v="196"/>
    <x v="7"/>
  </r>
  <r>
    <s v="AD01-9364"/>
    <x v="2"/>
    <s v="May"/>
    <x v="1"/>
    <x v="0"/>
    <s v="Order assembled"/>
    <x v="0"/>
    <x v="0"/>
    <x v="0"/>
    <n v="244"/>
    <x v="7"/>
  </r>
  <r>
    <s v="AD01-9364"/>
    <x v="2"/>
    <s v="May"/>
    <x v="1"/>
    <x v="0"/>
    <s v="Order assembled"/>
    <x v="0"/>
    <x v="0"/>
    <x v="0"/>
    <n v="1011"/>
    <x v="518"/>
  </r>
  <r>
    <s v="AD01-9364"/>
    <x v="2"/>
    <s v="May"/>
    <x v="1"/>
    <x v="0"/>
    <s v="Order assembled"/>
    <x v="0"/>
    <x v="0"/>
    <x v="0"/>
    <n v="240"/>
    <x v="396"/>
  </r>
  <r>
    <s v="AD01-9362"/>
    <x v="2"/>
    <s v="May"/>
    <x v="1"/>
    <x v="0"/>
    <s v="Order assembled"/>
    <x v="0"/>
    <x v="0"/>
    <x v="0"/>
    <n v="195"/>
    <x v="53"/>
  </r>
  <r>
    <s v="AD01-9362"/>
    <x v="2"/>
    <s v="May"/>
    <x v="1"/>
    <x v="0"/>
    <s v="Order assembled"/>
    <x v="0"/>
    <x v="0"/>
    <x v="0"/>
    <n v="243"/>
    <x v="130"/>
  </r>
  <r>
    <s v="AD01-9364"/>
    <x v="2"/>
    <s v="May"/>
    <x v="1"/>
    <x v="0"/>
    <s v="Order assembled"/>
    <x v="0"/>
    <x v="0"/>
    <x v="0"/>
    <n v="169"/>
    <x v="161"/>
  </r>
  <r>
    <s v="AD01-9361"/>
    <x v="2"/>
    <s v="May"/>
    <x v="1"/>
    <x v="0"/>
    <s v="Order assembled"/>
    <x v="0"/>
    <x v="0"/>
    <x v="0"/>
    <n v="163"/>
    <x v="293"/>
  </r>
  <r>
    <s v="AD01-9363"/>
    <x v="2"/>
    <s v="May"/>
    <x v="1"/>
    <x v="0"/>
    <s v="Order assembled"/>
    <x v="0"/>
    <x v="0"/>
    <x v="0"/>
    <n v="157"/>
    <x v="334"/>
  </r>
  <r>
    <s v="AD01-9362"/>
    <x v="2"/>
    <s v="May"/>
    <x v="1"/>
    <x v="0"/>
    <s v="Order assembled"/>
    <x v="0"/>
    <x v="0"/>
    <x v="0"/>
    <n v="826"/>
    <x v="342"/>
  </r>
  <r>
    <s v="AD01-9362"/>
    <x v="2"/>
    <s v="May"/>
    <x v="1"/>
    <x v="0"/>
    <s v="Order assembled"/>
    <x v="0"/>
    <x v="0"/>
    <x v="1"/>
    <n v="167"/>
    <x v="381"/>
  </r>
  <r>
    <s v="AD01-9362"/>
    <x v="2"/>
    <s v="May"/>
    <x v="1"/>
    <x v="0"/>
    <s v="Order assembled"/>
    <x v="0"/>
    <x v="0"/>
    <x v="1"/>
    <n v="161"/>
    <x v="354"/>
  </r>
  <r>
    <s v="AD01-9362"/>
    <x v="2"/>
    <s v="May"/>
    <x v="1"/>
    <x v="0"/>
    <s v="Order assembled"/>
    <x v="0"/>
    <x v="0"/>
    <x v="1"/>
    <n v="155"/>
    <x v="355"/>
  </r>
  <r>
    <s v="AD01-9364"/>
    <x v="2"/>
    <s v="May"/>
    <x v="1"/>
    <x v="0"/>
    <s v="Order assembled"/>
    <x v="0"/>
    <x v="0"/>
    <x v="0"/>
    <n v="197"/>
    <x v="162"/>
  </r>
  <r>
    <s v="AD01-9361"/>
    <x v="2"/>
    <s v="May"/>
    <x v="1"/>
    <x v="0"/>
    <s v="Order assembled"/>
    <x v="0"/>
    <x v="0"/>
    <x v="0"/>
    <n v="245"/>
    <x v="71"/>
  </r>
  <r>
    <s v="AD01-9362"/>
    <x v="2"/>
    <s v="Nov"/>
    <x v="1"/>
    <x v="0"/>
    <s v="Order assembled"/>
    <x v="0"/>
    <x v="0"/>
    <x v="1"/>
    <n v="320"/>
    <x v="103"/>
  </r>
  <r>
    <s v="AD01-9361"/>
    <x v="2"/>
    <s v="Nov"/>
    <x v="1"/>
    <x v="0"/>
    <s v="Order assembled"/>
    <x v="0"/>
    <x v="0"/>
    <x v="1"/>
    <n v="314"/>
    <x v="104"/>
  </r>
  <r>
    <s v="AD01-9364"/>
    <x v="2"/>
    <s v="Nov"/>
    <x v="1"/>
    <x v="0"/>
    <s v="Order assembled"/>
    <x v="0"/>
    <x v="0"/>
    <x v="1"/>
    <n v="308"/>
    <x v="105"/>
  </r>
  <r>
    <s v="AD01-9361"/>
    <x v="2"/>
    <s v="Nov"/>
    <x v="1"/>
    <x v="0"/>
    <s v="Order assembled"/>
    <x v="0"/>
    <x v="0"/>
    <x v="0"/>
    <n v="236"/>
    <x v="2"/>
  </r>
  <r>
    <s v="AD01-9362"/>
    <x v="2"/>
    <s v="Nov"/>
    <x v="1"/>
    <x v="0"/>
    <s v="Order assembled"/>
    <x v="0"/>
    <x v="0"/>
    <x v="0"/>
    <n v="164"/>
    <x v="46"/>
  </r>
  <r>
    <s v="AD01-9361"/>
    <x v="2"/>
    <s v="Nov"/>
    <x v="1"/>
    <x v="0"/>
    <s v="Order assembled"/>
    <x v="0"/>
    <x v="0"/>
    <x v="0"/>
    <n v="212"/>
    <x v="25"/>
  </r>
  <r>
    <s v="AD01-9362"/>
    <x v="2"/>
    <s v="Nov"/>
    <x v="1"/>
    <x v="0"/>
    <s v="Order assembled"/>
    <x v="0"/>
    <x v="0"/>
    <x v="0"/>
    <n v="316"/>
    <x v="278"/>
  </r>
  <r>
    <s v="AD01-9361"/>
    <x v="2"/>
    <s v="Nov"/>
    <x v="1"/>
    <x v="0"/>
    <s v="Order assembled"/>
    <x v="0"/>
    <x v="0"/>
    <x v="0"/>
    <n v="310"/>
    <x v="279"/>
  </r>
  <r>
    <s v="AD01-9362"/>
    <x v="2"/>
    <s v="Nov"/>
    <x v="1"/>
    <x v="0"/>
    <s v="Order assembled"/>
    <x v="0"/>
    <x v="0"/>
    <x v="0"/>
    <n v="238"/>
    <x v="7"/>
  </r>
  <r>
    <s v="AD01-9362"/>
    <x v="2"/>
    <s v="Nov"/>
    <x v="1"/>
    <x v="0"/>
    <s v="Order assembled"/>
    <x v="0"/>
    <x v="0"/>
    <x v="0"/>
    <n v="166"/>
    <x v="7"/>
  </r>
  <r>
    <s v="AD01-9361"/>
    <x v="2"/>
    <s v="Nov"/>
    <x v="1"/>
    <x v="0"/>
    <s v="Order assembled"/>
    <x v="0"/>
    <x v="0"/>
    <x v="0"/>
    <n v="208"/>
    <x v="7"/>
  </r>
  <r>
    <s v="AD01-9364"/>
    <x v="2"/>
    <s v="Nov"/>
    <x v="1"/>
    <x v="0"/>
    <s v="Order assembled"/>
    <x v="0"/>
    <x v="0"/>
    <x v="0"/>
    <n v="963"/>
    <x v="519"/>
  </r>
  <r>
    <s v="AD01-9361"/>
    <x v="2"/>
    <s v="Nov"/>
    <x v="1"/>
    <x v="0"/>
    <s v="Order assembled"/>
    <x v="0"/>
    <x v="0"/>
    <x v="0"/>
    <n v="1017"/>
    <x v="520"/>
  </r>
  <r>
    <s v="AD01-9361"/>
    <x v="2"/>
    <s v="Nov"/>
    <x v="1"/>
    <x v="0"/>
    <s v="Order assembled"/>
    <x v="0"/>
    <x v="0"/>
    <x v="0"/>
    <n v="210"/>
    <x v="458"/>
  </r>
  <r>
    <s v="AD01-9361"/>
    <x v="2"/>
    <s v="Nov"/>
    <x v="1"/>
    <x v="0"/>
    <s v="Order assembled"/>
    <x v="0"/>
    <x v="0"/>
    <x v="0"/>
    <n v="237"/>
    <x v="14"/>
  </r>
  <r>
    <s v="AD01-9362"/>
    <x v="2"/>
    <s v="Nov"/>
    <x v="1"/>
    <x v="0"/>
    <s v="Order assembled"/>
    <x v="0"/>
    <x v="0"/>
    <x v="0"/>
    <n v="165"/>
    <x v="380"/>
  </r>
  <r>
    <s v="AD01-9364"/>
    <x v="2"/>
    <s v="Nov"/>
    <x v="1"/>
    <x v="0"/>
    <s v="Order assembled"/>
    <x v="0"/>
    <x v="0"/>
    <x v="0"/>
    <n v="213"/>
    <x v="35"/>
  </r>
  <r>
    <s v="AD01-9362"/>
    <x v="2"/>
    <s v="Nov"/>
    <x v="1"/>
    <x v="0"/>
    <s v="Order assembled"/>
    <x v="0"/>
    <x v="0"/>
    <x v="0"/>
    <n v="319"/>
    <x v="280"/>
  </r>
  <r>
    <s v="AD01-9362"/>
    <x v="2"/>
    <s v="Nov"/>
    <x v="1"/>
    <x v="0"/>
    <s v="Order assembled"/>
    <x v="0"/>
    <x v="0"/>
    <x v="0"/>
    <n v="313"/>
    <x v="281"/>
  </r>
  <r>
    <s v="AD01-9361"/>
    <x v="2"/>
    <s v="Nov"/>
    <x v="1"/>
    <x v="0"/>
    <s v="Order assembled"/>
    <x v="0"/>
    <x v="0"/>
    <x v="0"/>
    <n v="307"/>
    <x v="282"/>
  </r>
  <r>
    <s v="AD01-9361"/>
    <x v="2"/>
    <s v="Nov"/>
    <x v="1"/>
    <x v="0"/>
    <s v="Order assembled"/>
    <x v="0"/>
    <x v="0"/>
    <x v="0"/>
    <n v="235"/>
    <x v="15"/>
  </r>
  <r>
    <s v="AD01-9361"/>
    <x v="2"/>
    <s v="Nov"/>
    <x v="1"/>
    <x v="0"/>
    <s v="Order assembled"/>
    <x v="0"/>
    <x v="0"/>
    <x v="0"/>
    <n v="798"/>
    <x v="521"/>
  </r>
  <r>
    <s v="AD01-9362"/>
    <x v="2"/>
    <s v="Nov"/>
    <x v="1"/>
    <x v="0"/>
    <s v="Order assembled"/>
    <x v="0"/>
    <x v="0"/>
    <x v="0"/>
    <n v="831"/>
    <x v="445"/>
  </r>
  <r>
    <s v="AD01-9364"/>
    <x v="2"/>
    <s v="Nov"/>
    <x v="1"/>
    <x v="0"/>
    <s v="Order assembled"/>
    <x v="0"/>
    <x v="0"/>
    <x v="1"/>
    <n v="317"/>
    <x v="234"/>
  </r>
  <r>
    <s v="AD01-9361"/>
    <x v="2"/>
    <s v="Nov"/>
    <x v="1"/>
    <x v="0"/>
    <s v="Order assembled"/>
    <x v="0"/>
    <x v="0"/>
    <x v="1"/>
    <n v="311"/>
    <x v="223"/>
  </r>
  <r>
    <s v="AD01-9365"/>
    <x v="2"/>
    <s v="Nov"/>
    <x v="1"/>
    <x v="0"/>
    <s v="Order assembled"/>
    <x v="0"/>
    <x v="0"/>
    <x v="1"/>
    <n v="305"/>
    <x v="253"/>
  </r>
  <r>
    <s v="AD01-9361"/>
    <x v="2"/>
    <s v="Nov"/>
    <x v="1"/>
    <x v="0"/>
    <s v="Order assembled"/>
    <x v="0"/>
    <x v="0"/>
    <x v="0"/>
    <n v="239"/>
    <x v="58"/>
  </r>
  <r>
    <s v="AD01-9361"/>
    <x v="2"/>
    <s v="Nov"/>
    <x v="1"/>
    <x v="0"/>
    <s v="Order assembled"/>
    <x v="0"/>
    <x v="0"/>
    <x v="0"/>
    <n v="209"/>
    <x v="185"/>
  </r>
  <r>
    <s v="AD01-9364"/>
    <x v="2"/>
    <s v="Oct"/>
    <x v="1"/>
    <x v="0"/>
    <s v="Order assembled"/>
    <x v="0"/>
    <x v="0"/>
    <x v="1"/>
    <n v="332"/>
    <x v="136"/>
  </r>
  <r>
    <s v="AD01-9362"/>
    <x v="2"/>
    <s v="Oct"/>
    <x v="1"/>
    <x v="0"/>
    <s v="Order assembled"/>
    <x v="0"/>
    <x v="0"/>
    <x v="1"/>
    <n v="326"/>
    <x v="137"/>
  </r>
  <r>
    <s v="AD01-9361"/>
    <x v="2"/>
    <s v="Oct"/>
    <x v="1"/>
    <x v="0"/>
    <s v="Order assembled"/>
    <x v="0"/>
    <x v="0"/>
    <x v="0"/>
    <n v="242"/>
    <x v="45"/>
  </r>
  <r>
    <s v="AD01-9361"/>
    <x v="2"/>
    <s v="Oct"/>
    <x v="1"/>
    <x v="0"/>
    <s v="Order assembled"/>
    <x v="0"/>
    <x v="0"/>
    <x v="0"/>
    <n v="170"/>
    <x v="156"/>
  </r>
  <r>
    <s v="AD01-9361"/>
    <x v="2"/>
    <s v="Oct"/>
    <x v="1"/>
    <x v="0"/>
    <s v="Order assembled"/>
    <x v="0"/>
    <x v="0"/>
    <x v="0"/>
    <n v="218"/>
    <x v="61"/>
  </r>
  <r>
    <s v="AD01-9361"/>
    <x v="2"/>
    <s v="Oct"/>
    <x v="1"/>
    <x v="0"/>
    <s v="Order assembled"/>
    <x v="0"/>
    <x v="0"/>
    <x v="0"/>
    <n v="334"/>
    <x v="283"/>
  </r>
  <r>
    <s v="AD01-9363"/>
    <x v="2"/>
    <s v="Oct"/>
    <x v="1"/>
    <x v="0"/>
    <s v="Order assembled"/>
    <x v="0"/>
    <x v="0"/>
    <x v="0"/>
    <n v="328"/>
    <x v="284"/>
  </r>
  <r>
    <s v="AD01-9362"/>
    <x v="2"/>
    <s v="Oct"/>
    <x v="1"/>
    <x v="0"/>
    <s v="Order assembled"/>
    <x v="0"/>
    <x v="0"/>
    <x v="0"/>
    <n v="322"/>
    <x v="277"/>
  </r>
  <r>
    <s v="AD01-9362"/>
    <x v="2"/>
    <s v="Oct"/>
    <x v="1"/>
    <x v="0"/>
    <s v="Order assembled"/>
    <x v="0"/>
    <x v="0"/>
    <x v="0"/>
    <n v="244"/>
    <x v="7"/>
  </r>
  <r>
    <s v="AD01-9362"/>
    <x v="2"/>
    <s v="Oct"/>
    <x v="1"/>
    <x v="0"/>
    <s v="Order assembled"/>
    <x v="0"/>
    <x v="0"/>
    <x v="0"/>
    <n v="214"/>
    <x v="7"/>
  </r>
  <r>
    <s v="AD01-9361"/>
    <x v="2"/>
    <s v="Oct"/>
    <x v="1"/>
    <x v="0"/>
    <s v="Order assembled"/>
    <x v="0"/>
    <x v="0"/>
    <x v="0"/>
    <n v="1016"/>
    <x v="522"/>
  </r>
  <r>
    <s v="AD01-9362"/>
    <x v="2"/>
    <s v="Oct"/>
    <x v="1"/>
    <x v="0"/>
    <s v="Order assembled"/>
    <x v="0"/>
    <x v="0"/>
    <x v="0"/>
    <n v="216"/>
    <x v="399"/>
  </r>
  <r>
    <s v="AD01-9362"/>
    <x v="2"/>
    <s v="Oct"/>
    <x v="1"/>
    <x v="0"/>
    <s v="Order assembled"/>
    <x v="0"/>
    <x v="0"/>
    <x v="0"/>
    <n v="243"/>
    <x v="130"/>
  </r>
  <r>
    <s v="AD01-9361"/>
    <x v="2"/>
    <s v="Oct"/>
    <x v="1"/>
    <x v="0"/>
    <s v="Order assembled"/>
    <x v="0"/>
    <x v="0"/>
    <x v="0"/>
    <n v="171"/>
    <x v="353"/>
  </r>
  <r>
    <s v="AD01-9361"/>
    <x v="2"/>
    <s v="Oct"/>
    <x v="1"/>
    <x v="0"/>
    <s v="Order assembled"/>
    <x v="0"/>
    <x v="0"/>
    <x v="0"/>
    <n v="331"/>
    <x v="286"/>
  </r>
  <r>
    <s v="AD01-9361"/>
    <x v="2"/>
    <s v="Oct"/>
    <x v="1"/>
    <x v="0"/>
    <s v="Order assembled"/>
    <x v="0"/>
    <x v="0"/>
    <x v="0"/>
    <n v="325"/>
    <x v="287"/>
  </r>
  <r>
    <s v="AD01-9362"/>
    <x v="2"/>
    <s v="Oct"/>
    <x v="1"/>
    <x v="0"/>
    <s v="Order assembled"/>
    <x v="0"/>
    <x v="0"/>
    <x v="0"/>
    <n v="241"/>
    <x v="55"/>
  </r>
  <r>
    <s v="AD01-9363"/>
    <x v="2"/>
    <s v="Oct"/>
    <x v="1"/>
    <x v="0"/>
    <s v="Order assembled"/>
    <x v="0"/>
    <x v="0"/>
    <x v="0"/>
    <n v="797"/>
    <x v="523"/>
  </r>
  <r>
    <s v="AD01-9362"/>
    <x v="2"/>
    <s v="Oct"/>
    <x v="1"/>
    <x v="0"/>
    <s v="Order assembled"/>
    <x v="0"/>
    <x v="0"/>
    <x v="0"/>
    <n v="830"/>
    <x v="435"/>
  </r>
  <r>
    <s v="AD01-9364"/>
    <x v="2"/>
    <s v="Oct"/>
    <x v="1"/>
    <x v="0"/>
    <s v="Order assembled"/>
    <x v="0"/>
    <x v="0"/>
    <x v="1"/>
    <n v="335"/>
    <x v="204"/>
  </r>
  <r>
    <s v="AD01-9361"/>
    <x v="2"/>
    <s v="Oct"/>
    <x v="1"/>
    <x v="0"/>
    <s v="Order assembled"/>
    <x v="0"/>
    <x v="0"/>
    <x v="1"/>
    <n v="329"/>
    <x v="192"/>
  </r>
  <r>
    <s v="AD01-9363"/>
    <x v="2"/>
    <s v="Oct"/>
    <x v="1"/>
    <x v="0"/>
    <s v="Order assembled"/>
    <x v="0"/>
    <x v="0"/>
    <x v="1"/>
    <n v="323"/>
    <x v="258"/>
  </r>
  <r>
    <s v="AD01-9361"/>
    <x v="2"/>
    <s v="Oct"/>
    <x v="1"/>
    <x v="0"/>
    <s v="Order assembled"/>
    <x v="0"/>
    <x v="0"/>
    <x v="0"/>
    <n v="245"/>
    <x v="71"/>
  </r>
  <r>
    <s v="AD01-9362"/>
    <x v="2"/>
    <s v="Oct"/>
    <x v="1"/>
    <x v="0"/>
    <s v="Order assembled"/>
    <x v="0"/>
    <x v="0"/>
    <x v="0"/>
    <n v="167"/>
    <x v="381"/>
  </r>
  <r>
    <s v="AD01-9361"/>
    <x v="2"/>
    <s v="Oct"/>
    <x v="1"/>
    <x v="0"/>
    <s v="Order assembled"/>
    <x v="0"/>
    <x v="0"/>
    <x v="0"/>
    <n v="215"/>
    <x v="41"/>
  </r>
  <r>
    <s v="AD01-9361"/>
    <x v="2"/>
    <s v="Sep"/>
    <x v="1"/>
    <x v="0"/>
    <s v="Order assembled"/>
    <x v="0"/>
    <x v="0"/>
    <x v="1"/>
    <n v="350"/>
    <x v="0"/>
  </r>
  <r>
    <s v="AD01-9361"/>
    <x v="2"/>
    <s v="Sep"/>
    <x v="1"/>
    <x v="0"/>
    <s v="Order assembled"/>
    <x v="0"/>
    <x v="0"/>
    <x v="1"/>
    <n v="344"/>
    <x v="1"/>
  </r>
  <r>
    <s v="AD01-9362"/>
    <x v="2"/>
    <s v="Sep"/>
    <x v="1"/>
    <x v="0"/>
    <s v="Order assembled"/>
    <x v="0"/>
    <x v="0"/>
    <x v="1"/>
    <n v="338"/>
    <x v="135"/>
  </r>
  <r>
    <s v="AD01-9361"/>
    <x v="2"/>
    <s v="Sep"/>
    <x v="1"/>
    <x v="0"/>
    <s v="Order assembled"/>
    <x v="0"/>
    <x v="0"/>
    <x v="0"/>
    <n v="176"/>
    <x v="164"/>
  </r>
  <r>
    <s v="AD01-9362"/>
    <x v="2"/>
    <s v="Sep"/>
    <x v="1"/>
    <x v="0"/>
    <s v="Order assembled"/>
    <x v="0"/>
    <x v="0"/>
    <x v="0"/>
    <n v="352"/>
    <x v="206"/>
  </r>
  <r>
    <s v="AD01-9362"/>
    <x v="2"/>
    <s v="Sep"/>
    <x v="1"/>
    <x v="0"/>
    <s v="Order assembled"/>
    <x v="0"/>
    <x v="0"/>
    <x v="0"/>
    <n v="346"/>
    <x v="207"/>
  </r>
  <r>
    <s v="AD01-9361"/>
    <x v="2"/>
    <s v="Sep"/>
    <x v="1"/>
    <x v="0"/>
    <s v="Order assembled"/>
    <x v="0"/>
    <x v="0"/>
    <x v="0"/>
    <n v="340"/>
    <x v="208"/>
  </r>
  <r>
    <s v="AD01-9361"/>
    <x v="2"/>
    <s v="Sep"/>
    <x v="1"/>
    <x v="0"/>
    <s v="Order assembled"/>
    <x v="0"/>
    <x v="0"/>
    <x v="0"/>
    <n v="172"/>
    <x v="7"/>
  </r>
  <r>
    <s v="AD01-9361"/>
    <x v="2"/>
    <s v="Sep"/>
    <x v="1"/>
    <x v="0"/>
    <s v="Order assembled"/>
    <x v="0"/>
    <x v="0"/>
    <x v="0"/>
    <n v="220"/>
    <x v="7"/>
  </r>
  <r>
    <s v="AD01-9362"/>
    <x v="2"/>
    <s v="Sep"/>
    <x v="1"/>
    <x v="0"/>
    <s v="Order assembled"/>
    <x v="0"/>
    <x v="0"/>
    <x v="0"/>
    <n v="962"/>
    <x v="524"/>
  </r>
  <r>
    <s v="AD01-9362"/>
    <x v="2"/>
    <s v="Sep"/>
    <x v="1"/>
    <x v="0"/>
    <s v="Order assembled"/>
    <x v="0"/>
    <x v="0"/>
    <x v="0"/>
    <n v="1015"/>
    <x v="525"/>
  </r>
  <r>
    <s v="AD01-9362"/>
    <x v="2"/>
    <s v="Sep"/>
    <x v="1"/>
    <x v="0"/>
    <s v="Order assembled"/>
    <x v="0"/>
    <x v="0"/>
    <x v="0"/>
    <n v="222"/>
    <x v="411"/>
  </r>
  <r>
    <s v="AD01-9362"/>
    <x v="2"/>
    <s v="Sep"/>
    <x v="1"/>
    <x v="0"/>
    <s v="Order assembled"/>
    <x v="0"/>
    <x v="0"/>
    <x v="0"/>
    <n v="177"/>
    <x v="379"/>
  </r>
  <r>
    <s v="AD01-9362"/>
    <x v="2"/>
    <s v="Sep"/>
    <x v="1"/>
    <x v="0"/>
    <s v="Order assembled"/>
    <x v="0"/>
    <x v="0"/>
    <x v="0"/>
    <n v="219"/>
    <x v="52"/>
  </r>
  <r>
    <s v="AD01-9361"/>
    <x v="2"/>
    <s v="Sep"/>
    <x v="1"/>
    <x v="0"/>
    <s v="Order assembled"/>
    <x v="0"/>
    <x v="0"/>
    <x v="0"/>
    <n v="349"/>
    <x v="214"/>
  </r>
  <r>
    <s v="AD01-9362"/>
    <x v="2"/>
    <s v="Sep"/>
    <x v="1"/>
    <x v="0"/>
    <s v="Order assembled"/>
    <x v="0"/>
    <x v="0"/>
    <x v="0"/>
    <n v="343"/>
    <x v="215"/>
  </r>
  <r>
    <s v="AD01-9361"/>
    <x v="2"/>
    <s v="Sep"/>
    <x v="1"/>
    <x v="0"/>
    <s v="Order assembled"/>
    <x v="0"/>
    <x v="0"/>
    <x v="0"/>
    <n v="337"/>
    <x v="285"/>
  </r>
  <r>
    <s v="AD01-9362"/>
    <x v="2"/>
    <s v="Sep"/>
    <x v="1"/>
    <x v="0"/>
    <s v="Order assembled"/>
    <x v="0"/>
    <x v="0"/>
    <x v="0"/>
    <n v="796"/>
    <x v="526"/>
  </r>
  <r>
    <s v="AD01-9364"/>
    <x v="2"/>
    <s v="Sep"/>
    <x v="1"/>
    <x v="0"/>
    <s v="Order assembled"/>
    <x v="0"/>
    <x v="0"/>
    <x v="0"/>
    <n v="829"/>
    <x v="441"/>
  </r>
  <r>
    <s v="AD01-9361"/>
    <x v="2"/>
    <s v="Sep"/>
    <x v="1"/>
    <x v="0"/>
    <s v="Order assembled"/>
    <x v="0"/>
    <x v="0"/>
    <x v="1"/>
    <n v="347"/>
    <x v="233"/>
  </r>
  <r>
    <s v="AD01-9361"/>
    <x v="2"/>
    <s v="Sep"/>
    <x v="1"/>
    <x v="0"/>
    <s v="Order assembled"/>
    <x v="0"/>
    <x v="0"/>
    <x v="1"/>
    <n v="341"/>
    <x v="221"/>
  </r>
  <r>
    <s v="AD01-9361"/>
    <x v="2"/>
    <s v="Sep"/>
    <x v="1"/>
    <x v="0"/>
    <s v="Order assembled"/>
    <x v="0"/>
    <x v="0"/>
    <x v="0"/>
    <n v="173"/>
    <x v="356"/>
  </r>
  <r>
    <s v="AD01-9361"/>
    <x v="2"/>
    <s v="Sep"/>
    <x v="1"/>
    <x v="0"/>
    <s v="Order assembled"/>
    <x v="0"/>
    <x v="0"/>
    <x v="0"/>
    <n v="221"/>
    <x v="56"/>
  </r>
  <r>
    <s v="AD01-9361"/>
    <x v="2"/>
    <s v="Apr"/>
    <x v="0"/>
    <x v="1"/>
    <s v="Cancelld"/>
    <x v="1"/>
    <x v="0"/>
    <x v="2"/>
    <n v="214"/>
    <x v="28"/>
  </r>
  <r>
    <s v="AD01-9364"/>
    <x v="2"/>
    <s v="Apr"/>
    <x v="0"/>
    <x v="1"/>
    <s v="Cancelld"/>
    <x v="1"/>
    <x v="0"/>
    <x v="2"/>
    <n v="208"/>
    <x v="6"/>
  </r>
  <r>
    <s v="AD01-9362"/>
    <x v="2"/>
    <s v="Apr"/>
    <x v="0"/>
    <x v="1"/>
    <s v="Cancelld"/>
    <x v="1"/>
    <x v="0"/>
    <x v="2"/>
    <n v="202"/>
    <x v="141"/>
  </r>
  <r>
    <s v="AD01-9365"/>
    <x v="2"/>
    <s v="Apr"/>
    <x v="0"/>
    <x v="1"/>
    <s v="Cancelld"/>
    <x v="1"/>
    <x v="0"/>
    <x v="2"/>
    <n v="211"/>
    <x v="17"/>
  </r>
  <r>
    <s v="AD01-9361"/>
    <x v="2"/>
    <s v="Apr"/>
    <x v="0"/>
    <x v="1"/>
    <s v="Cancelld"/>
    <x v="1"/>
    <x v="0"/>
    <x v="2"/>
    <n v="205"/>
    <x v="150"/>
  </r>
  <r>
    <s v="AD01-9362"/>
    <x v="2"/>
    <s v="Feb"/>
    <x v="0"/>
    <x v="1"/>
    <s v="Cancelld"/>
    <x v="1"/>
    <x v="0"/>
    <x v="2"/>
    <n v="244"/>
    <x v="62"/>
  </r>
  <r>
    <s v="AD01-9361"/>
    <x v="2"/>
    <s v="Feb"/>
    <x v="0"/>
    <x v="1"/>
    <s v="Cancelld"/>
    <x v="1"/>
    <x v="0"/>
    <x v="2"/>
    <n v="238"/>
    <x v="4"/>
  </r>
  <r>
    <s v="AD01-9361"/>
    <x v="2"/>
    <s v="Feb"/>
    <x v="0"/>
    <x v="1"/>
    <s v="Cancelld"/>
    <x v="1"/>
    <x v="0"/>
    <x v="2"/>
    <n v="247"/>
    <x v="69"/>
  </r>
  <r>
    <s v="AD01-9362"/>
    <x v="2"/>
    <s v="Feb"/>
    <x v="0"/>
    <x v="1"/>
    <s v="Cancelld"/>
    <x v="1"/>
    <x v="0"/>
    <x v="2"/>
    <n v="241"/>
    <x v="55"/>
  </r>
  <r>
    <s v="AD01-9364"/>
    <x v="2"/>
    <s v="Feb"/>
    <x v="0"/>
    <x v="1"/>
    <s v="Cancelld"/>
    <x v="1"/>
    <x v="0"/>
    <x v="2"/>
    <n v="235"/>
    <x v="15"/>
  </r>
  <r>
    <s v="AD01-9362"/>
    <x v="2"/>
    <s v="Jan"/>
    <x v="0"/>
    <x v="1"/>
    <s v="Cancelld"/>
    <x v="1"/>
    <x v="0"/>
    <x v="0"/>
    <n v="262"/>
    <x v="29"/>
  </r>
  <r>
    <s v="AD01-9362"/>
    <x v="2"/>
    <s v="Jan"/>
    <x v="0"/>
    <x v="1"/>
    <s v="Cancelld"/>
    <x v="1"/>
    <x v="0"/>
    <x v="2"/>
    <n v="256"/>
    <x v="175"/>
  </r>
  <r>
    <s v="AD01-9362"/>
    <x v="2"/>
    <s v="Jan"/>
    <x v="0"/>
    <x v="1"/>
    <s v="Cancelld"/>
    <x v="1"/>
    <x v="0"/>
    <x v="2"/>
    <n v="250"/>
    <x v="77"/>
  </r>
  <r>
    <s v="AD01-9362"/>
    <x v="2"/>
    <s v="Jan"/>
    <x v="0"/>
    <x v="1"/>
    <s v="Cancelld"/>
    <x v="1"/>
    <x v="0"/>
    <x v="2"/>
    <n v="259"/>
    <x v="37"/>
  </r>
  <r>
    <s v="AD01-9364"/>
    <x v="2"/>
    <s v="Jan"/>
    <x v="0"/>
    <x v="1"/>
    <s v="Cancelld"/>
    <x v="1"/>
    <x v="0"/>
    <x v="2"/>
    <n v="253"/>
    <x v="82"/>
  </r>
  <r>
    <s v="AD01-9362"/>
    <x v="2"/>
    <s v="Jun"/>
    <x v="0"/>
    <x v="1"/>
    <s v="Cancelld"/>
    <x v="1"/>
    <x v="0"/>
    <x v="2"/>
    <n v="184"/>
    <x v="176"/>
  </r>
  <r>
    <s v="AD01-9363"/>
    <x v="2"/>
    <s v="Jun"/>
    <x v="0"/>
    <x v="1"/>
    <s v="Cancelld"/>
    <x v="1"/>
    <x v="0"/>
    <x v="2"/>
    <n v="178"/>
    <x v="165"/>
  </r>
  <r>
    <s v="AD01-9364"/>
    <x v="2"/>
    <s v="Jun"/>
    <x v="0"/>
    <x v="1"/>
    <s v="Cancelld"/>
    <x v="1"/>
    <x v="0"/>
    <x v="2"/>
    <n v="172"/>
    <x v="157"/>
  </r>
  <r>
    <s v="AD01-9361"/>
    <x v="2"/>
    <s v="Jun"/>
    <x v="0"/>
    <x v="1"/>
    <s v="Cancelld"/>
    <x v="1"/>
    <x v="0"/>
    <x v="2"/>
    <n v="181"/>
    <x v="184"/>
  </r>
  <r>
    <s v="AD01-9363"/>
    <x v="2"/>
    <s v="Jun"/>
    <x v="0"/>
    <x v="1"/>
    <s v="Cancelld"/>
    <x v="1"/>
    <x v="0"/>
    <x v="2"/>
    <n v="175"/>
    <x v="169"/>
  </r>
  <r>
    <s v="AD01-9362"/>
    <x v="2"/>
    <s v="Jun"/>
    <x v="0"/>
    <x v="1"/>
    <s v="Cancelld"/>
    <x v="1"/>
    <x v="0"/>
    <x v="2"/>
    <n v="169"/>
    <x v="161"/>
  </r>
  <r>
    <s v="AD01-9361"/>
    <x v="2"/>
    <s v="Mar"/>
    <x v="0"/>
    <x v="1"/>
    <s v="Cancelld"/>
    <x v="1"/>
    <x v="0"/>
    <x v="2"/>
    <n v="232"/>
    <x v="140"/>
  </r>
  <r>
    <s v="AD01-9362"/>
    <x v="2"/>
    <s v="Mar"/>
    <x v="0"/>
    <x v="1"/>
    <s v="Cancelld"/>
    <x v="1"/>
    <x v="0"/>
    <x v="2"/>
    <n v="226"/>
    <x v="79"/>
  </r>
  <r>
    <s v="AD01-9362"/>
    <x v="2"/>
    <s v="Mar"/>
    <x v="0"/>
    <x v="1"/>
    <s v="Cancelld"/>
    <x v="1"/>
    <x v="0"/>
    <x v="2"/>
    <n v="220"/>
    <x v="64"/>
  </r>
  <r>
    <s v="AD01-9364"/>
    <x v="2"/>
    <s v="Mar"/>
    <x v="0"/>
    <x v="1"/>
    <s v="Cancelld"/>
    <x v="1"/>
    <x v="0"/>
    <x v="2"/>
    <n v="229"/>
    <x v="148"/>
  </r>
  <r>
    <s v="AD01-9361"/>
    <x v="2"/>
    <s v="Mar"/>
    <x v="0"/>
    <x v="1"/>
    <s v="Cancelld"/>
    <x v="1"/>
    <x v="0"/>
    <x v="2"/>
    <n v="223"/>
    <x v="83"/>
  </r>
  <r>
    <s v="AD01-9361"/>
    <x v="2"/>
    <s v="Mar"/>
    <x v="0"/>
    <x v="1"/>
    <s v="Cancelld"/>
    <x v="1"/>
    <x v="0"/>
    <x v="2"/>
    <n v="217"/>
    <x v="36"/>
  </r>
  <r>
    <s v="AD01-9362"/>
    <x v="2"/>
    <s v="May"/>
    <x v="0"/>
    <x v="1"/>
    <s v="Cancelld"/>
    <x v="1"/>
    <x v="0"/>
    <x v="2"/>
    <n v="196"/>
    <x v="109"/>
  </r>
  <r>
    <s v="AD01-9361"/>
    <x v="2"/>
    <s v="May"/>
    <x v="0"/>
    <x v="1"/>
    <s v="Cancelld"/>
    <x v="1"/>
    <x v="0"/>
    <x v="2"/>
    <n v="190"/>
    <x v="30"/>
  </r>
  <r>
    <s v="AD01-9361"/>
    <x v="2"/>
    <s v="May"/>
    <x v="0"/>
    <x v="1"/>
    <s v="Cancelld"/>
    <x v="1"/>
    <x v="0"/>
    <x v="2"/>
    <n v="199"/>
    <x v="116"/>
  </r>
  <r>
    <s v="AD01-9361"/>
    <x v="2"/>
    <s v="May"/>
    <x v="0"/>
    <x v="1"/>
    <s v="Cancelld"/>
    <x v="1"/>
    <x v="0"/>
    <x v="2"/>
    <n v="193"/>
    <x v="54"/>
  </r>
  <r>
    <s v="AD01-9361"/>
    <x v="2"/>
    <s v="May"/>
    <x v="0"/>
    <x v="1"/>
    <s v="Cancelld"/>
    <x v="1"/>
    <x v="0"/>
    <x v="2"/>
    <n v="187"/>
    <x v="38"/>
  </r>
  <r>
    <s v="AD01-9362"/>
    <x v="2"/>
    <s v="Apr"/>
    <x v="1"/>
    <x v="1"/>
    <s v="Cancelld"/>
    <x v="1"/>
    <x v="0"/>
    <x v="2"/>
    <n v="278"/>
    <x v="24"/>
  </r>
  <r>
    <s v="AD01-9365"/>
    <x v="2"/>
    <s v="Apr"/>
    <x v="1"/>
    <x v="1"/>
    <s v="Cancelld"/>
    <x v="1"/>
    <x v="0"/>
    <x v="2"/>
    <n v="326"/>
    <x v="137"/>
  </r>
  <r>
    <s v="AD01-9361"/>
    <x v="2"/>
    <s v="Apr"/>
    <x v="1"/>
    <x v="1"/>
    <s v="Cancelld"/>
    <x v="1"/>
    <x v="0"/>
    <x v="2"/>
    <n v="280"/>
    <x v="5"/>
  </r>
  <r>
    <s v="AD01-9361"/>
    <x v="2"/>
    <s v="Apr"/>
    <x v="1"/>
    <x v="1"/>
    <s v="Cancelld"/>
    <x v="1"/>
    <x v="0"/>
    <x v="2"/>
    <n v="834"/>
    <x v="443"/>
  </r>
  <r>
    <s v="AD01-9361"/>
    <x v="2"/>
    <s v="Apr"/>
    <x v="1"/>
    <x v="1"/>
    <s v="Cancelld"/>
    <x v="1"/>
    <x v="0"/>
    <x v="2"/>
    <n v="867"/>
    <x v="420"/>
  </r>
  <r>
    <s v="AD01-9362"/>
    <x v="2"/>
    <s v="Apr"/>
    <x v="1"/>
    <x v="1"/>
    <s v="Cancelld"/>
    <x v="1"/>
    <x v="0"/>
    <x v="2"/>
    <n v="931"/>
    <x v="527"/>
  </r>
  <r>
    <s v="AD01-9362"/>
    <x v="2"/>
    <s v="Apr"/>
    <x v="1"/>
    <x v="1"/>
    <s v="Cancelld"/>
    <x v="1"/>
    <x v="0"/>
    <x v="2"/>
    <n v="932"/>
    <x v="528"/>
  </r>
  <r>
    <s v="AD01-9361"/>
    <x v="2"/>
    <s v="Apr"/>
    <x v="1"/>
    <x v="1"/>
    <s v="Cancelld"/>
    <x v="1"/>
    <x v="0"/>
    <x v="2"/>
    <n v="933"/>
    <x v="529"/>
  </r>
  <r>
    <s v="AD01-9362"/>
    <x v="2"/>
    <s v="Apr"/>
    <x v="1"/>
    <x v="1"/>
    <s v="Cancelld"/>
    <x v="1"/>
    <x v="0"/>
    <x v="2"/>
    <n v="873"/>
    <x v="7"/>
  </r>
  <r>
    <s v="AD01-9361"/>
    <x v="2"/>
    <s v="Apr"/>
    <x v="1"/>
    <x v="1"/>
    <s v="Cancelld"/>
    <x v="1"/>
    <x v="0"/>
    <x v="2"/>
    <n v="327"/>
    <x v="146"/>
  </r>
  <r>
    <s v="AD01-9361"/>
    <x v="2"/>
    <s v="Apr"/>
    <x v="1"/>
    <x v="1"/>
    <s v="Cancelld"/>
    <x v="1"/>
    <x v="0"/>
    <x v="2"/>
    <n v="183"/>
    <x v="367"/>
  </r>
  <r>
    <s v="AD01-9362"/>
    <x v="2"/>
    <s v="Apr"/>
    <x v="1"/>
    <x v="1"/>
    <s v="Cancelld"/>
    <x v="1"/>
    <x v="0"/>
    <x v="2"/>
    <n v="177"/>
    <x v="379"/>
  </r>
  <r>
    <s v="AD01-9361"/>
    <x v="2"/>
    <s v="Apr"/>
    <x v="1"/>
    <x v="1"/>
    <s v="Cancelld"/>
    <x v="1"/>
    <x v="0"/>
    <x v="2"/>
    <n v="171"/>
    <x v="353"/>
  </r>
  <r>
    <s v="AD01-9361"/>
    <x v="2"/>
    <s v="Apr"/>
    <x v="1"/>
    <x v="1"/>
    <s v="Cancelld"/>
    <x v="1"/>
    <x v="0"/>
    <x v="2"/>
    <n v="277"/>
    <x v="149"/>
  </r>
  <r>
    <s v="AD01-9364"/>
    <x v="2"/>
    <s v="Apr"/>
    <x v="1"/>
    <x v="1"/>
    <s v="Cancelld"/>
    <x v="1"/>
    <x v="0"/>
    <x v="2"/>
    <n v="325"/>
    <x v="287"/>
  </r>
  <r>
    <s v="AD01-9362"/>
    <x v="2"/>
    <s v="Apr"/>
    <x v="1"/>
    <x v="1"/>
    <s v="Cancelld"/>
    <x v="1"/>
    <x v="0"/>
    <x v="2"/>
    <n v="842"/>
    <x v="530"/>
  </r>
  <r>
    <s v="AD01-9362"/>
    <x v="2"/>
    <s v="Apr"/>
    <x v="1"/>
    <x v="1"/>
    <s v="Cancelld"/>
    <x v="1"/>
    <x v="0"/>
    <x v="2"/>
    <n v="876"/>
    <x v="18"/>
  </r>
  <r>
    <s v="AD01-9362"/>
    <x v="2"/>
    <s v="Aug"/>
    <x v="1"/>
    <x v="1"/>
    <s v="Cancelld"/>
    <x v="1"/>
    <x v="0"/>
    <x v="2"/>
    <n v="332"/>
    <x v="136"/>
  </r>
  <r>
    <s v="AD01-9362"/>
    <x v="2"/>
    <s v="Aug"/>
    <x v="1"/>
    <x v="1"/>
    <s v="Cancelld"/>
    <x v="1"/>
    <x v="0"/>
    <x v="2"/>
    <n v="302"/>
    <x v="88"/>
  </r>
  <r>
    <s v="AD01-9364"/>
    <x v="2"/>
    <s v="Aug"/>
    <x v="1"/>
    <x v="1"/>
    <s v="Cancelld"/>
    <x v="1"/>
    <x v="0"/>
    <x v="2"/>
    <n v="256"/>
    <x v="175"/>
  </r>
  <r>
    <s v="AD01-9363"/>
    <x v="2"/>
    <s v="Aug"/>
    <x v="1"/>
    <x v="1"/>
    <s v="Cancelld"/>
    <x v="1"/>
    <x v="0"/>
    <x v="2"/>
    <n v="304"/>
    <x v="275"/>
  </r>
  <r>
    <s v="AD01-9361"/>
    <x v="2"/>
    <s v="Aug"/>
    <x v="1"/>
    <x v="1"/>
    <s v="Cancelld"/>
    <x v="1"/>
    <x v="0"/>
    <x v="2"/>
    <n v="784"/>
    <x v="383"/>
  </r>
  <r>
    <s v="AD01-9363"/>
    <x v="2"/>
    <s v="Aug"/>
    <x v="1"/>
    <x v="1"/>
    <s v="Cancelld"/>
    <x v="1"/>
    <x v="0"/>
    <x v="2"/>
    <n v="837"/>
    <x v="455"/>
  </r>
  <r>
    <s v="AD01-9362"/>
    <x v="2"/>
    <s v="Aug"/>
    <x v="1"/>
    <x v="1"/>
    <s v="Cancelld"/>
    <x v="1"/>
    <x v="0"/>
    <x v="2"/>
    <n v="870"/>
    <x v="412"/>
  </r>
  <r>
    <s v="AD01-9362"/>
    <x v="2"/>
    <s v="Aug"/>
    <x v="1"/>
    <x v="1"/>
    <s v="Cancelld"/>
    <x v="1"/>
    <x v="0"/>
    <x v="2"/>
    <n v="942"/>
    <x v="531"/>
  </r>
  <r>
    <s v="AD01-9362"/>
    <x v="2"/>
    <s v="Aug"/>
    <x v="1"/>
    <x v="1"/>
    <s v="Cancelld"/>
    <x v="1"/>
    <x v="0"/>
    <x v="2"/>
    <n v="943"/>
    <x v="532"/>
  </r>
  <r>
    <s v="AD01-9361"/>
    <x v="2"/>
    <s v="Aug"/>
    <x v="1"/>
    <x v="1"/>
    <s v="Cancelld"/>
    <x v="1"/>
    <x v="0"/>
    <x v="2"/>
    <n v="944"/>
    <x v="533"/>
  </r>
  <r>
    <s v="AD01-9362"/>
    <x v="2"/>
    <s v="Aug"/>
    <x v="1"/>
    <x v="1"/>
    <s v="Cancelld"/>
    <x v="1"/>
    <x v="0"/>
    <x v="2"/>
    <n v="823"/>
    <x v="7"/>
  </r>
  <r>
    <s v="AD01-9361"/>
    <x v="2"/>
    <s v="Aug"/>
    <x v="1"/>
    <x v="1"/>
    <s v="Cancelld"/>
    <x v="1"/>
    <x v="0"/>
    <x v="2"/>
    <n v="877"/>
    <x v="7"/>
  </r>
  <r>
    <s v="AD01-9361"/>
    <x v="2"/>
    <s v="Aug"/>
    <x v="1"/>
    <x v="1"/>
    <s v="Cancelld"/>
    <x v="1"/>
    <x v="0"/>
    <x v="2"/>
    <n v="303"/>
    <x v="94"/>
  </r>
  <r>
    <s v="AD01-9363"/>
    <x v="2"/>
    <s v="Aug"/>
    <x v="1"/>
    <x v="1"/>
    <s v="Cancelld"/>
    <x v="1"/>
    <x v="0"/>
    <x v="2"/>
    <n v="363"/>
    <x v="128"/>
  </r>
  <r>
    <s v="AD01-9364"/>
    <x v="2"/>
    <s v="Aug"/>
    <x v="1"/>
    <x v="1"/>
    <s v="Cancelld"/>
    <x v="1"/>
    <x v="0"/>
    <x v="2"/>
    <n v="357"/>
    <x v="129"/>
  </r>
  <r>
    <s v="AD01-9363"/>
    <x v="2"/>
    <s v="Aug"/>
    <x v="1"/>
    <x v="1"/>
    <s v="Cancelld"/>
    <x v="1"/>
    <x v="0"/>
    <x v="2"/>
    <n v="331"/>
    <x v="286"/>
  </r>
  <r>
    <s v="AD01-9362"/>
    <x v="2"/>
    <s v="Aug"/>
    <x v="1"/>
    <x v="1"/>
    <s v="Cancelld"/>
    <x v="1"/>
    <x v="0"/>
    <x v="2"/>
    <n v="259"/>
    <x v="37"/>
  </r>
  <r>
    <s v="AD01-9362"/>
    <x v="2"/>
    <s v="Aug"/>
    <x v="1"/>
    <x v="1"/>
    <s v="Cancelld"/>
    <x v="1"/>
    <x v="0"/>
    <x v="2"/>
    <n v="793"/>
    <x v="516"/>
  </r>
  <r>
    <s v="AD01-9362"/>
    <x v="2"/>
    <s v="Aug"/>
    <x v="1"/>
    <x v="1"/>
    <s v="Cancelld"/>
    <x v="1"/>
    <x v="0"/>
    <x v="2"/>
    <n v="846"/>
    <x v="332"/>
  </r>
  <r>
    <s v="AD01-9362"/>
    <x v="2"/>
    <s v="Aug"/>
    <x v="1"/>
    <x v="1"/>
    <s v="Cancelld"/>
    <x v="1"/>
    <x v="0"/>
    <x v="2"/>
    <n v="879"/>
    <x v="151"/>
  </r>
  <r>
    <s v="AD01-9362"/>
    <x v="2"/>
    <s v="Dec"/>
    <x v="1"/>
    <x v="1"/>
    <s v="Cancelld"/>
    <x v="1"/>
    <x v="0"/>
    <x v="2"/>
    <n v="308"/>
    <x v="105"/>
  </r>
  <r>
    <s v="AD01-9361"/>
    <x v="2"/>
    <s v="Dec"/>
    <x v="1"/>
    <x v="1"/>
    <s v="Cancelld"/>
    <x v="1"/>
    <x v="0"/>
    <x v="2"/>
    <n v="236"/>
    <x v="2"/>
  </r>
  <r>
    <s v="AD01-9362"/>
    <x v="2"/>
    <s v="Dec"/>
    <x v="1"/>
    <x v="1"/>
    <s v="Cancelld"/>
    <x v="1"/>
    <x v="0"/>
    <x v="2"/>
    <n v="284"/>
    <x v="3"/>
  </r>
  <r>
    <s v="AD01-9362"/>
    <x v="2"/>
    <s v="Dec"/>
    <x v="1"/>
    <x v="1"/>
    <s v="Cancelld"/>
    <x v="1"/>
    <x v="0"/>
    <x v="2"/>
    <n v="310"/>
    <x v="279"/>
  </r>
  <r>
    <s v="AD01-9362"/>
    <x v="2"/>
    <s v="Dec"/>
    <x v="1"/>
    <x v="1"/>
    <s v="Cancelld"/>
    <x v="1"/>
    <x v="0"/>
    <x v="2"/>
    <n v="238"/>
    <x v="4"/>
  </r>
  <r>
    <s v="AD01-9362"/>
    <x v="2"/>
    <s v="Dec"/>
    <x v="1"/>
    <x v="1"/>
    <s v="Cancelld"/>
    <x v="1"/>
    <x v="0"/>
    <x v="2"/>
    <n v="280"/>
    <x v="5"/>
  </r>
  <r>
    <s v="AD01-9361"/>
    <x v="2"/>
    <s v="Dec"/>
    <x v="1"/>
    <x v="1"/>
    <s v="Cancelld"/>
    <x v="1"/>
    <x v="0"/>
    <x v="2"/>
    <n v="787"/>
    <x v="393"/>
  </r>
  <r>
    <s v="AD01-9361"/>
    <x v="2"/>
    <s v="Dec"/>
    <x v="1"/>
    <x v="1"/>
    <s v="Cancelld"/>
    <x v="1"/>
    <x v="0"/>
    <x v="2"/>
    <n v="841"/>
    <x v="534"/>
  </r>
  <r>
    <s v="AD01-9364"/>
    <x v="2"/>
    <s v="Dec"/>
    <x v="1"/>
    <x v="1"/>
    <s v="Cancelld"/>
    <x v="1"/>
    <x v="0"/>
    <x v="2"/>
    <n v="874"/>
    <x v="132"/>
  </r>
  <r>
    <s v="AD01-9361"/>
    <x v="2"/>
    <s v="Dec"/>
    <x v="1"/>
    <x v="1"/>
    <s v="Cancelld"/>
    <x v="1"/>
    <x v="0"/>
    <x v="2"/>
    <n v="953"/>
    <x v="535"/>
  </r>
  <r>
    <s v="AD01-9361"/>
    <x v="2"/>
    <s v="Dec"/>
    <x v="1"/>
    <x v="1"/>
    <s v="Cancelld"/>
    <x v="1"/>
    <x v="0"/>
    <x v="2"/>
    <n v="954"/>
    <x v="536"/>
  </r>
  <r>
    <s v="AD01-9364"/>
    <x v="2"/>
    <s v="Dec"/>
    <x v="1"/>
    <x v="1"/>
    <s v="Cancelld"/>
    <x v="1"/>
    <x v="0"/>
    <x v="2"/>
    <n v="827"/>
    <x v="7"/>
  </r>
  <r>
    <s v="AD01-9361"/>
    <x v="2"/>
    <s v="Dec"/>
    <x v="1"/>
    <x v="1"/>
    <s v="Cancelld"/>
    <x v="1"/>
    <x v="0"/>
    <x v="2"/>
    <n v="880"/>
    <x v="7"/>
  </r>
  <r>
    <s v="AD01-9361"/>
    <x v="2"/>
    <s v="Dec"/>
    <x v="1"/>
    <x v="1"/>
    <s v="Cancelld"/>
    <x v="1"/>
    <x v="0"/>
    <x v="2"/>
    <n v="285"/>
    <x v="33"/>
  </r>
  <r>
    <s v="AD01-9362"/>
    <x v="2"/>
    <s v="Dec"/>
    <x v="1"/>
    <x v="1"/>
    <s v="Cancelld"/>
    <x v="1"/>
    <x v="0"/>
    <x v="2"/>
    <n v="303"/>
    <x v="94"/>
  </r>
  <r>
    <s v="AD01-9361"/>
    <x v="2"/>
    <s v="Dec"/>
    <x v="1"/>
    <x v="1"/>
    <s v="Cancelld"/>
    <x v="1"/>
    <x v="0"/>
    <x v="2"/>
    <n v="297"/>
    <x v="95"/>
  </r>
  <r>
    <s v="AD01-9361"/>
    <x v="2"/>
    <s v="Dec"/>
    <x v="1"/>
    <x v="1"/>
    <s v="Cancelld"/>
    <x v="1"/>
    <x v="0"/>
    <x v="2"/>
    <n v="291"/>
    <x v="96"/>
  </r>
  <r>
    <s v="AD01-9362"/>
    <x v="2"/>
    <s v="Dec"/>
    <x v="1"/>
    <x v="1"/>
    <s v="Cancelld"/>
    <x v="1"/>
    <x v="0"/>
    <x v="2"/>
    <n v="307"/>
    <x v="282"/>
  </r>
  <r>
    <s v="AD01-9361"/>
    <x v="2"/>
    <s v="Dec"/>
    <x v="1"/>
    <x v="1"/>
    <s v="Cancelld"/>
    <x v="1"/>
    <x v="0"/>
    <x v="2"/>
    <n v="235"/>
    <x v="15"/>
  </r>
  <r>
    <s v="AD01-9362"/>
    <x v="2"/>
    <s v="Dec"/>
    <x v="1"/>
    <x v="1"/>
    <s v="Cancelld"/>
    <x v="1"/>
    <x v="0"/>
    <x v="2"/>
    <n v="283"/>
    <x v="16"/>
  </r>
  <r>
    <s v="AD01-9362"/>
    <x v="2"/>
    <s v="Dec"/>
    <x v="1"/>
    <x v="1"/>
    <s v="Cancelld"/>
    <x v="1"/>
    <x v="0"/>
    <x v="2"/>
    <n v="796"/>
    <x v="526"/>
  </r>
  <r>
    <s v="AD01-9362"/>
    <x v="2"/>
    <s v="Dec"/>
    <x v="1"/>
    <x v="1"/>
    <s v="Cancelld"/>
    <x v="1"/>
    <x v="0"/>
    <x v="2"/>
    <n v="883"/>
    <x v="118"/>
  </r>
  <r>
    <s v="AD01-9364"/>
    <x v="2"/>
    <s v="Feb"/>
    <x v="1"/>
    <x v="1"/>
    <s v="Cancelld"/>
    <x v="1"/>
    <x v="0"/>
    <x v="2"/>
    <n v="290"/>
    <x v="23"/>
  </r>
  <r>
    <s v="AD01-9361"/>
    <x v="2"/>
    <s v="Feb"/>
    <x v="1"/>
    <x v="1"/>
    <s v="Cancelld"/>
    <x v="1"/>
    <x v="0"/>
    <x v="2"/>
    <n v="338"/>
    <x v="135"/>
  </r>
  <r>
    <s v="AD01-9364"/>
    <x v="2"/>
    <s v="Feb"/>
    <x v="1"/>
    <x v="1"/>
    <s v="Cancelld"/>
    <x v="1"/>
    <x v="0"/>
    <x v="2"/>
    <n v="334"/>
    <x v="283"/>
  </r>
  <r>
    <s v="AD01-9362"/>
    <x v="2"/>
    <s v="Feb"/>
    <x v="1"/>
    <x v="1"/>
    <s v="Cancelld"/>
    <x v="1"/>
    <x v="0"/>
    <x v="2"/>
    <n v="832"/>
    <x v="432"/>
  </r>
  <r>
    <s v="AD01-9362"/>
    <x v="2"/>
    <s v="Feb"/>
    <x v="1"/>
    <x v="1"/>
    <s v="Cancelld"/>
    <x v="1"/>
    <x v="0"/>
    <x v="2"/>
    <n v="865"/>
    <x v="409"/>
  </r>
  <r>
    <s v="AD01-9362"/>
    <x v="2"/>
    <s v="Feb"/>
    <x v="1"/>
    <x v="1"/>
    <s v="Cancelld"/>
    <x v="1"/>
    <x v="0"/>
    <x v="2"/>
    <n v="926"/>
    <x v="537"/>
  </r>
  <r>
    <s v="AD01-9361"/>
    <x v="2"/>
    <s v="Feb"/>
    <x v="1"/>
    <x v="1"/>
    <s v="Cancelld"/>
    <x v="1"/>
    <x v="0"/>
    <x v="2"/>
    <n v="927"/>
    <x v="538"/>
  </r>
  <r>
    <s v="AD01-9364"/>
    <x v="2"/>
    <s v="Feb"/>
    <x v="1"/>
    <x v="1"/>
    <s v="Cancelld"/>
    <x v="1"/>
    <x v="0"/>
    <x v="2"/>
    <n v="928"/>
    <x v="539"/>
  </r>
  <r>
    <s v="AD01-9362"/>
    <x v="2"/>
    <s v="Feb"/>
    <x v="1"/>
    <x v="1"/>
    <s v="Cancelld"/>
    <x v="1"/>
    <x v="0"/>
    <x v="2"/>
    <n v="871"/>
    <x v="7"/>
  </r>
  <r>
    <s v="AD01-9364"/>
    <x v="2"/>
    <s v="Feb"/>
    <x v="1"/>
    <x v="1"/>
    <s v="Cancelld"/>
    <x v="1"/>
    <x v="0"/>
    <x v="2"/>
    <n v="213"/>
    <x v="35"/>
  </r>
  <r>
    <s v="AD01-9362"/>
    <x v="2"/>
    <s v="Feb"/>
    <x v="1"/>
    <x v="1"/>
    <s v="Cancelld"/>
    <x v="1"/>
    <x v="0"/>
    <x v="2"/>
    <n v="207"/>
    <x v="183"/>
  </r>
  <r>
    <s v="AD01-9361"/>
    <x v="2"/>
    <s v="Feb"/>
    <x v="1"/>
    <x v="1"/>
    <s v="Cancelld"/>
    <x v="1"/>
    <x v="0"/>
    <x v="2"/>
    <n v="289"/>
    <x v="131"/>
  </r>
  <r>
    <s v="AD01-9362"/>
    <x v="2"/>
    <s v="Feb"/>
    <x v="1"/>
    <x v="1"/>
    <s v="Cancelld"/>
    <x v="1"/>
    <x v="0"/>
    <x v="2"/>
    <n v="337"/>
    <x v="285"/>
  </r>
  <r>
    <s v="AD01-9364"/>
    <x v="2"/>
    <s v="Feb"/>
    <x v="1"/>
    <x v="1"/>
    <s v="Cancelld"/>
    <x v="1"/>
    <x v="0"/>
    <x v="2"/>
    <n v="841"/>
    <x v="534"/>
  </r>
  <r>
    <s v="AD01-9361"/>
    <x v="2"/>
    <s v="Feb"/>
    <x v="1"/>
    <x v="1"/>
    <s v="Cancelld"/>
    <x v="1"/>
    <x v="0"/>
    <x v="2"/>
    <n v="874"/>
    <x v="132"/>
  </r>
  <r>
    <s v="AD01-9364"/>
    <x v="2"/>
    <s v="Jan"/>
    <x v="1"/>
    <x v="1"/>
    <s v="Cancelld"/>
    <x v="1"/>
    <x v="0"/>
    <x v="2"/>
    <n v="296"/>
    <x v="74"/>
  </r>
  <r>
    <s v="AD01-9365"/>
    <x v="2"/>
    <s v="Jan"/>
    <x v="1"/>
    <x v="1"/>
    <s v="Cancelld"/>
    <x v="1"/>
    <x v="0"/>
    <x v="2"/>
    <n v="292"/>
    <x v="63"/>
  </r>
  <r>
    <s v="AD01-9364"/>
    <x v="2"/>
    <s v="Jan"/>
    <x v="1"/>
    <x v="1"/>
    <s v="Cancelld"/>
    <x v="1"/>
    <x v="0"/>
    <x v="2"/>
    <n v="340"/>
    <x v="208"/>
  </r>
  <r>
    <s v="AD01-9361"/>
    <x v="2"/>
    <s v="Jan"/>
    <x v="1"/>
    <x v="1"/>
    <s v="Cancelld"/>
    <x v="1"/>
    <x v="0"/>
    <x v="2"/>
    <n v="831"/>
    <x v="445"/>
  </r>
  <r>
    <s v="AD01-9362"/>
    <x v="2"/>
    <s v="Jan"/>
    <x v="1"/>
    <x v="1"/>
    <s v="Cancelld"/>
    <x v="1"/>
    <x v="0"/>
    <x v="2"/>
    <n v="864"/>
    <x v="203"/>
  </r>
  <r>
    <s v="AD01-9362"/>
    <x v="2"/>
    <s v="Jan"/>
    <x v="1"/>
    <x v="1"/>
    <s v="Cancelld"/>
    <x v="1"/>
    <x v="0"/>
    <x v="2"/>
    <n v="923"/>
    <x v="540"/>
  </r>
  <r>
    <s v="AD01-9361"/>
    <x v="2"/>
    <s v="Jan"/>
    <x v="1"/>
    <x v="1"/>
    <s v="Cancelld"/>
    <x v="1"/>
    <x v="0"/>
    <x v="2"/>
    <n v="924"/>
    <x v="541"/>
  </r>
  <r>
    <s v="AD01-9364"/>
    <x v="2"/>
    <s v="Jan"/>
    <x v="1"/>
    <x v="1"/>
    <s v="Cancelld"/>
    <x v="1"/>
    <x v="0"/>
    <x v="2"/>
    <n v="925"/>
    <x v="542"/>
  </r>
  <r>
    <s v="AD01-9362"/>
    <x v="2"/>
    <s v="Jan"/>
    <x v="1"/>
    <x v="1"/>
    <s v="Cancelld"/>
    <x v="1"/>
    <x v="0"/>
    <x v="2"/>
    <n v="870"/>
    <x v="7"/>
  </r>
  <r>
    <s v="AD01-9362"/>
    <x v="2"/>
    <s v="Jan"/>
    <x v="1"/>
    <x v="1"/>
    <s v="Cancelld"/>
    <x v="1"/>
    <x v="0"/>
    <x v="2"/>
    <n v="339"/>
    <x v="13"/>
  </r>
  <r>
    <s v="AD01-9364"/>
    <x v="2"/>
    <s v="Jan"/>
    <x v="1"/>
    <x v="1"/>
    <s v="Cancelld"/>
    <x v="1"/>
    <x v="0"/>
    <x v="2"/>
    <n v="231"/>
    <x v="147"/>
  </r>
  <r>
    <s v="AD01-9361"/>
    <x v="2"/>
    <s v="Jan"/>
    <x v="1"/>
    <x v="1"/>
    <s v="Cancelld"/>
    <x v="1"/>
    <x v="0"/>
    <x v="2"/>
    <n v="225"/>
    <x v="51"/>
  </r>
  <r>
    <s v="AD01-9365"/>
    <x v="2"/>
    <s v="Jan"/>
    <x v="1"/>
    <x v="1"/>
    <s v="Cancelld"/>
    <x v="1"/>
    <x v="0"/>
    <x v="2"/>
    <n v="219"/>
    <x v="52"/>
  </r>
  <r>
    <s v="AD01-9361"/>
    <x v="2"/>
    <s v="Jan"/>
    <x v="1"/>
    <x v="1"/>
    <s v="Cancelld"/>
    <x v="1"/>
    <x v="0"/>
    <x v="2"/>
    <n v="295"/>
    <x v="70"/>
  </r>
  <r>
    <s v="AD01-9362"/>
    <x v="2"/>
    <s v="Jan"/>
    <x v="1"/>
    <x v="1"/>
    <s v="Cancelld"/>
    <x v="1"/>
    <x v="0"/>
    <x v="2"/>
    <n v="343"/>
    <x v="215"/>
  </r>
  <r>
    <s v="AD01-9364"/>
    <x v="2"/>
    <s v="Jan"/>
    <x v="1"/>
    <x v="1"/>
    <s v="Cancelld"/>
    <x v="1"/>
    <x v="0"/>
    <x v="2"/>
    <n v="840"/>
    <x v="543"/>
  </r>
  <r>
    <s v="AD01-9362"/>
    <x v="2"/>
    <s v="Jan"/>
    <x v="1"/>
    <x v="1"/>
    <s v="Cancelld"/>
    <x v="1"/>
    <x v="1"/>
    <x v="2"/>
    <n v="873"/>
    <x v="84"/>
  </r>
  <r>
    <s v="AD01-9363"/>
    <x v="2"/>
    <s v="Jul"/>
    <x v="1"/>
    <x v="1"/>
    <s v="Cancelld"/>
    <x v="1"/>
    <x v="1"/>
    <x v="2"/>
    <n v="338"/>
    <x v="135"/>
  </r>
  <r>
    <s v="AD01-9361"/>
    <x v="2"/>
    <s v="Jul"/>
    <x v="1"/>
    <x v="1"/>
    <s v="Cancelld"/>
    <x v="1"/>
    <x v="1"/>
    <x v="2"/>
    <n v="260"/>
    <x v="26"/>
  </r>
  <r>
    <s v="AD01-9364"/>
    <x v="2"/>
    <s v="Jul"/>
    <x v="1"/>
    <x v="1"/>
    <s v="Cancelld"/>
    <x v="1"/>
    <x v="1"/>
    <x v="2"/>
    <n v="308"/>
    <x v="105"/>
  </r>
  <r>
    <s v="AD01-9365"/>
    <x v="2"/>
    <s v="Jul"/>
    <x v="1"/>
    <x v="1"/>
    <s v="Cancelld"/>
    <x v="1"/>
    <x v="1"/>
    <x v="2"/>
    <n v="334"/>
    <x v="283"/>
  </r>
  <r>
    <s v="AD01-9364"/>
    <x v="2"/>
    <s v="Jul"/>
    <x v="1"/>
    <x v="1"/>
    <s v="Cancelld"/>
    <x v="1"/>
    <x v="1"/>
    <x v="2"/>
    <n v="262"/>
    <x v="29"/>
  </r>
  <r>
    <s v="AD01-9362"/>
    <x v="2"/>
    <s v="Jul"/>
    <x v="1"/>
    <x v="1"/>
    <s v="Cancelld"/>
    <x v="1"/>
    <x v="1"/>
    <x v="2"/>
    <n v="310"/>
    <x v="279"/>
  </r>
  <r>
    <s v="AD01-9362"/>
    <x v="2"/>
    <s v="Jul"/>
    <x v="1"/>
    <x v="1"/>
    <s v="Cancelld"/>
    <x v="1"/>
    <x v="1"/>
    <x v="2"/>
    <n v="783"/>
    <x v="357"/>
  </r>
  <r>
    <s v="AD01-9361"/>
    <x v="2"/>
    <s v="Jul"/>
    <x v="1"/>
    <x v="1"/>
    <s v="Cancelld"/>
    <x v="1"/>
    <x v="1"/>
    <x v="2"/>
    <n v="836"/>
    <x v="457"/>
  </r>
  <r>
    <s v="AD01-9361"/>
    <x v="2"/>
    <s v="Jul"/>
    <x v="1"/>
    <x v="1"/>
    <s v="Cancelld"/>
    <x v="1"/>
    <x v="1"/>
    <x v="2"/>
    <n v="939"/>
    <x v="544"/>
  </r>
  <r>
    <s v="AD01-9362"/>
    <x v="2"/>
    <s v="Jul"/>
    <x v="1"/>
    <x v="1"/>
    <s v="Cancelld"/>
    <x v="1"/>
    <x v="1"/>
    <x v="2"/>
    <n v="940"/>
    <x v="545"/>
  </r>
  <r>
    <s v="AD01-9364"/>
    <x v="2"/>
    <s v="Jul"/>
    <x v="1"/>
    <x v="1"/>
    <s v="Cancelld"/>
    <x v="1"/>
    <x v="1"/>
    <x v="2"/>
    <n v="941"/>
    <x v="546"/>
  </r>
  <r>
    <s v="AD01-9364"/>
    <x v="2"/>
    <s v="Jul"/>
    <x v="1"/>
    <x v="1"/>
    <s v="Cancelld"/>
    <x v="1"/>
    <x v="1"/>
    <x v="2"/>
    <n v="876"/>
    <x v="7"/>
  </r>
  <r>
    <s v="AD01-9362"/>
    <x v="2"/>
    <s v="Jul"/>
    <x v="1"/>
    <x v="1"/>
    <s v="Cancelld"/>
    <x v="1"/>
    <x v="1"/>
    <x v="2"/>
    <n v="309"/>
    <x v="114"/>
  </r>
  <r>
    <s v="AD01-9361"/>
    <x v="2"/>
    <s v="Jul"/>
    <x v="1"/>
    <x v="1"/>
    <s v="Cancelld"/>
    <x v="1"/>
    <x v="1"/>
    <x v="2"/>
    <n v="135"/>
    <x v="249"/>
  </r>
  <r>
    <s v="AD01-9364"/>
    <x v="2"/>
    <s v="Jul"/>
    <x v="1"/>
    <x v="1"/>
    <s v="Cancelld"/>
    <x v="1"/>
    <x v="1"/>
    <x v="2"/>
    <n v="129"/>
    <x v="190"/>
  </r>
  <r>
    <s v="AD01-9361"/>
    <x v="2"/>
    <s v="Jul"/>
    <x v="1"/>
    <x v="1"/>
    <s v="Cancelld"/>
    <x v="1"/>
    <x v="1"/>
    <x v="2"/>
    <n v="369"/>
    <x v="127"/>
  </r>
  <r>
    <s v="AD01-9362"/>
    <x v="2"/>
    <s v="Jul"/>
    <x v="1"/>
    <x v="1"/>
    <s v="Cancelld"/>
    <x v="1"/>
    <x v="1"/>
    <x v="2"/>
    <n v="337"/>
    <x v="285"/>
  </r>
  <r>
    <s v="AD01-9361"/>
    <x v="2"/>
    <s v="Jul"/>
    <x v="1"/>
    <x v="1"/>
    <s v="Cancelld"/>
    <x v="1"/>
    <x v="1"/>
    <x v="2"/>
    <n v="265"/>
    <x v="97"/>
  </r>
  <r>
    <s v="AD01-9365"/>
    <x v="2"/>
    <s v="Jul"/>
    <x v="1"/>
    <x v="1"/>
    <s v="Cancelld"/>
    <x v="1"/>
    <x v="1"/>
    <x v="2"/>
    <n v="307"/>
    <x v="282"/>
  </r>
  <r>
    <s v="AD01-9364"/>
    <x v="2"/>
    <s v="Jul"/>
    <x v="1"/>
    <x v="1"/>
    <s v="Cancelld"/>
    <x v="1"/>
    <x v="1"/>
    <x v="2"/>
    <n v="792"/>
    <x v="504"/>
  </r>
  <r>
    <s v="AD01-9362"/>
    <x v="2"/>
    <s v="Jul"/>
    <x v="1"/>
    <x v="1"/>
    <s v="Cancelld"/>
    <x v="1"/>
    <x v="1"/>
    <x v="2"/>
    <n v="845"/>
    <x v="326"/>
  </r>
  <r>
    <s v="AD01-9363"/>
    <x v="2"/>
    <s v="Jul"/>
    <x v="1"/>
    <x v="1"/>
    <s v="Cancelld"/>
    <x v="1"/>
    <x v="1"/>
    <x v="2"/>
    <n v="878"/>
    <x v="20"/>
  </r>
  <r>
    <s v="AD01-9361"/>
    <x v="2"/>
    <s v="Jun"/>
    <x v="1"/>
    <x v="1"/>
    <s v="Cancelld"/>
    <x v="1"/>
    <x v="1"/>
    <x v="2"/>
    <n v="266"/>
    <x v="89"/>
  </r>
  <r>
    <s v="AD01-9363"/>
    <x v="2"/>
    <s v="Jun"/>
    <x v="1"/>
    <x v="1"/>
    <s v="Cancelld"/>
    <x v="1"/>
    <x v="1"/>
    <x v="2"/>
    <n v="314"/>
    <x v="104"/>
  </r>
  <r>
    <s v="AD01-9362"/>
    <x v="2"/>
    <s v="Jun"/>
    <x v="1"/>
    <x v="1"/>
    <s v="Cancelld"/>
    <x v="1"/>
    <x v="1"/>
    <x v="2"/>
    <n v="268"/>
    <x v="90"/>
  </r>
  <r>
    <s v="AD01-9361"/>
    <x v="2"/>
    <s v="Jun"/>
    <x v="1"/>
    <x v="1"/>
    <s v="Cancelld"/>
    <x v="1"/>
    <x v="1"/>
    <x v="2"/>
    <n v="316"/>
    <x v="278"/>
  </r>
  <r>
    <s v="AD01-9362"/>
    <x v="2"/>
    <s v="Jun"/>
    <x v="1"/>
    <x v="1"/>
    <s v="Cancelld"/>
    <x v="1"/>
    <x v="1"/>
    <x v="2"/>
    <n v="835"/>
    <x v="434"/>
  </r>
  <r>
    <s v="AD01-9362"/>
    <x v="2"/>
    <s v="Jun"/>
    <x v="1"/>
    <x v="1"/>
    <s v="Cancelld"/>
    <x v="1"/>
    <x v="1"/>
    <x v="2"/>
    <n v="869"/>
    <x v="416"/>
  </r>
  <r>
    <s v="AD01-9362"/>
    <x v="2"/>
    <s v="Jun"/>
    <x v="1"/>
    <x v="1"/>
    <s v="Cancelld"/>
    <x v="1"/>
    <x v="1"/>
    <x v="2"/>
    <n v="937"/>
    <x v="547"/>
  </r>
  <r>
    <s v="AD01-9361"/>
    <x v="2"/>
    <s v="Jun"/>
    <x v="1"/>
    <x v="1"/>
    <s v="Cancelld"/>
    <x v="1"/>
    <x v="1"/>
    <x v="2"/>
    <n v="938"/>
    <x v="548"/>
  </r>
  <r>
    <s v="AD01-9361"/>
    <x v="2"/>
    <s v="Jun"/>
    <x v="1"/>
    <x v="1"/>
    <s v="Cancelld"/>
    <x v="1"/>
    <x v="1"/>
    <x v="2"/>
    <n v="875"/>
    <x v="7"/>
  </r>
  <r>
    <s v="AD01-9363"/>
    <x v="2"/>
    <s v="Jun"/>
    <x v="1"/>
    <x v="1"/>
    <s v="Cancelld"/>
    <x v="1"/>
    <x v="1"/>
    <x v="2"/>
    <n v="315"/>
    <x v="113"/>
  </r>
  <r>
    <s v="AD01-9362"/>
    <x v="2"/>
    <s v="Jun"/>
    <x v="1"/>
    <x v="1"/>
    <s v="Cancelld"/>
    <x v="1"/>
    <x v="1"/>
    <x v="2"/>
    <n v="153"/>
    <x v="352"/>
  </r>
  <r>
    <s v="AD01-9362"/>
    <x v="2"/>
    <s v="Jun"/>
    <x v="1"/>
    <x v="1"/>
    <s v="Cancelld"/>
    <x v="1"/>
    <x v="1"/>
    <x v="2"/>
    <n v="147"/>
    <x v="229"/>
  </r>
  <r>
    <s v="AD01-9361"/>
    <x v="2"/>
    <s v="Jun"/>
    <x v="1"/>
    <x v="1"/>
    <s v="Cancelld"/>
    <x v="1"/>
    <x v="1"/>
    <x v="2"/>
    <n v="141"/>
    <x v="212"/>
  </r>
  <r>
    <s v="AD01-9364"/>
    <x v="2"/>
    <s v="Jun"/>
    <x v="1"/>
    <x v="1"/>
    <s v="Cancelld"/>
    <x v="1"/>
    <x v="1"/>
    <x v="2"/>
    <n v="313"/>
    <x v="281"/>
  </r>
  <r>
    <s v="AD01-9362"/>
    <x v="2"/>
    <s v="Jun"/>
    <x v="1"/>
    <x v="1"/>
    <s v="Cancelld"/>
    <x v="1"/>
    <x v="1"/>
    <x v="2"/>
    <n v="844"/>
    <x v="307"/>
  </r>
  <r>
    <s v="AD01-9362"/>
    <x v="2"/>
    <s v="Jun"/>
    <x v="1"/>
    <x v="1"/>
    <s v="Cancelld"/>
    <x v="1"/>
    <x v="1"/>
    <x v="2"/>
    <n v="877"/>
    <x v="19"/>
  </r>
  <r>
    <s v="AD01-9362"/>
    <x v="2"/>
    <s v="Mar"/>
    <x v="1"/>
    <x v="1"/>
    <s v="Cancelld"/>
    <x v="1"/>
    <x v="1"/>
    <x v="2"/>
    <n v="284"/>
    <x v="3"/>
  </r>
  <r>
    <s v="AD01-9364"/>
    <x v="2"/>
    <s v="Mar"/>
    <x v="1"/>
    <x v="1"/>
    <s v="Cancelld"/>
    <x v="1"/>
    <x v="1"/>
    <x v="2"/>
    <n v="332"/>
    <x v="136"/>
  </r>
  <r>
    <s v="AD01-9362"/>
    <x v="2"/>
    <s v="Mar"/>
    <x v="1"/>
    <x v="1"/>
    <s v="Cancelld"/>
    <x v="1"/>
    <x v="1"/>
    <x v="2"/>
    <n v="286"/>
    <x v="123"/>
  </r>
  <r>
    <s v="AD01-9361"/>
    <x v="2"/>
    <s v="Mar"/>
    <x v="1"/>
    <x v="1"/>
    <s v="Cancelld"/>
    <x v="1"/>
    <x v="1"/>
    <x v="2"/>
    <n v="328"/>
    <x v="284"/>
  </r>
  <r>
    <s v="AD01-9365"/>
    <x v="2"/>
    <s v="Mar"/>
    <x v="1"/>
    <x v="1"/>
    <s v="Cancelld"/>
    <x v="1"/>
    <x v="1"/>
    <x v="2"/>
    <n v="833"/>
    <x v="447"/>
  </r>
  <r>
    <s v="AD01-9361"/>
    <x v="2"/>
    <s v="Mar"/>
    <x v="1"/>
    <x v="1"/>
    <s v="Cancelld"/>
    <x v="1"/>
    <x v="1"/>
    <x v="2"/>
    <n v="866"/>
    <x v="405"/>
  </r>
  <r>
    <s v="AD01-9364"/>
    <x v="2"/>
    <s v="Mar"/>
    <x v="1"/>
    <x v="1"/>
    <s v="Cancelld"/>
    <x v="1"/>
    <x v="1"/>
    <x v="2"/>
    <n v="929"/>
    <x v="549"/>
  </r>
  <r>
    <s v="AD01-9362"/>
    <x v="2"/>
    <s v="Mar"/>
    <x v="1"/>
    <x v="1"/>
    <s v="Cancelld"/>
    <x v="1"/>
    <x v="1"/>
    <x v="2"/>
    <n v="930"/>
    <x v="550"/>
  </r>
  <r>
    <s v="AD01-9364"/>
    <x v="2"/>
    <s v="Mar"/>
    <x v="1"/>
    <x v="1"/>
    <s v="Cancelld"/>
    <x v="1"/>
    <x v="1"/>
    <x v="2"/>
    <n v="872"/>
    <x v="7"/>
  </r>
  <r>
    <s v="AD01-9361"/>
    <x v="2"/>
    <s v="Mar"/>
    <x v="1"/>
    <x v="1"/>
    <s v="Cancelld"/>
    <x v="1"/>
    <x v="1"/>
    <x v="2"/>
    <n v="333"/>
    <x v="145"/>
  </r>
  <r>
    <s v="AD01-9362"/>
    <x v="2"/>
    <s v="Mar"/>
    <x v="1"/>
    <x v="1"/>
    <s v="Cancelld"/>
    <x v="1"/>
    <x v="1"/>
    <x v="2"/>
    <n v="201"/>
    <x v="160"/>
  </r>
  <r>
    <s v="AD01-9362"/>
    <x v="2"/>
    <s v="Mar"/>
    <x v="1"/>
    <x v="1"/>
    <s v="Cancelld"/>
    <x v="1"/>
    <x v="1"/>
    <x v="2"/>
    <n v="195"/>
    <x v="53"/>
  </r>
  <r>
    <s v="AD01-9365"/>
    <x v="2"/>
    <s v="Mar"/>
    <x v="1"/>
    <x v="1"/>
    <s v="Cancelld"/>
    <x v="1"/>
    <x v="1"/>
    <x v="2"/>
    <n v="189"/>
    <x v="366"/>
  </r>
  <r>
    <s v="AD01-9362"/>
    <x v="2"/>
    <s v="Mar"/>
    <x v="1"/>
    <x v="1"/>
    <s v="Cancelld"/>
    <x v="1"/>
    <x v="1"/>
    <x v="2"/>
    <n v="283"/>
    <x v="16"/>
  </r>
  <r>
    <s v="AD01-9362"/>
    <x v="2"/>
    <s v="Mar"/>
    <x v="1"/>
    <x v="1"/>
    <s v="Cancelld"/>
    <x v="1"/>
    <x v="1"/>
    <x v="2"/>
    <n v="331"/>
    <x v="286"/>
  </r>
  <r>
    <s v="AD01-9362"/>
    <x v="2"/>
    <s v="Mar"/>
    <x v="1"/>
    <x v="1"/>
    <s v="Cancelld"/>
    <x v="1"/>
    <x v="1"/>
    <x v="2"/>
    <n v="875"/>
    <x v="133"/>
  </r>
  <r>
    <s v="AD01-9361"/>
    <x v="2"/>
    <s v="May"/>
    <x v="1"/>
    <x v="1"/>
    <s v="Cancelld"/>
    <x v="1"/>
    <x v="1"/>
    <x v="2"/>
    <n v="272"/>
    <x v="106"/>
  </r>
  <r>
    <s v="AD01-9361"/>
    <x v="2"/>
    <s v="May"/>
    <x v="1"/>
    <x v="1"/>
    <s v="Cancelld"/>
    <x v="1"/>
    <x v="1"/>
    <x v="2"/>
    <n v="320"/>
    <x v="103"/>
  </r>
  <r>
    <s v="AD01-9361"/>
    <x v="2"/>
    <s v="May"/>
    <x v="1"/>
    <x v="1"/>
    <s v="Cancelld"/>
    <x v="1"/>
    <x v="1"/>
    <x v="2"/>
    <n v="274"/>
    <x v="108"/>
  </r>
  <r>
    <s v="AD01-9361"/>
    <x v="2"/>
    <s v="May"/>
    <x v="1"/>
    <x v="1"/>
    <s v="Cancelld"/>
    <x v="1"/>
    <x v="1"/>
    <x v="2"/>
    <n v="322"/>
    <x v="277"/>
  </r>
  <r>
    <s v="AD01-9361"/>
    <x v="2"/>
    <s v="May"/>
    <x v="1"/>
    <x v="1"/>
    <s v="Cancelld"/>
    <x v="1"/>
    <x v="1"/>
    <x v="2"/>
    <n v="868"/>
    <x v="424"/>
  </r>
  <r>
    <s v="AD01-9361"/>
    <x v="2"/>
    <s v="May"/>
    <x v="1"/>
    <x v="1"/>
    <s v="Cancelld"/>
    <x v="1"/>
    <x v="1"/>
    <x v="2"/>
    <n v="934"/>
    <x v="551"/>
  </r>
  <r>
    <s v="AD01-9363"/>
    <x v="2"/>
    <s v="May"/>
    <x v="1"/>
    <x v="1"/>
    <s v="Cancelld"/>
    <x v="1"/>
    <x v="1"/>
    <x v="2"/>
    <n v="935"/>
    <x v="552"/>
  </r>
  <r>
    <s v="AD01-9362"/>
    <x v="2"/>
    <s v="May"/>
    <x v="1"/>
    <x v="1"/>
    <s v="Cancelld"/>
    <x v="1"/>
    <x v="1"/>
    <x v="2"/>
    <n v="936"/>
    <x v="553"/>
  </r>
  <r>
    <s v="AD01-9363"/>
    <x v="2"/>
    <s v="May"/>
    <x v="1"/>
    <x v="1"/>
    <s v="Cancelld"/>
    <x v="1"/>
    <x v="1"/>
    <x v="2"/>
    <n v="874"/>
    <x v="7"/>
  </r>
  <r>
    <s v="AD01-9362"/>
    <x v="2"/>
    <s v="May"/>
    <x v="1"/>
    <x v="1"/>
    <s v="Cancelld"/>
    <x v="1"/>
    <x v="1"/>
    <x v="2"/>
    <n v="321"/>
    <x v="112"/>
  </r>
  <r>
    <s v="AD01-9361"/>
    <x v="2"/>
    <s v="May"/>
    <x v="1"/>
    <x v="1"/>
    <s v="Cancelld"/>
    <x v="1"/>
    <x v="1"/>
    <x v="2"/>
    <n v="165"/>
    <x v="380"/>
  </r>
  <r>
    <s v="AD01-9361"/>
    <x v="2"/>
    <s v="May"/>
    <x v="1"/>
    <x v="1"/>
    <s v="Cancelld"/>
    <x v="1"/>
    <x v="1"/>
    <x v="2"/>
    <n v="159"/>
    <x v="351"/>
  </r>
  <r>
    <s v="AD01-9362"/>
    <x v="2"/>
    <s v="May"/>
    <x v="1"/>
    <x v="1"/>
    <s v="Cancelld"/>
    <x v="1"/>
    <x v="1"/>
    <x v="2"/>
    <n v="271"/>
    <x v="115"/>
  </r>
  <r>
    <s v="AD01-9361"/>
    <x v="2"/>
    <s v="May"/>
    <x v="1"/>
    <x v="1"/>
    <s v="Cancelld"/>
    <x v="1"/>
    <x v="1"/>
    <x v="2"/>
    <n v="319"/>
    <x v="280"/>
  </r>
  <r>
    <s v="AD01-9361"/>
    <x v="2"/>
    <s v="May"/>
    <x v="1"/>
    <x v="1"/>
    <s v="Cancelld"/>
    <x v="1"/>
    <x v="1"/>
    <x v="2"/>
    <n v="843"/>
    <x v="311"/>
  </r>
  <r>
    <s v="AD01-9362"/>
    <x v="2"/>
    <s v="Nov"/>
    <x v="1"/>
    <x v="1"/>
    <s v="Cancelld"/>
    <x v="1"/>
    <x v="1"/>
    <x v="2"/>
    <n v="314"/>
    <x v="104"/>
  </r>
  <r>
    <s v="AD01-9365"/>
    <x v="2"/>
    <s v="Nov"/>
    <x v="1"/>
    <x v="1"/>
    <s v="Cancelld"/>
    <x v="1"/>
    <x v="1"/>
    <x v="2"/>
    <n v="242"/>
    <x v="45"/>
  </r>
  <r>
    <s v="AD01-9362"/>
    <x v="2"/>
    <s v="Nov"/>
    <x v="1"/>
    <x v="1"/>
    <s v="Cancelld"/>
    <x v="1"/>
    <x v="1"/>
    <x v="2"/>
    <n v="290"/>
    <x v="23"/>
  </r>
  <r>
    <s v="AD01-9362"/>
    <x v="2"/>
    <s v="Nov"/>
    <x v="1"/>
    <x v="1"/>
    <s v="Cancelld"/>
    <x v="1"/>
    <x v="1"/>
    <x v="2"/>
    <n v="316"/>
    <x v="278"/>
  </r>
  <r>
    <s v="AD01-9362"/>
    <x v="2"/>
    <s v="Nov"/>
    <x v="1"/>
    <x v="1"/>
    <s v="Cancelld"/>
    <x v="1"/>
    <x v="1"/>
    <x v="2"/>
    <n v="286"/>
    <x v="123"/>
  </r>
  <r>
    <s v="AD01-9361"/>
    <x v="2"/>
    <s v="Nov"/>
    <x v="1"/>
    <x v="1"/>
    <s v="Cancelld"/>
    <x v="1"/>
    <x v="1"/>
    <x v="2"/>
    <n v="840"/>
    <x v="543"/>
  </r>
  <r>
    <s v="AD01-9361"/>
    <x v="2"/>
    <s v="Nov"/>
    <x v="1"/>
    <x v="1"/>
    <s v="Cancelld"/>
    <x v="1"/>
    <x v="1"/>
    <x v="2"/>
    <n v="873"/>
    <x v="84"/>
  </r>
  <r>
    <s v="AD01-9362"/>
    <x v="2"/>
    <s v="Nov"/>
    <x v="1"/>
    <x v="1"/>
    <s v="Cancelld"/>
    <x v="1"/>
    <x v="1"/>
    <x v="2"/>
    <n v="950"/>
    <x v="554"/>
  </r>
  <r>
    <s v="AD01-9362"/>
    <x v="2"/>
    <s v="Nov"/>
    <x v="1"/>
    <x v="1"/>
    <s v="Cancelld"/>
    <x v="1"/>
    <x v="1"/>
    <x v="2"/>
    <n v="951"/>
    <x v="555"/>
  </r>
  <r>
    <s v="AD01-9362"/>
    <x v="2"/>
    <s v="Nov"/>
    <x v="1"/>
    <x v="1"/>
    <s v="Cancelld"/>
    <x v="1"/>
    <x v="1"/>
    <x v="2"/>
    <n v="952"/>
    <x v="556"/>
  </r>
  <r>
    <s v="AD01-9361"/>
    <x v="2"/>
    <s v="Nov"/>
    <x v="1"/>
    <x v="1"/>
    <s v="Cancelld"/>
    <x v="1"/>
    <x v="1"/>
    <x v="2"/>
    <n v="826"/>
    <x v="7"/>
  </r>
  <r>
    <s v="AD01-9362"/>
    <x v="2"/>
    <s v="Nov"/>
    <x v="1"/>
    <x v="1"/>
    <s v="Cancelld"/>
    <x v="1"/>
    <x v="1"/>
    <x v="2"/>
    <n v="879"/>
    <x v="7"/>
  </r>
  <r>
    <s v="AD01-9365"/>
    <x v="2"/>
    <s v="Nov"/>
    <x v="1"/>
    <x v="1"/>
    <s v="Cancelld"/>
    <x v="1"/>
    <x v="1"/>
    <x v="2"/>
    <n v="315"/>
    <x v="113"/>
  </r>
  <r>
    <s v="AD01-9361"/>
    <x v="2"/>
    <s v="Nov"/>
    <x v="1"/>
    <x v="1"/>
    <s v="Cancelld"/>
    <x v="1"/>
    <x v="1"/>
    <x v="2"/>
    <n v="309"/>
    <x v="114"/>
  </r>
  <r>
    <s v="AD01-9362"/>
    <x v="2"/>
    <s v="Nov"/>
    <x v="1"/>
    <x v="1"/>
    <s v="Cancelld"/>
    <x v="1"/>
    <x v="1"/>
    <x v="2"/>
    <n v="313"/>
    <x v="281"/>
  </r>
  <r>
    <s v="AD01-9362"/>
    <x v="2"/>
    <s v="Nov"/>
    <x v="1"/>
    <x v="1"/>
    <s v="Cancelld"/>
    <x v="1"/>
    <x v="1"/>
    <x v="2"/>
    <n v="241"/>
    <x v="55"/>
  </r>
  <r>
    <s v="AD01-9362"/>
    <x v="2"/>
    <s v="Nov"/>
    <x v="1"/>
    <x v="1"/>
    <s v="Cancelld"/>
    <x v="1"/>
    <x v="1"/>
    <x v="2"/>
    <n v="289"/>
    <x v="131"/>
  </r>
  <r>
    <s v="AD01-9362"/>
    <x v="2"/>
    <s v="Nov"/>
    <x v="1"/>
    <x v="1"/>
    <s v="Cancelld"/>
    <x v="1"/>
    <x v="1"/>
    <x v="2"/>
    <n v="795"/>
    <x v="506"/>
  </r>
  <r>
    <s v="AD01-9362"/>
    <x v="2"/>
    <s v="Nov"/>
    <x v="1"/>
    <x v="1"/>
    <s v="Cancelld"/>
    <x v="1"/>
    <x v="1"/>
    <x v="2"/>
    <n v="849"/>
    <x v="297"/>
  </r>
  <r>
    <s v="AD01-9362"/>
    <x v="2"/>
    <s v="Nov"/>
    <x v="1"/>
    <x v="1"/>
    <s v="Cancelld"/>
    <x v="1"/>
    <x v="1"/>
    <x v="2"/>
    <n v="882"/>
    <x v="117"/>
  </r>
  <r>
    <s v="AD01-9362"/>
    <x v="2"/>
    <s v="Oct"/>
    <x v="1"/>
    <x v="1"/>
    <s v="Cancelld"/>
    <x v="1"/>
    <x v="1"/>
    <x v="2"/>
    <n v="320"/>
    <x v="103"/>
  </r>
  <r>
    <s v="AD01-9362"/>
    <x v="2"/>
    <s v="Oct"/>
    <x v="1"/>
    <x v="1"/>
    <s v="Cancelld"/>
    <x v="1"/>
    <x v="1"/>
    <x v="2"/>
    <n v="248"/>
    <x v="60"/>
  </r>
  <r>
    <s v="AD01-9362"/>
    <x v="2"/>
    <s v="Oct"/>
    <x v="1"/>
    <x v="1"/>
    <s v="Cancelld"/>
    <x v="1"/>
    <x v="1"/>
    <x v="2"/>
    <n v="322"/>
    <x v="277"/>
  </r>
  <r>
    <s v="AD01-9362"/>
    <x v="2"/>
    <s v="Oct"/>
    <x v="1"/>
    <x v="1"/>
    <s v="Cancelld"/>
    <x v="1"/>
    <x v="1"/>
    <x v="2"/>
    <n v="244"/>
    <x v="62"/>
  </r>
  <r>
    <s v="AD01-9364"/>
    <x v="2"/>
    <s v="Oct"/>
    <x v="1"/>
    <x v="1"/>
    <s v="Cancelld"/>
    <x v="1"/>
    <x v="1"/>
    <x v="2"/>
    <n v="292"/>
    <x v="63"/>
  </r>
  <r>
    <s v="AD01-9362"/>
    <x v="2"/>
    <s v="Oct"/>
    <x v="1"/>
    <x v="1"/>
    <s v="Cancelld"/>
    <x v="1"/>
    <x v="1"/>
    <x v="2"/>
    <n v="786"/>
    <x v="361"/>
  </r>
  <r>
    <s v="AD01-9362"/>
    <x v="2"/>
    <s v="Oct"/>
    <x v="1"/>
    <x v="1"/>
    <s v="Cancelld"/>
    <x v="1"/>
    <x v="1"/>
    <x v="2"/>
    <n v="839"/>
    <x v="438"/>
  </r>
  <r>
    <s v="AD01-9361"/>
    <x v="2"/>
    <s v="Oct"/>
    <x v="1"/>
    <x v="1"/>
    <s v="Cancelld"/>
    <x v="1"/>
    <x v="1"/>
    <x v="2"/>
    <n v="872"/>
    <x v="430"/>
  </r>
  <r>
    <s v="AD01-9361"/>
    <x v="2"/>
    <s v="Oct"/>
    <x v="1"/>
    <x v="1"/>
    <s v="Cancelld"/>
    <x v="1"/>
    <x v="1"/>
    <x v="2"/>
    <n v="947"/>
    <x v="557"/>
  </r>
  <r>
    <s v="AD01-9364"/>
    <x v="2"/>
    <s v="Oct"/>
    <x v="1"/>
    <x v="1"/>
    <s v="Cancelld"/>
    <x v="1"/>
    <x v="1"/>
    <x v="2"/>
    <n v="948"/>
    <x v="558"/>
  </r>
  <r>
    <s v="AD01-9364"/>
    <x v="2"/>
    <s v="Oct"/>
    <x v="1"/>
    <x v="1"/>
    <s v="Cancelld"/>
    <x v="1"/>
    <x v="1"/>
    <x v="2"/>
    <n v="949"/>
    <x v="559"/>
  </r>
  <r>
    <s v="AD01-9361"/>
    <x v="2"/>
    <s v="Oct"/>
    <x v="1"/>
    <x v="1"/>
    <s v="Cancelld"/>
    <x v="1"/>
    <x v="1"/>
    <x v="2"/>
    <n v="825"/>
    <x v="7"/>
  </r>
  <r>
    <s v="AD01-9361"/>
    <x v="2"/>
    <s v="Oct"/>
    <x v="1"/>
    <x v="1"/>
    <s v="Cancelld"/>
    <x v="1"/>
    <x v="1"/>
    <x v="2"/>
    <n v="878"/>
    <x v="7"/>
  </r>
  <r>
    <s v="AD01-9362"/>
    <x v="2"/>
    <s v="Oct"/>
    <x v="1"/>
    <x v="1"/>
    <s v="Cancelld"/>
    <x v="1"/>
    <x v="1"/>
    <x v="2"/>
    <n v="291"/>
    <x v="96"/>
  </r>
  <r>
    <s v="AD01-9362"/>
    <x v="2"/>
    <s v="Oct"/>
    <x v="1"/>
    <x v="1"/>
    <s v="Cancelld"/>
    <x v="1"/>
    <x v="1"/>
    <x v="2"/>
    <n v="333"/>
    <x v="145"/>
  </r>
  <r>
    <s v="AD01-9362"/>
    <x v="2"/>
    <s v="Oct"/>
    <x v="1"/>
    <x v="1"/>
    <s v="Cancelld"/>
    <x v="1"/>
    <x v="1"/>
    <x v="2"/>
    <n v="327"/>
    <x v="146"/>
  </r>
  <r>
    <s v="AD01-9362"/>
    <x v="2"/>
    <s v="Oct"/>
    <x v="1"/>
    <x v="1"/>
    <s v="Cancelld"/>
    <x v="1"/>
    <x v="1"/>
    <x v="2"/>
    <n v="321"/>
    <x v="112"/>
  </r>
  <r>
    <s v="AD01-9364"/>
    <x v="2"/>
    <s v="Oct"/>
    <x v="1"/>
    <x v="1"/>
    <s v="Cancelld"/>
    <x v="1"/>
    <x v="1"/>
    <x v="2"/>
    <n v="319"/>
    <x v="280"/>
  </r>
  <r>
    <s v="AD01-9364"/>
    <x v="2"/>
    <s v="Oct"/>
    <x v="1"/>
    <x v="1"/>
    <s v="Cancelld"/>
    <x v="1"/>
    <x v="1"/>
    <x v="2"/>
    <n v="247"/>
    <x v="69"/>
  </r>
  <r>
    <s v="AD01-9362"/>
    <x v="2"/>
    <s v="Oct"/>
    <x v="1"/>
    <x v="1"/>
    <s v="Cancelld"/>
    <x v="1"/>
    <x v="1"/>
    <x v="2"/>
    <n v="295"/>
    <x v="70"/>
  </r>
  <r>
    <s v="AD01-9364"/>
    <x v="2"/>
    <s v="Oct"/>
    <x v="1"/>
    <x v="1"/>
    <s v="Cancelld"/>
    <x v="1"/>
    <x v="1"/>
    <x v="2"/>
    <n v="848"/>
    <x v="317"/>
  </r>
  <r>
    <s v="AD01-9362"/>
    <x v="2"/>
    <s v="Oct"/>
    <x v="1"/>
    <x v="1"/>
    <s v="Cancelld"/>
    <x v="1"/>
    <x v="1"/>
    <x v="2"/>
    <n v="881"/>
    <x v="153"/>
  </r>
  <r>
    <s v="AD01-9361"/>
    <x v="2"/>
    <s v="Sep"/>
    <x v="1"/>
    <x v="1"/>
    <s v="Cancelld"/>
    <x v="1"/>
    <x v="1"/>
    <x v="2"/>
    <n v="326"/>
    <x v="137"/>
  </r>
  <r>
    <s v="AD01-9361"/>
    <x v="2"/>
    <s v="Sep"/>
    <x v="1"/>
    <x v="1"/>
    <s v="Cancelld"/>
    <x v="1"/>
    <x v="1"/>
    <x v="2"/>
    <n v="254"/>
    <x v="173"/>
  </r>
  <r>
    <s v="AD01-9362"/>
    <x v="2"/>
    <s v="Sep"/>
    <x v="1"/>
    <x v="1"/>
    <s v="Cancelld"/>
    <x v="1"/>
    <x v="1"/>
    <x v="2"/>
    <n v="296"/>
    <x v="74"/>
  </r>
  <r>
    <s v="AD01-9361"/>
    <x v="2"/>
    <s v="Sep"/>
    <x v="1"/>
    <x v="1"/>
    <s v="Cancelld"/>
    <x v="1"/>
    <x v="1"/>
    <x v="2"/>
    <n v="328"/>
    <x v="284"/>
  </r>
  <r>
    <s v="AD01-9364"/>
    <x v="2"/>
    <s v="Sep"/>
    <x v="1"/>
    <x v="1"/>
    <s v="Cancelld"/>
    <x v="1"/>
    <x v="1"/>
    <x v="2"/>
    <n v="250"/>
    <x v="77"/>
  </r>
  <r>
    <s v="AD01-9362"/>
    <x v="2"/>
    <s v="Sep"/>
    <x v="1"/>
    <x v="1"/>
    <s v="Cancelld"/>
    <x v="1"/>
    <x v="1"/>
    <x v="2"/>
    <n v="298"/>
    <x v="78"/>
  </r>
  <r>
    <s v="AD01-9361"/>
    <x v="2"/>
    <s v="Sep"/>
    <x v="1"/>
    <x v="1"/>
    <s v="Cancelld"/>
    <x v="1"/>
    <x v="1"/>
    <x v="2"/>
    <n v="785"/>
    <x v="375"/>
  </r>
  <r>
    <s v="AD01-9365"/>
    <x v="2"/>
    <s v="Sep"/>
    <x v="1"/>
    <x v="1"/>
    <s v="Cancelld"/>
    <x v="1"/>
    <x v="1"/>
    <x v="2"/>
    <n v="838"/>
    <x v="451"/>
  </r>
  <r>
    <s v="AD01-9365"/>
    <x v="2"/>
    <s v="Sep"/>
    <x v="1"/>
    <x v="1"/>
    <s v="Cancelld"/>
    <x v="1"/>
    <x v="1"/>
    <x v="2"/>
    <n v="871"/>
    <x v="400"/>
  </r>
  <r>
    <s v="AD01-9364"/>
    <x v="2"/>
    <s v="Sep"/>
    <x v="1"/>
    <x v="1"/>
    <s v="Cancelld"/>
    <x v="1"/>
    <x v="1"/>
    <x v="2"/>
    <n v="945"/>
    <x v="560"/>
  </r>
  <r>
    <s v="AD01-9362"/>
    <x v="2"/>
    <s v="Sep"/>
    <x v="1"/>
    <x v="1"/>
    <s v="Cancelld"/>
    <x v="1"/>
    <x v="1"/>
    <x v="2"/>
    <n v="946"/>
    <x v="561"/>
  </r>
  <r>
    <s v="AD01-9365"/>
    <x v="2"/>
    <s v="Sep"/>
    <x v="1"/>
    <x v="1"/>
    <s v="Cancelld"/>
    <x v="1"/>
    <x v="1"/>
    <x v="2"/>
    <n v="824"/>
    <x v="7"/>
  </r>
  <r>
    <s v="AD01-9361"/>
    <x v="2"/>
    <s v="Sep"/>
    <x v="1"/>
    <x v="1"/>
    <s v="Cancelld"/>
    <x v="1"/>
    <x v="1"/>
    <x v="2"/>
    <n v="297"/>
    <x v="95"/>
  </r>
  <r>
    <s v="AD01-9361"/>
    <x v="2"/>
    <s v="Sep"/>
    <x v="1"/>
    <x v="1"/>
    <s v="Cancelld"/>
    <x v="1"/>
    <x v="1"/>
    <x v="2"/>
    <n v="351"/>
    <x v="11"/>
  </r>
  <r>
    <s v="AD01-9365"/>
    <x v="2"/>
    <s v="Sep"/>
    <x v="1"/>
    <x v="1"/>
    <s v="Cancelld"/>
    <x v="1"/>
    <x v="1"/>
    <x v="2"/>
    <n v="345"/>
    <x v="12"/>
  </r>
  <r>
    <s v="AD01-9364"/>
    <x v="2"/>
    <s v="Sep"/>
    <x v="1"/>
    <x v="1"/>
    <s v="Cancelld"/>
    <x v="1"/>
    <x v="1"/>
    <x v="2"/>
    <n v="339"/>
    <x v="13"/>
  </r>
  <r>
    <s v="AD01-9362"/>
    <x v="2"/>
    <s v="Sep"/>
    <x v="1"/>
    <x v="1"/>
    <s v="Cancelld"/>
    <x v="1"/>
    <x v="1"/>
    <x v="2"/>
    <n v="325"/>
    <x v="287"/>
  </r>
  <r>
    <s v="AD01-9364"/>
    <x v="2"/>
    <s v="Sep"/>
    <x v="1"/>
    <x v="1"/>
    <s v="Cancelld"/>
    <x v="1"/>
    <x v="1"/>
    <x v="2"/>
    <n v="253"/>
    <x v="82"/>
  </r>
  <r>
    <s v="AD01-9361"/>
    <x v="2"/>
    <s v="Sep"/>
    <x v="1"/>
    <x v="1"/>
    <s v="Cancelld"/>
    <x v="1"/>
    <x v="1"/>
    <x v="2"/>
    <n v="301"/>
    <x v="276"/>
  </r>
  <r>
    <s v="AD01-9362"/>
    <x v="2"/>
    <s v="Sep"/>
    <x v="1"/>
    <x v="1"/>
    <s v="Cancelld"/>
    <x v="1"/>
    <x v="1"/>
    <x v="2"/>
    <n v="794"/>
    <x v="514"/>
  </r>
  <r>
    <s v="AD01-9362"/>
    <x v="2"/>
    <s v="Sep"/>
    <x v="1"/>
    <x v="1"/>
    <s v="Cancelld"/>
    <x v="1"/>
    <x v="1"/>
    <x v="2"/>
    <n v="847"/>
    <x v="323"/>
  </r>
  <r>
    <s v="AD01-9361"/>
    <x v="2"/>
    <s v="Sep"/>
    <x v="1"/>
    <x v="1"/>
    <s v="Cancelld"/>
    <x v="1"/>
    <x v="1"/>
    <x v="2"/>
    <n v="880"/>
    <x v="152"/>
  </r>
  <r>
    <s v="AD01-9361"/>
    <x v="3"/>
    <s v="Apr"/>
    <x v="0"/>
    <x v="1"/>
    <s v="Order assembled"/>
    <x v="0"/>
    <x v="0"/>
    <x v="1"/>
    <n v="362"/>
    <x v="562"/>
  </r>
  <r>
    <s v="AD01-9362"/>
    <x v="3"/>
    <s v="Apr"/>
    <x v="0"/>
    <x v="1"/>
    <s v="Order assembled"/>
    <x v="0"/>
    <x v="0"/>
    <x v="1"/>
    <n v="338"/>
    <x v="135"/>
  </r>
  <r>
    <s v="AD01-9363"/>
    <x v="3"/>
    <s v="Apr"/>
    <x v="0"/>
    <x v="1"/>
    <s v="Order assembled"/>
    <x v="0"/>
    <x v="0"/>
    <x v="1"/>
    <n v="364"/>
    <x v="301"/>
  </r>
  <r>
    <s v="AD01-9362"/>
    <x v="3"/>
    <s v="Apr"/>
    <x v="0"/>
    <x v="1"/>
    <s v="Order assembled"/>
    <x v="0"/>
    <x v="0"/>
    <x v="1"/>
    <n v="334"/>
    <x v="283"/>
  </r>
  <r>
    <s v="AD01-9362"/>
    <x v="3"/>
    <s v="Apr"/>
    <x v="0"/>
    <x v="1"/>
    <s v="Order assembled"/>
    <x v="0"/>
    <x v="0"/>
    <x v="1"/>
    <n v="655"/>
    <x v="563"/>
  </r>
  <r>
    <s v="AD01-9361"/>
    <x v="3"/>
    <s v="Apr"/>
    <x v="0"/>
    <x v="1"/>
    <s v="Order assembled"/>
    <x v="0"/>
    <x v="0"/>
    <x v="1"/>
    <n v="742"/>
    <x v="564"/>
  </r>
  <r>
    <s v="AD01-9361"/>
    <x v="3"/>
    <s v="Apr"/>
    <x v="0"/>
    <x v="1"/>
    <s v="Order assembled"/>
    <x v="0"/>
    <x v="0"/>
    <x v="1"/>
    <n v="363"/>
    <x v="128"/>
  </r>
  <r>
    <s v="AD01-9362"/>
    <x v="3"/>
    <s v="Apr"/>
    <x v="0"/>
    <x v="1"/>
    <s v="Order assembled"/>
    <x v="0"/>
    <x v="0"/>
    <x v="1"/>
    <n v="781"/>
    <x v="7"/>
  </r>
  <r>
    <s v="AD01-9362"/>
    <x v="3"/>
    <s v="Apr"/>
    <x v="0"/>
    <x v="1"/>
    <s v="Order assembled"/>
    <x v="0"/>
    <x v="0"/>
    <x v="1"/>
    <n v="361"/>
    <x v="319"/>
  </r>
  <r>
    <s v="AD01-9363"/>
    <x v="3"/>
    <s v="Apr"/>
    <x v="0"/>
    <x v="1"/>
    <s v="Order assembled"/>
    <x v="0"/>
    <x v="0"/>
    <x v="1"/>
    <n v="337"/>
    <x v="285"/>
  </r>
  <r>
    <s v="AD01-9362"/>
    <x v="3"/>
    <s v="Apr"/>
    <x v="0"/>
    <x v="1"/>
    <s v="Order assembled"/>
    <x v="0"/>
    <x v="0"/>
    <x v="1"/>
    <n v="365"/>
    <x v="245"/>
  </r>
  <r>
    <s v="AD01-9361"/>
    <x v="3"/>
    <s v="Apr"/>
    <x v="0"/>
    <x v="1"/>
    <s v="Order assembled"/>
    <x v="0"/>
    <x v="0"/>
    <x v="1"/>
    <n v="751"/>
    <x v="565"/>
  </r>
  <r>
    <s v="AD01-9363"/>
    <x v="3"/>
    <s v="Aug"/>
    <x v="0"/>
    <x v="1"/>
    <s v="Order assembled"/>
    <x v="0"/>
    <x v="0"/>
    <x v="1"/>
    <n v="344"/>
    <x v="566"/>
  </r>
  <r>
    <s v="AD01-9361"/>
    <x v="3"/>
    <s v="Aug"/>
    <x v="0"/>
    <x v="1"/>
    <s v="Order assembled"/>
    <x v="0"/>
    <x v="0"/>
    <x v="1"/>
    <n v="314"/>
    <x v="104"/>
  </r>
  <r>
    <s v="AD01-9362"/>
    <x v="3"/>
    <s v="Aug"/>
    <x v="0"/>
    <x v="0"/>
    <s v="Order assembled"/>
    <x v="0"/>
    <x v="0"/>
    <x v="1"/>
    <n v="340"/>
    <x v="208"/>
  </r>
  <r>
    <s v="AD01-9361"/>
    <x v="3"/>
    <s v="Aug"/>
    <x v="0"/>
    <x v="0"/>
    <s v="Order assembled"/>
    <x v="0"/>
    <x v="0"/>
    <x v="1"/>
    <n v="316"/>
    <x v="278"/>
  </r>
  <r>
    <s v="AD01-9362"/>
    <x v="3"/>
    <s v="Aug"/>
    <x v="0"/>
    <x v="0"/>
    <s v="Order assembled"/>
    <x v="0"/>
    <x v="0"/>
    <x v="1"/>
    <n v="659"/>
    <x v="567"/>
  </r>
  <r>
    <s v="AD01-9362"/>
    <x v="3"/>
    <s v="Aug"/>
    <x v="0"/>
    <x v="0"/>
    <s v="Order assembled"/>
    <x v="0"/>
    <x v="0"/>
    <x v="1"/>
    <n v="785"/>
    <x v="7"/>
  </r>
  <r>
    <s v="AD01-9361"/>
    <x v="3"/>
    <s v="Aug"/>
    <x v="0"/>
    <x v="0"/>
    <s v="Order assembled"/>
    <x v="0"/>
    <x v="0"/>
    <x v="1"/>
    <n v="343"/>
    <x v="215"/>
  </r>
  <r>
    <s v="AD01-9362"/>
    <x v="3"/>
    <s v="Aug"/>
    <x v="0"/>
    <x v="0"/>
    <s v="Order assembled"/>
    <x v="0"/>
    <x v="0"/>
    <x v="1"/>
    <n v="313"/>
    <x v="281"/>
  </r>
  <r>
    <s v="AD01-9361"/>
    <x v="3"/>
    <s v="Aug"/>
    <x v="0"/>
    <x v="0"/>
    <s v="Order assembled"/>
    <x v="0"/>
    <x v="0"/>
    <x v="1"/>
    <n v="341"/>
    <x v="221"/>
  </r>
  <r>
    <s v="AD01-9363"/>
    <x v="3"/>
    <s v="Aug"/>
    <x v="0"/>
    <x v="0"/>
    <s v="Order assembled"/>
    <x v="0"/>
    <x v="0"/>
    <x v="1"/>
    <n v="754"/>
    <x v="568"/>
  </r>
  <r>
    <s v="AD01-9363"/>
    <x v="3"/>
    <s v="Dec"/>
    <x v="0"/>
    <x v="0"/>
    <s v="Order assembled"/>
    <x v="0"/>
    <x v="0"/>
    <x v="1"/>
    <n v="320"/>
    <x v="569"/>
  </r>
  <r>
    <s v="AD01-9361"/>
    <x v="3"/>
    <s v="Dec"/>
    <x v="0"/>
    <x v="0"/>
    <s v="Order assembled"/>
    <x v="0"/>
    <x v="0"/>
    <x v="1"/>
    <n v="296"/>
    <x v="74"/>
  </r>
  <r>
    <s v="AD01-9362"/>
    <x v="3"/>
    <s v="Dec"/>
    <x v="0"/>
    <x v="0"/>
    <s v="Order assembled"/>
    <x v="0"/>
    <x v="0"/>
    <x v="1"/>
    <n v="322"/>
    <x v="277"/>
  </r>
  <r>
    <s v="AD01-9362"/>
    <x v="3"/>
    <s v="Dec"/>
    <x v="0"/>
    <x v="0"/>
    <s v="Order assembled"/>
    <x v="0"/>
    <x v="0"/>
    <x v="1"/>
    <n v="292"/>
    <x v="63"/>
  </r>
  <r>
    <s v="AD01-9362"/>
    <x v="3"/>
    <s v="Dec"/>
    <x v="0"/>
    <x v="0"/>
    <s v="Order assembled"/>
    <x v="0"/>
    <x v="0"/>
    <x v="1"/>
    <n v="749"/>
    <x v="570"/>
  </r>
  <r>
    <s v="AD01-9362"/>
    <x v="3"/>
    <s v="Dec"/>
    <x v="0"/>
    <x v="0"/>
    <s v="Order assembled"/>
    <x v="0"/>
    <x v="0"/>
    <x v="1"/>
    <n v="321"/>
    <x v="112"/>
  </r>
  <r>
    <s v="AD01-9362"/>
    <x v="3"/>
    <s v="Dec"/>
    <x v="0"/>
    <x v="0"/>
    <s v="Order assembled"/>
    <x v="0"/>
    <x v="0"/>
    <x v="1"/>
    <n v="319"/>
    <x v="280"/>
  </r>
  <r>
    <s v="AD01-9362"/>
    <x v="3"/>
    <s v="Dec"/>
    <x v="0"/>
    <x v="0"/>
    <s v="Order assembled"/>
    <x v="0"/>
    <x v="0"/>
    <x v="1"/>
    <n v="295"/>
    <x v="70"/>
  </r>
  <r>
    <s v="AD01-9361"/>
    <x v="3"/>
    <s v="Dec"/>
    <x v="0"/>
    <x v="0"/>
    <s v="Order assembled"/>
    <x v="0"/>
    <x v="0"/>
    <x v="1"/>
    <n v="323"/>
    <x v="258"/>
  </r>
  <r>
    <s v="AD01-9363"/>
    <x v="3"/>
    <s v="Dec"/>
    <x v="0"/>
    <x v="0"/>
    <s v="Order assembled"/>
    <x v="0"/>
    <x v="0"/>
    <x v="1"/>
    <n v="758"/>
    <x v="571"/>
  </r>
  <r>
    <s v="AD01-9365"/>
    <x v="3"/>
    <s v="Feb"/>
    <x v="0"/>
    <x v="0"/>
    <s v="Order assembled"/>
    <x v="0"/>
    <x v="0"/>
    <x v="1"/>
    <n v="128"/>
    <x v="572"/>
  </r>
  <r>
    <s v="AD01-9361"/>
    <x v="3"/>
    <s v="Feb"/>
    <x v="0"/>
    <x v="0"/>
    <s v="Order assembled"/>
    <x v="0"/>
    <x v="0"/>
    <x v="1"/>
    <n v="302"/>
    <x v="88"/>
  </r>
  <r>
    <s v="AD01-9361"/>
    <x v="3"/>
    <s v="Feb"/>
    <x v="0"/>
    <x v="0"/>
    <s v="Order assembled"/>
    <x v="0"/>
    <x v="0"/>
    <x v="1"/>
    <n v="130"/>
    <x v="330"/>
  </r>
  <r>
    <s v="AD01-9361"/>
    <x v="3"/>
    <s v="Feb"/>
    <x v="0"/>
    <x v="0"/>
    <s v="Order assembled"/>
    <x v="0"/>
    <x v="0"/>
    <x v="1"/>
    <n v="346"/>
    <x v="207"/>
  </r>
  <r>
    <s v="AD01-9362"/>
    <x v="3"/>
    <s v="Feb"/>
    <x v="0"/>
    <x v="0"/>
    <s v="Order assembled"/>
    <x v="0"/>
    <x v="0"/>
    <x v="1"/>
    <n v="372"/>
    <x v="573"/>
  </r>
  <r>
    <s v="AD01-9364"/>
    <x v="3"/>
    <s v="Feb"/>
    <x v="0"/>
    <x v="0"/>
    <s v="Order assembled"/>
    <x v="0"/>
    <x v="0"/>
    <x v="1"/>
    <n v="740"/>
    <x v="574"/>
  </r>
  <r>
    <s v="AD01-9364"/>
    <x v="3"/>
    <s v="Feb"/>
    <x v="0"/>
    <x v="0"/>
    <s v="Order assembled"/>
    <x v="0"/>
    <x v="0"/>
    <x v="1"/>
    <n v="129"/>
    <x v="190"/>
  </r>
  <r>
    <s v="AD01-9362"/>
    <x v="3"/>
    <s v="Feb"/>
    <x v="0"/>
    <x v="0"/>
    <s v="Order assembled"/>
    <x v="0"/>
    <x v="0"/>
    <x v="1"/>
    <n v="746"/>
    <x v="7"/>
  </r>
  <r>
    <s v="AD01-9362"/>
    <x v="3"/>
    <s v="Feb"/>
    <x v="0"/>
    <x v="0"/>
    <s v="Order assembled"/>
    <x v="0"/>
    <x v="0"/>
    <x v="1"/>
    <n v="780"/>
    <x v="7"/>
  </r>
  <r>
    <s v="AD01-9361"/>
    <x v="3"/>
    <s v="Feb"/>
    <x v="0"/>
    <x v="0"/>
    <s v="Order assembled"/>
    <x v="0"/>
    <x v="0"/>
    <x v="1"/>
    <n v="127"/>
    <x v="335"/>
  </r>
  <r>
    <s v="AD01-9362"/>
    <x v="3"/>
    <s v="Feb"/>
    <x v="0"/>
    <x v="0"/>
    <s v="Order assembled"/>
    <x v="0"/>
    <x v="0"/>
    <x v="1"/>
    <n v="301"/>
    <x v="276"/>
  </r>
  <r>
    <s v="AD01-9361"/>
    <x v="3"/>
    <s v="Feb"/>
    <x v="0"/>
    <x v="0"/>
    <s v="Order assembled"/>
    <x v="0"/>
    <x v="0"/>
    <x v="1"/>
    <n v="349"/>
    <x v="214"/>
  </r>
  <r>
    <s v="AD01-9365"/>
    <x v="3"/>
    <s v="Feb"/>
    <x v="0"/>
    <x v="0"/>
    <s v="Order assembled"/>
    <x v="0"/>
    <x v="0"/>
    <x v="1"/>
    <n v="749"/>
    <x v="570"/>
  </r>
  <r>
    <s v="AD01-9364"/>
    <x v="3"/>
    <s v="Jan"/>
    <x v="0"/>
    <x v="0"/>
    <s v="Order assembled"/>
    <x v="0"/>
    <x v="0"/>
    <x v="1"/>
    <n v="134"/>
    <x v="246"/>
  </r>
  <r>
    <s v="AD01-9362"/>
    <x v="3"/>
    <s v="Jan"/>
    <x v="0"/>
    <x v="0"/>
    <s v="Order assembled"/>
    <x v="0"/>
    <x v="0"/>
    <x v="1"/>
    <n v="308"/>
    <x v="105"/>
  </r>
  <r>
    <s v="AD01-9361"/>
    <x v="3"/>
    <s v="Jan"/>
    <x v="0"/>
    <x v="0"/>
    <s v="Order assembled"/>
    <x v="0"/>
    <x v="0"/>
    <x v="1"/>
    <n v="350"/>
    <x v="0"/>
  </r>
  <r>
    <s v="AD01-9361"/>
    <x v="3"/>
    <s v="Jan"/>
    <x v="0"/>
    <x v="0"/>
    <s v="Order assembled"/>
    <x v="0"/>
    <x v="0"/>
    <x v="1"/>
    <n v="136"/>
    <x v="290"/>
  </r>
  <r>
    <s v="AD01-9365"/>
    <x v="3"/>
    <s v="Jan"/>
    <x v="0"/>
    <x v="0"/>
    <s v="Order assembled"/>
    <x v="0"/>
    <x v="0"/>
    <x v="1"/>
    <n v="304"/>
    <x v="275"/>
  </r>
  <r>
    <s v="AD01-9361"/>
    <x v="3"/>
    <s v="Jan"/>
    <x v="0"/>
    <x v="0"/>
    <s v="Order assembled"/>
    <x v="0"/>
    <x v="0"/>
    <x v="1"/>
    <n v="352"/>
    <x v="206"/>
  </r>
  <r>
    <s v="AD01-9361"/>
    <x v="3"/>
    <s v="Jan"/>
    <x v="0"/>
    <x v="0"/>
    <s v="Order assembled"/>
    <x v="0"/>
    <x v="0"/>
    <x v="1"/>
    <n v="132"/>
    <x v="575"/>
  </r>
  <r>
    <s v="AD01-9362"/>
    <x v="3"/>
    <s v="Jan"/>
    <x v="0"/>
    <x v="0"/>
    <s v="Order assembled"/>
    <x v="0"/>
    <x v="0"/>
    <x v="1"/>
    <n v="706"/>
    <x v="576"/>
  </r>
  <r>
    <s v="AD01-9361"/>
    <x v="3"/>
    <s v="Jan"/>
    <x v="0"/>
    <x v="0"/>
    <s v="Order assembled"/>
    <x v="0"/>
    <x v="0"/>
    <x v="1"/>
    <n v="739"/>
    <x v="577"/>
  </r>
  <r>
    <s v="AD01-9361"/>
    <x v="3"/>
    <s v="Jan"/>
    <x v="0"/>
    <x v="0"/>
    <s v="Order assembled"/>
    <x v="0"/>
    <x v="0"/>
    <x v="1"/>
    <n v="135"/>
    <x v="249"/>
  </r>
  <r>
    <s v="AD01-9361"/>
    <x v="3"/>
    <s v="Jan"/>
    <x v="0"/>
    <x v="0"/>
    <s v="Order assembled"/>
    <x v="0"/>
    <x v="0"/>
    <x v="1"/>
    <n v="779"/>
    <x v="7"/>
  </r>
  <r>
    <s v="AD01-9361"/>
    <x v="3"/>
    <s v="Jan"/>
    <x v="0"/>
    <x v="0"/>
    <s v="Order assembled"/>
    <x v="0"/>
    <x v="0"/>
    <x v="1"/>
    <n v="133"/>
    <x v="294"/>
  </r>
  <r>
    <s v="AD01-9364"/>
    <x v="3"/>
    <s v="Jan"/>
    <x v="0"/>
    <x v="0"/>
    <s v="Order assembled"/>
    <x v="0"/>
    <x v="0"/>
    <x v="1"/>
    <n v="307"/>
    <x v="282"/>
  </r>
  <r>
    <s v="AD01-9361"/>
    <x v="3"/>
    <s v="Jan"/>
    <x v="0"/>
    <x v="0"/>
    <s v="Order assembled"/>
    <x v="0"/>
    <x v="0"/>
    <x v="1"/>
    <n v="355"/>
    <x v="213"/>
  </r>
  <r>
    <s v="AD01-9361"/>
    <x v="3"/>
    <s v="Jan"/>
    <x v="0"/>
    <x v="0"/>
    <s v="Order assembled"/>
    <x v="0"/>
    <x v="0"/>
    <x v="1"/>
    <n v="131"/>
    <x v="193"/>
  </r>
  <r>
    <s v="AD01-9362"/>
    <x v="3"/>
    <s v="Jan"/>
    <x v="0"/>
    <x v="0"/>
    <s v="Order assembled"/>
    <x v="0"/>
    <x v="0"/>
    <x v="1"/>
    <n v="305"/>
    <x v="253"/>
  </r>
  <r>
    <s v="AD01-9364"/>
    <x v="3"/>
    <s v="Jan"/>
    <x v="0"/>
    <x v="0"/>
    <s v="Order assembled"/>
    <x v="0"/>
    <x v="0"/>
    <x v="1"/>
    <n v="748"/>
    <x v="578"/>
  </r>
  <r>
    <s v="AD01-9361"/>
    <x v="3"/>
    <s v="Jul"/>
    <x v="0"/>
    <x v="0"/>
    <s v="Order assembled"/>
    <x v="0"/>
    <x v="0"/>
    <x v="1"/>
    <n v="350"/>
    <x v="579"/>
  </r>
  <r>
    <s v="AD01-9361"/>
    <x v="3"/>
    <s v="Jul"/>
    <x v="0"/>
    <x v="0"/>
    <s v="Order assembled"/>
    <x v="0"/>
    <x v="0"/>
    <x v="1"/>
    <n v="320"/>
    <x v="103"/>
  </r>
  <r>
    <s v="AD01-9364"/>
    <x v="3"/>
    <s v="Jul"/>
    <x v="0"/>
    <x v="0"/>
    <s v="Order assembled"/>
    <x v="0"/>
    <x v="0"/>
    <x v="1"/>
    <n v="346"/>
    <x v="207"/>
  </r>
  <r>
    <s v="AD01-9363"/>
    <x v="3"/>
    <s v="Jul"/>
    <x v="0"/>
    <x v="0"/>
    <s v="Order assembled"/>
    <x v="0"/>
    <x v="0"/>
    <x v="1"/>
    <n v="322"/>
    <x v="277"/>
  </r>
  <r>
    <s v="AD01-9361"/>
    <x v="3"/>
    <s v="Jul"/>
    <x v="0"/>
    <x v="0"/>
    <s v="Order assembled"/>
    <x v="0"/>
    <x v="0"/>
    <x v="1"/>
    <n v="658"/>
    <x v="580"/>
  </r>
  <r>
    <s v="AD01-9364"/>
    <x v="3"/>
    <s v="Jul"/>
    <x v="0"/>
    <x v="0"/>
    <s v="Order assembled"/>
    <x v="0"/>
    <x v="0"/>
    <x v="1"/>
    <n v="745"/>
    <x v="581"/>
  </r>
  <r>
    <s v="AD01-9364"/>
    <x v="3"/>
    <s v="Jul"/>
    <x v="0"/>
    <x v="0"/>
    <s v="Order assembled"/>
    <x v="0"/>
    <x v="0"/>
    <x v="1"/>
    <n v="345"/>
    <x v="12"/>
  </r>
  <r>
    <s v="AD01-9361"/>
    <x v="3"/>
    <s v="Jul"/>
    <x v="0"/>
    <x v="0"/>
    <s v="Order assembled"/>
    <x v="0"/>
    <x v="0"/>
    <x v="1"/>
    <n v="784"/>
    <x v="7"/>
  </r>
  <r>
    <s v="AD01-9363"/>
    <x v="3"/>
    <s v="Jul"/>
    <x v="0"/>
    <x v="0"/>
    <s v="Order assembled"/>
    <x v="0"/>
    <x v="0"/>
    <x v="1"/>
    <n v="349"/>
    <x v="214"/>
  </r>
  <r>
    <s v="AD01-9364"/>
    <x v="3"/>
    <s v="Jul"/>
    <x v="0"/>
    <x v="0"/>
    <s v="Order assembled"/>
    <x v="0"/>
    <x v="0"/>
    <x v="1"/>
    <n v="319"/>
    <x v="280"/>
  </r>
  <r>
    <s v="AD01-9361"/>
    <x v="3"/>
    <s v="Jul"/>
    <x v="0"/>
    <x v="0"/>
    <s v="Order assembled"/>
    <x v="0"/>
    <x v="0"/>
    <x v="1"/>
    <n v="347"/>
    <x v="233"/>
  </r>
  <r>
    <s v="AD01-9361"/>
    <x v="3"/>
    <s v="Jul"/>
    <x v="0"/>
    <x v="0"/>
    <s v="Order assembled"/>
    <x v="0"/>
    <x v="0"/>
    <x v="1"/>
    <n v="753"/>
    <x v="582"/>
  </r>
  <r>
    <s v="AD01-9361"/>
    <x v="3"/>
    <s v="Jun"/>
    <x v="0"/>
    <x v="0"/>
    <s v="Order assembled"/>
    <x v="0"/>
    <x v="0"/>
    <x v="1"/>
    <n v="326"/>
    <x v="137"/>
  </r>
  <r>
    <s v="AD01-9362"/>
    <x v="3"/>
    <s v="Jun"/>
    <x v="0"/>
    <x v="0"/>
    <s v="Order assembled"/>
    <x v="0"/>
    <x v="0"/>
    <x v="1"/>
    <n v="352"/>
    <x v="206"/>
  </r>
  <r>
    <s v="AD01-9361"/>
    <x v="3"/>
    <s v="Jun"/>
    <x v="0"/>
    <x v="0"/>
    <s v="Order assembled"/>
    <x v="0"/>
    <x v="0"/>
    <x v="1"/>
    <n v="328"/>
    <x v="284"/>
  </r>
  <r>
    <s v="AD01-9362"/>
    <x v="3"/>
    <s v="Jun"/>
    <x v="0"/>
    <x v="0"/>
    <s v="Order assembled"/>
    <x v="0"/>
    <x v="0"/>
    <x v="1"/>
    <n v="657"/>
    <x v="583"/>
  </r>
  <r>
    <s v="AD01-9361"/>
    <x v="3"/>
    <s v="Jun"/>
    <x v="0"/>
    <x v="0"/>
    <s v="Order assembled"/>
    <x v="0"/>
    <x v="0"/>
    <x v="1"/>
    <n v="744"/>
    <x v="584"/>
  </r>
  <r>
    <s v="AD01-9361"/>
    <x v="3"/>
    <s v="Jun"/>
    <x v="0"/>
    <x v="0"/>
    <s v="Order assembled"/>
    <x v="0"/>
    <x v="0"/>
    <x v="1"/>
    <n v="351"/>
    <x v="11"/>
  </r>
  <r>
    <s v="AD01-9362"/>
    <x v="3"/>
    <s v="Jun"/>
    <x v="0"/>
    <x v="0"/>
    <s v="Order assembled"/>
    <x v="0"/>
    <x v="0"/>
    <x v="1"/>
    <n v="783"/>
    <x v="7"/>
  </r>
  <r>
    <s v="AD01-9361"/>
    <x v="3"/>
    <s v="Jun"/>
    <x v="0"/>
    <x v="0"/>
    <s v="Order assembled"/>
    <x v="0"/>
    <x v="0"/>
    <x v="1"/>
    <n v="355"/>
    <x v="213"/>
  </r>
  <r>
    <s v="AD01-9362"/>
    <x v="3"/>
    <s v="Jun"/>
    <x v="0"/>
    <x v="0"/>
    <s v="Order assembled"/>
    <x v="0"/>
    <x v="0"/>
    <x v="1"/>
    <n v="325"/>
    <x v="287"/>
  </r>
  <r>
    <s v="AD01-9361"/>
    <x v="3"/>
    <s v="Jun"/>
    <x v="0"/>
    <x v="0"/>
    <s v="Order assembled"/>
    <x v="0"/>
    <x v="0"/>
    <x v="1"/>
    <n v="353"/>
    <x v="199"/>
  </r>
  <r>
    <s v="AD01-9362"/>
    <x v="3"/>
    <s v="Mar"/>
    <x v="0"/>
    <x v="0"/>
    <s v="Order assembled"/>
    <x v="0"/>
    <x v="0"/>
    <x v="1"/>
    <n v="368"/>
    <x v="585"/>
  </r>
  <r>
    <s v="AD01-9362"/>
    <x v="3"/>
    <s v="Mar"/>
    <x v="0"/>
    <x v="0"/>
    <s v="Order assembled"/>
    <x v="0"/>
    <x v="0"/>
    <x v="1"/>
    <n v="344"/>
    <x v="1"/>
  </r>
  <r>
    <s v="AD01-9362"/>
    <x v="3"/>
    <s v="Mar"/>
    <x v="0"/>
    <x v="0"/>
    <s v="Order assembled"/>
    <x v="0"/>
    <x v="0"/>
    <x v="1"/>
    <n v="370"/>
    <x v="76"/>
  </r>
  <r>
    <s v="AD01-9362"/>
    <x v="3"/>
    <s v="Mar"/>
    <x v="0"/>
    <x v="0"/>
    <s v="Order assembled"/>
    <x v="0"/>
    <x v="0"/>
    <x v="1"/>
    <n v="340"/>
    <x v="208"/>
  </r>
  <r>
    <s v="AD01-9361"/>
    <x v="3"/>
    <s v="Mar"/>
    <x v="0"/>
    <x v="0"/>
    <s v="Order assembled"/>
    <x v="0"/>
    <x v="0"/>
    <x v="1"/>
    <n v="741"/>
    <x v="586"/>
  </r>
  <r>
    <s v="AD01-9361"/>
    <x v="3"/>
    <s v="Mar"/>
    <x v="0"/>
    <x v="0"/>
    <s v="Order assembled"/>
    <x v="0"/>
    <x v="0"/>
    <x v="1"/>
    <n v="369"/>
    <x v="127"/>
  </r>
  <r>
    <s v="AD01-9362"/>
    <x v="3"/>
    <s v="Mar"/>
    <x v="0"/>
    <x v="0"/>
    <s v="Order assembled"/>
    <x v="0"/>
    <x v="0"/>
    <x v="1"/>
    <n v="367"/>
    <x v="324"/>
  </r>
  <r>
    <s v="AD01-9362"/>
    <x v="3"/>
    <s v="Mar"/>
    <x v="0"/>
    <x v="0"/>
    <s v="Order assembled"/>
    <x v="0"/>
    <x v="0"/>
    <x v="1"/>
    <n v="343"/>
    <x v="215"/>
  </r>
  <r>
    <s v="AD01-9362"/>
    <x v="3"/>
    <s v="Mar"/>
    <x v="0"/>
    <x v="0"/>
    <s v="Order assembled"/>
    <x v="0"/>
    <x v="0"/>
    <x v="1"/>
    <n v="371"/>
    <x v="259"/>
  </r>
  <r>
    <s v="AD01-9362"/>
    <x v="3"/>
    <s v="Mar"/>
    <x v="0"/>
    <x v="0"/>
    <s v="Order assembled"/>
    <x v="0"/>
    <x v="0"/>
    <x v="1"/>
    <n v="750"/>
    <x v="587"/>
  </r>
  <r>
    <s v="AD01-9362"/>
    <x v="3"/>
    <s v="May"/>
    <x v="0"/>
    <x v="0"/>
    <s v="Order assembled"/>
    <x v="0"/>
    <x v="0"/>
    <x v="1"/>
    <n v="356"/>
    <x v="588"/>
  </r>
  <r>
    <s v="AD01-9361"/>
    <x v="3"/>
    <s v="May"/>
    <x v="0"/>
    <x v="0"/>
    <s v="Order assembled"/>
    <x v="0"/>
    <x v="0"/>
    <x v="1"/>
    <n v="332"/>
    <x v="136"/>
  </r>
  <r>
    <s v="AD01-9362"/>
    <x v="3"/>
    <s v="May"/>
    <x v="0"/>
    <x v="0"/>
    <s v="Order assembled"/>
    <x v="0"/>
    <x v="0"/>
    <x v="1"/>
    <n v="358"/>
    <x v="225"/>
  </r>
  <r>
    <s v="AD01-9361"/>
    <x v="3"/>
    <s v="May"/>
    <x v="0"/>
    <x v="0"/>
    <s v="Order assembled"/>
    <x v="0"/>
    <x v="0"/>
    <x v="1"/>
    <n v="656"/>
    <x v="589"/>
  </r>
  <r>
    <s v="AD01-9364"/>
    <x v="3"/>
    <s v="May"/>
    <x v="0"/>
    <x v="0"/>
    <s v="Order assembled"/>
    <x v="0"/>
    <x v="0"/>
    <x v="1"/>
    <n v="743"/>
    <x v="590"/>
  </r>
  <r>
    <s v="AD01-9364"/>
    <x v="3"/>
    <s v="May"/>
    <x v="0"/>
    <x v="0"/>
    <s v="Order assembled"/>
    <x v="0"/>
    <x v="0"/>
    <x v="1"/>
    <n v="357"/>
    <x v="129"/>
  </r>
  <r>
    <s v="AD01-9361"/>
    <x v="3"/>
    <s v="May"/>
    <x v="0"/>
    <x v="0"/>
    <s v="Order assembled"/>
    <x v="0"/>
    <x v="0"/>
    <x v="1"/>
    <n v="782"/>
    <x v="7"/>
  </r>
  <r>
    <s v="AD01-9362"/>
    <x v="3"/>
    <s v="May"/>
    <x v="0"/>
    <x v="0"/>
    <s v="Order assembled"/>
    <x v="0"/>
    <x v="0"/>
    <x v="1"/>
    <n v="331"/>
    <x v="286"/>
  </r>
  <r>
    <s v="AD01-9361"/>
    <x v="3"/>
    <s v="May"/>
    <x v="0"/>
    <x v="0"/>
    <s v="Order assembled"/>
    <x v="0"/>
    <x v="0"/>
    <x v="1"/>
    <n v="359"/>
    <x v="239"/>
  </r>
  <r>
    <s v="AD01-9362"/>
    <x v="3"/>
    <s v="May"/>
    <x v="0"/>
    <x v="0"/>
    <s v="Order assembled"/>
    <x v="0"/>
    <x v="0"/>
    <x v="1"/>
    <n v="752"/>
    <x v="591"/>
  </r>
  <r>
    <s v="AD01-9361"/>
    <x v="3"/>
    <s v="Nov"/>
    <x v="0"/>
    <x v="0"/>
    <s v="Order assembled"/>
    <x v="0"/>
    <x v="0"/>
    <x v="1"/>
    <n v="326"/>
    <x v="592"/>
  </r>
  <r>
    <s v="AD01-9364"/>
    <x v="3"/>
    <s v="Nov"/>
    <x v="0"/>
    <x v="0"/>
    <s v="Order assembled"/>
    <x v="0"/>
    <x v="0"/>
    <x v="1"/>
    <n v="328"/>
    <x v="284"/>
  </r>
  <r>
    <s v="AD01-9362"/>
    <x v="3"/>
    <s v="Nov"/>
    <x v="0"/>
    <x v="0"/>
    <s v="Order assembled"/>
    <x v="0"/>
    <x v="0"/>
    <x v="1"/>
    <n v="298"/>
    <x v="78"/>
  </r>
  <r>
    <s v="AD01-9364"/>
    <x v="3"/>
    <s v="Nov"/>
    <x v="0"/>
    <x v="0"/>
    <s v="Order assembled"/>
    <x v="0"/>
    <x v="0"/>
    <x v="1"/>
    <n v="662"/>
    <x v="593"/>
  </r>
  <r>
    <s v="AD01-9364"/>
    <x v="3"/>
    <s v="Nov"/>
    <x v="0"/>
    <x v="0"/>
    <s v="Order assembled"/>
    <x v="0"/>
    <x v="0"/>
    <x v="1"/>
    <n v="748"/>
    <x v="578"/>
  </r>
  <r>
    <s v="AD01-9364"/>
    <x v="3"/>
    <s v="Nov"/>
    <x v="0"/>
    <x v="0"/>
    <s v="Order assembled"/>
    <x v="0"/>
    <x v="0"/>
    <x v="1"/>
    <n v="327"/>
    <x v="146"/>
  </r>
  <r>
    <s v="AD01-9364"/>
    <x v="3"/>
    <s v="Nov"/>
    <x v="0"/>
    <x v="0"/>
    <s v="Order assembled"/>
    <x v="0"/>
    <x v="0"/>
    <x v="1"/>
    <n v="788"/>
    <x v="7"/>
  </r>
  <r>
    <s v="AD01-9362"/>
    <x v="3"/>
    <s v="Nov"/>
    <x v="0"/>
    <x v="0"/>
    <s v="Order assembled"/>
    <x v="0"/>
    <x v="0"/>
    <x v="1"/>
    <n v="325"/>
    <x v="287"/>
  </r>
  <r>
    <s v="AD01-9364"/>
    <x v="3"/>
    <s v="Nov"/>
    <x v="0"/>
    <x v="0"/>
    <s v="Order assembled"/>
    <x v="0"/>
    <x v="0"/>
    <x v="1"/>
    <n v="301"/>
    <x v="276"/>
  </r>
  <r>
    <s v="AD01-9361"/>
    <x v="3"/>
    <s v="Nov"/>
    <x v="0"/>
    <x v="0"/>
    <s v="Order assembled"/>
    <x v="0"/>
    <x v="0"/>
    <x v="1"/>
    <n v="757"/>
    <x v="594"/>
  </r>
  <r>
    <s v="AD01-9364"/>
    <x v="3"/>
    <s v="Oct"/>
    <x v="0"/>
    <x v="0"/>
    <s v="Order assembled"/>
    <x v="0"/>
    <x v="0"/>
    <x v="1"/>
    <n v="332"/>
    <x v="595"/>
  </r>
  <r>
    <s v="AD01-9362"/>
    <x v="3"/>
    <s v="Oct"/>
    <x v="0"/>
    <x v="0"/>
    <s v="Order assembled"/>
    <x v="0"/>
    <x v="0"/>
    <x v="1"/>
    <n v="302"/>
    <x v="88"/>
  </r>
  <r>
    <s v="AD01-9361"/>
    <x v="3"/>
    <s v="Oct"/>
    <x v="0"/>
    <x v="0"/>
    <s v="Order assembled"/>
    <x v="0"/>
    <x v="0"/>
    <x v="1"/>
    <n v="334"/>
    <x v="283"/>
  </r>
  <r>
    <s v="AD01-9365"/>
    <x v="3"/>
    <s v="Oct"/>
    <x v="0"/>
    <x v="0"/>
    <s v="Order assembled"/>
    <x v="0"/>
    <x v="0"/>
    <x v="1"/>
    <n v="304"/>
    <x v="275"/>
  </r>
  <r>
    <s v="AD01-9362"/>
    <x v="3"/>
    <s v="Oct"/>
    <x v="0"/>
    <x v="0"/>
    <s v="Order assembled"/>
    <x v="0"/>
    <x v="0"/>
    <x v="1"/>
    <n v="661"/>
    <x v="596"/>
  </r>
  <r>
    <s v="AD01-9361"/>
    <x v="3"/>
    <s v="Oct"/>
    <x v="0"/>
    <x v="0"/>
    <s v="Order assembled"/>
    <x v="0"/>
    <x v="0"/>
    <x v="1"/>
    <n v="747"/>
    <x v="479"/>
  </r>
  <r>
    <s v="AD01-9361"/>
    <x v="3"/>
    <s v="Oct"/>
    <x v="0"/>
    <x v="0"/>
    <s v="Order assembled"/>
    <x v="0"/>
    <x v="0"/>
    <x v="1"/>
    <n v="333"/>
    <x v="145"/>
  </r>
  <r>
    <s v="AD01-9362"/>
    <x v="3"/>
    <s v="Oct"/>
    <x v="0"/>
    <x v="0"/>
    <s v="Order assembled"/>
    <x v="0"/>
    <x v="0"/>
    <x v="1"/>
    <n v="787"/>
    <x v="7"/>
  </r>
  <r>
    <s v="AD01-9365"/>
    <x v="3"/>
    <s v="Oct"/>
    <x v="0"/>
    <x v="0"/>
    <s v="Order assembled"/>
    <x v="0"/>
    <x v="0"/>
    <x v="1"/>
    <n v="331"/>
    <x v="286"/>
  </r>
  <r>
    <s v="AD01-9361"/>
    <x v="3"/>
    <s v="Oct"/>
    <x v="0"/>
    <x v="0"/>
    <s v="Order assembled"/>
    <x v="0"/>
    <x v="0"/>
    <x v="1"/>
    <n v="307"/>
    <x v="282"/>
  </r>
  <r>
    <s v="AD01-9362"/>
    <x v="3"/>
    <s v="Oct"/>
    <x v="0"/>
    <x v="0"/>
    <s v="Order assembled"/>
    <x v="0"/>
    <x v="0"/>
    <x v="1"/>
    <n v="329"/>
    <x v="192"/>
  </r>
  <r>
    <s v="AD01-9364"/>
    <x v="3"/>
    <s v="Oct"/>
    <x v="0"/>
    <x v="0"/>
    <s v="Order assembled"/>
    <x v="0"/>
    <x v="0"/>
    <x v="1"/>
    <n v="756"/>
    <x v="597"/>
  </r>
  <r>
    <s v="AD01-9362"/>
    <x v="3"/>
    <s v="Sep"/>
    <x v="0"/>
    <x v="0"/>
    <s v="Order assembled"/>
    <x v="0"/>
    <x v="0"/>
    <x v="1"/>
    <n v="338"/>
    <x v="598"/>
  </r>
  <r>
    <s v="AD01-9362"/>
    <x v="3"/>
    <s v="Sep"/>
    <x v="0"/>
    <x v="0"/>
    <s v="Order assembled"/>
    <x v="0"/>
    <x v="0"/>
    <x v="1"/>
    <n v="308"/>
    <x v="105"/>
  </r>
  <r>
    <s v="AD01-9365"/>
    <x v="3"/>
    <s v="Sep"/>
    <x v="0"/>
    <x v="0"/>
    <s v="Order assembled"/>
    <x v="0"/>
    <x v="0"/>
    <x v="1"/>
    <n v="310"/>
    <x v="279"/>
  </r>
  <r>
    <s v="AD01-9361"/>
    <x v="3"/>
    <s v="Sep"/>
    <x v="0"/>
    <x v="0"/>
    <s v="Order assembled"/>
    <x v="0"/>
    <x v="0"/>
    <x v="1"/>
    <n v="660"/>
    <x v="599"/>
  </r>
  <r>
    <s v="AD01-9364"/>
    <x v="3"/>
    <s v="Sep"/>
    <x v="0"/>
    <x v="0"/>
    <s v="Order assembled"/>
    <x v="0"/>
    <x v="0"/>
    <x v="1"/>
    <n v="746"/>
    <x v="498"/>
  </r>
  <r>
    <s v="AD01-9364"/>
    <x v="3"/>
    <s v="Sep"/>
    <x v="0"/>
    <x v="0"/>
    <s v="Order assembled"/>
    <x v="0"/>
    <x v="0"/>
    <x v="1"/>
    <n v="339"/>
    <x v="13"/>
  </r>
  <r>
    <s v="AD01-9361"/>
    <x v="3"/>
    <s v="Sep"/>
    <x v="0"/>
    <x v="0"/>
    <s v="Order assembled"/>
    <x v="0"/>
    <x v="0"/>
    <x v="1"/>
    <n v="786"/>
    <x v="7"/>
  </r>
  <r>
    <s v="AD01-9365"/>
    <x v="3"/>
    <s v="Sep"/>
    <x v="0"/>
    <x v="0"/>
    <s v="Order assembled"/>
    <x v="0"/>
    <x v="0"/>
    <x v="1"/>
    <n v="337"/>
    <x v="285"/>
  </r>
  <r>
    <s v="AD01-9362"/>
    <x v="3"/>
    <s v="Sep"/>
    <x v="0"/>
    <x v="0"/>
    <s v="Order assembled"/>
    <x v="0"/>
    <x v="0"/>
    <x v="1"/>
    <n v="335"/>
    <x v="204"/>
  </r>
  <r>
    <s v="AD01-9362"/>
    <x v="3"/>
    <s v="Sep"/>
    <x v="0"/>
    <x v="0"/>
    <s v="Order assembled"/>
    <x v="0"/>
    <x v="0"/>
    <x v="1"/>
    <n v="755"/>
    <x v="600"/>
  </r>
  <r>
    <s v="AD01-9362"/>
    <x v="3"/>
    <s v="Apr"/>
    <x v="1"/>
    <x v="0"/>
    <s v="Order assembled"/>
    <x v="0"/>
    <x v="0"/>
    <x v="0"/>
    <n v="212"/>
    <x v="25"/>
  </r>
  <r>
    <s v="AD01-9361"/>
    <x v="3"/>
    <s v="Apr"/>
    <x v="1"/>
    <x v="0"/>
    <s v="Order assembled"/>
    <x v="0"/>
    <x v="0"/>
    <x v="0"/>
    <n v="182"/>
    <x v="174"/>
  </r>
  <r>
    <s v="AD01-9362"/>
    <x v="3"/>
    <s v="Apr"/>
    <x v="1"/>
    <x v="0"/>
    <s v="Order assembled"/>
    <x v="0"/>
    <x v="0"/>
    <x v="0"/>
    <n v="184"/>
    <x v="7"/>
  </r>
  <r>
    <s v="AD01-9362"/>
    <x v="3"/>
    <s v="Apr"/>
    <x v="1"/>
    <x v="0"/>
    <s v="Order assembled"/>
    <x v="0"/>
    <x v="0"/>
    <x v="0"/>
    <n v="968"/>
    <x v="601"/>
  </r>
  <r>
    <s v="AD01-9365"/>
    <x v="3"/>
    <s v="Apr"/>
    <x v="1"/>
    <x v="0"/>
    <s v="Order assembled"/>
    <x v="0"/>
    <x v="0"/>
    <x v="0"/>
    <n v="186"/>
    <x v="466"/>
  </r>
  <r>
    <s v="AD01-9365"/>
    <x v="3"/>
    <s v="Apr"/>
    <x v="1"/>
    <x v="0"/>
    <s v="Order assembled"/>
    <x v="0"/>
    <x v="0"/>
    <x v="0"/>
    <n v="213"/>
    <x v="35"/>
  </r>
  <r>
    <s v="AD01-9362"/>
    <x v="3"/>
    <s v="Apr"/>
    <x v="1"/>
    <x v="0"/>
    <s v="Order assembled"/>
    <x v="0"/>
    <x v="0"/>
    <x v="0"/>
    <n v="183"/>
    <x v="367"/>
  </r>
  <r>
    <s v="AD01-9362"/>
    <x v="3"/>
    <s v="Apr"/>
    <x v="1"/>
    <x v="0"/>
    <s v="Order assembled"/>
    <x v="0"/>
    <x v="0"/>
    <x v="0"/>
    <n v="749"/>
    <x v="570"/>
  </r>
  <r>
    <s v="AD01-9361"/>
    <x v="3"/>
    <s v="Apr"/>
    <x v="1"/>
    <x v="0"/>
    <s v="Order assembled"/>
    <x v="0"/>
    <x v="0"/>
    <x v="0"/>
    <n v="209"/>
    <x v="185"/>
  </r>
  <r>
    <s v="AD01-9362"/>
    <x v="3"/>
    <s v="Apr"/>
    <x v="1"/>
    <x v="0"/>
    <s v="Order assembled"/>
    <x v="0"/>
    <x v="0"/>
    <x v="0"/>
    <n v="185"/>
    <x v="368"/>
  </r>
  <r>
    <s v="AD01-9362"/>
    <x v="3"/>
    <s v="Aug"/>
    <x v="1"/>
    <x v="0"/>
    <s v="Order assembled"/>
    <x v="0"/>
    <x v="0"/>
    <x v="0"/>
    <n v="188"/>
    <x v="27"/>
  </r>
  <r>
    <s v="AD01-9361"/>
    <x v="3"/>
    <s v="Aug"/>
    <x v="1"/>
    <x v="0"/>
    <s v="Order assembled"/>
    <x v="0"/>
    <x v="0"/>
    <x v="0"/>
    <n v="164"/>
    <x v="46"/>
  </r>
  <r>
    <s v="AD01-9364"/>
    <x v="3"/>
    <s v="Aug"/>
    <x v="1"/>
    <x v="0"/>
    <s v="Order assembled"/>
    <x v="0"/>
    <x v="0"/>
    <x v="0"/>
    <n v="190"/>
    <x v="7"/>
  </r>
  <r>
    <s v="AD01-9361"/>
    <x v="3"/>
    <s v="Aug"/>
    <x v="1"/>
    <x v="0"/>
    <s v="Order assembled"/>
    <x v="0"/>
    <x v="0"/>
    <x v="0"/>
    <n v="160"/>
    <x v="7"/>
  </r>
  <r>
    <s v="AD01-9362"/>
    <x v="3"/>
    <s v="Aug"/>
    <x v="1"/>
    <x v="0"/>
    <s v="Order assembled"/>
    <x v="0"/>
    <x v="0"/>
    <x v="0"/>
    <n v="971"/>
    <x v="602"/>
  </r>
  <r>
    <s v="AD01-9361"/>
    <x v="3"/>
    <s v="Aug"/>
    <x v="1"/>
    <x v="0"/>
    <s v="Order assembled"/>
    <x v="0"/>
    <x v="0"/>
    <x v="0"/>
    <n v="162"/>
    <x v="460"/>
  </r>
  <r>
    <s v="AD01-9361"/>
    <x v="3"/>
    <s v="Aug"/>
    <x v="1"/>
    <x v="0"/>
    <s v="Order assembled"/>
    <x v="0"/>
    <x v="0"/>
    <x v="0"/>
    <n v="189"/>
    <x v="366"/>
  </r>
  <r>
    <s v="AD01-9362"/>
    <x v="3"/>
    <s v="Aug"/>
    <x v="1"/>
    <x v="0"/>
    <s v="Order assembled"/>
    <x v="0"/>
    <x v="0"/>
    <x v="0"/>
    <n v="165"/>
    <x v="380"/>
  </r>
  <r>
    <s v="AD01-9361"/>
    <x v="3"/>
    <s v="Aug"/>
    <x v="1"/>
    <x v="0"/>
    <s v="Order assembled"/>
    <x v="0"/>
    <x v="0"/>
    <x v="0"/>
    <n v="753"/>
    <x v="582"/>
  </r>
  <r>
    <s v="AD01-9364"/>
    <x v="3"/>
    <s v="Aug"/>
    <x v="1"/>
    <x v="0"/>
    <s v="Order assembled"/>
    <x v="0"/>
    <x v="0"/>
    <x v="0"/>
    <n v="839"/>
    <x v="438"/>
  </r>
  <r>
    <s v="AD01-9361"/>
    <x v="3"/>
    <s v="Aug"/>
    <x v="1"/>
    <x v="0"/>
    <s v="Order assembled"/>
    <x v="0"/>
    <x v="0"/>
    <x v="0"/>
    <n v="191"/>
    <x v="57"/>
  </r>
  <r>
    <s v="AD01-9362"/>
    <x v="3"/>
    <s v="Aug"/>
    <x v="1"/>
    <x v="0"/>
    <s v="Order assembled"/>
    <x v="0"/>
    <x v="0"/>
    <x v="0"/>
    <n v="161"/>
    <x v="354"/>
  </r>
  <r>
    <s v="AD01-9361"/>
    <x v="3"/>
    <s v="Dec"/>
    <x v="1"/>
    <x v="0"/>
    <s v="Order assembled"/>
    <x v="0"/>
    <x v="0"/>
    <x v="0"/>
    <n v="170"/>
    <x v="156"/>
  </r>
  <r>
    <s v="AD01-9361"/>
    <x v="3"/>
    <s v="Dec"/>
    <x v="1"/>
    <x v="0"/>
    <s v="Order assembled"/>
    <x v="0"/>
    <x v="0"/>
    <x v="0"/>
    <n v="140"/>
    <x v="205"/>
  </r>
  <r>
    <s v="AD01-9361"/>
    <x v="3"/>
    <s v="Dec"/>
    <x v="1"/>
    <x v="0"/>
    <s v="Order assembled"/>
    <x v="0"/>
    <x v="0"/>
    <x v="0"/>
    <n v="166"/>
    <x v="7"/>
  </r>
  <r>
    <s v="AD01-9361"/>
    <x v="3"/>
    <s v="Dec"/>
    <x v="1"/>
    <x v="0"/>
    <s v="Order assembled"/>
    <x v="0"/>
    <x v="0"/>
    <x v="0"/>
    <n v="142"/>
    <x v="7"/>
  </r>
  <r>
    <s v="AD01-9362"/>
    <x v="3"/>
    <s v="Dec"/>
    <x v="1"/>
    <x v="0"/>
    <s v="Order assembled"/>
    <x v="0"/>
    <x v="0"/>
    <x v="0"/>
    <n v="975"/>
    <x v="603"/>
  </r>
  <r>
    <s v="AD01-9362"/>
    <x v="3"/>
    <s v="Dec"/>
    <x v="1"/>
    <x v="0"/>
    <s v="Order assembled"/>
    <x v="0"/>
    <x v="0"/>
    <x v="0"/>
    <n v="141"/>
    <x v="212"/>
  </r>
  <r>
    <s v="AD01-9361"/>
    <x v="3"/>
    <s v="Dec"/>
    <x v="1"/>
    <x v="0"/>
    <s v="Order assembled"/>
    <x v="0"/>
    <x v="0"/>
    <x v="0"/>
    <n v="756"/>
    <x v="597"/>
  </r>
  <r>
    <s v="AD01-9361"/>
    <x v="3"/>
    <s v="Dec"/>
    <x v="1"/>
    <x v="0"/>
    <s v="Order assembled"/>
    <x v="0"/>
    <x v="0"/>
    <x v="0"/>
    <n v="843"/>
    <x v="311"/>
  </r>
  <r>
    <s v="AD01-9361"/>
    <x v="3"/>
    <s v="Dec"/>
    <x v="1"/>
    <x v="0"/>
    <s v="Order assembled"/>
    <x v="0"/>
    <x v="0"/>
    <x v="0"/>
    <n v="167"/>
    <x v="381"/>
  </r>
  <r>
    <s v="AD01-9361"/>
    <x v="3"/>
    <s v="Dec"/>
    <x v="1"/>
    <x v="0"/>
    <s v="Order assembled"/>
    <x v="0"/>
    <x v="0"/>
    <x v="0"/>
    <n v="143"/>
    <x v="222"/>
  </r>
  <r>
    <s v="AD01-9362"/>
    <x v="3"/>
    <s v="Feb"/>
    <x v="1"/>
    <x v="0"/>
    <s v="Order assembled"/>
    <x v="0"/>
    <x v="0"/>
    <x v="1"/>
    <n v="272"/>
    <x v="106"/>
  </r>
  <r>
    <s v="AD01-9362"/>
    <x v="3"/>
    <s v="Feb"/>
    <x v="1"/>
    <x v="0"/>
    <s v="Order assembled"/>
    <x v="0"/>
    <x v="0"/>
    <x v="1"/>
    <n v="266"/>
    <x v="89"/>
  </r>
  <r>
    <s v="AD01-9361"/>
    <x v="3"/>
    <s v="Feb"/>
    <x v="1"/>
    <x v="0"/>
    <s v="Order assembled"/>
    <x v="0"/>
    <x v="0"/>
    <x v="0"/>
    <n v="224"/>
    <x v="75"/>
  </r>
  <r>
    <s v="AD01-9361"/>
    <x v="3"/>
    <s v="Feb"/>
    <x v="1"/>
    <x v="0"/>
    <s v="Order assembled"/>
    <x v="0"/>
    <x v="0"/>
    <x v="0"/>
    <n v="194"/>
    <x v="44"/>
  </r>
  <r>
    <s v="AD01-9364"/>
    <x v="3"/>
    <s v="Feb"/>
    <x v="1"/>
    <x v="0"/>
    <s v="Order assembled"/>
    <x v="0"/>
    <x v="0"/>
    <x v="0"/>
    <n v="268"/>
    <x v="90"/>
  </r>
  <r>
    <s v="AD01-9364"/>
    <x v="3"/>
    <s v="Feb"/>
    <x v="1"/>
    <x v="0"/>
    <s v="Order assembled"/>
    <x v="0"/>
    <x v="0"/>
    <x v="0"/>
    <n v="220"/>
    <x v="7"/>
  </r>
  <r>
    <s v="AD01-9364"/>
    <x v="3"/>
    <s v="Feb"/>
    <x v="1"/>
    <x v="0"/>
    <s v="Order assembled"/>
    <x v="0"/>
    <x v="0"/>
    <x v="0"/>
    <n v="196"/>
    <x v="7"/>
  </r>
  <r>
    <s v="AD01-9365"/>
    <x v="3"/>
    <s v="Feb"/>
    <x v="1"/>
    <x v="0"/>
    <s v="Order assembled"/>
    <x v="0"/>
    <x v="0"/>
    <x v="0"/>
    <n v="966"/>
    <x v="604"/>
  </r>
  <r>
    <s v="AD01-9361"/>
    <x v="3"/>
    <s v="Feb"/>
    <x v="1"/>
    <x v="0"/>
    <s v="Order assembled"/>
    <x v="0"/>
    <x v="0"/>
    <x v="0"/>
    <n v="1019"/>
    <x v="605"/>
  </r>
  <r>
    <s v="AD01-9361"/>
    <x v="3"/>
    <s v="Feb"/>
    <x v="1"/>
    <x v="0"/>
    <s v="Order assembled"/>
    <x v="0"/>
    <x v="0"/>
    <x v="0"/>
    <n v="192"/>
    <x v="465"/>
  </r>
  <r>
    <s v="AD01-9361"/>
    <x v="3"/>
    <s v="Feb"/>
    <x v="1"/>
    <x v="0"/>
    <s v="Order assembled"/>
    <x v="0"/>
    <x v="0"/>
    <x v="0"/>
    <n v="219"/>
    <x v="52"/>
  </r>
  <r>
    <s v="AD01-9365"/>
    <x v="3"/>
    <s v="Feb"/>
    <x v="1"/>
    <x v="0"/>
    <s v="Order assembled"/>
    <x v="0"/>
    <x v="0"/>
    <x v="0"/>
    <n v="195"/>
    <x v="53"/>
  </r>
  <r>
    <s v="AD01-9361"/>
    <x v="3"/>
    <s v="Feb"/>
    <x v="1"/>
    <x v="0"/>
    <s v="Order assembled"/>
    <x v="0"/>
    <x v="0"/>
    <x v="0"/>
    <n v="271"/>
    <x v="115"/>
  </r>
  <r>
    <s v="AD01-9364"/>
    <x v="3"/>
    <s v="Feb"/>
    <x v="1"/>
    <x v="0"/>
    <s v="Order assembled"/>
    <x v="0"/>
    <x v="0"/>
    <x v="0"/>
    <n v="747"/>
    <x v="479"/>
  </r>
  <r>
    <s v="AD01-9364"/>
    <x v="3"/>
    <s v="Feb"/>
    <x v="1"/>
    <x v="0"/>
    <s v="Order assembled"/>
    <x v="0"/>
    <x v="0"/>
    <x v="0"/>
    <n v="834"/>
    <x v="443"/>
  </r>
  <r>
    <s v="AD01-9361"/>
    <x v="3"/>
    <s v="Feb"/>
    <x v="1"/>
    <x v="0"/>
    <s v="Order assembled"/>
    <x v="0"/>
    <x v="0"/>
    <x v="1"/>
    <n v="269"/>
    <x v="101"/>
  </r>
  <r>
    <s v="AD01-9361"/>
    <x v="3"/>
    <s v="Feb"/>
    <x v="1"/>
    <x v="0"/>
    <s v="Order assembled"/>
    <x v="0"/>
    <x v="0"/>
    <x v="0"/>
    <n v="221"/>
    <x v="56"/>
  </r>
  <r>
    <s v="AD01-9364"/>
    <x v="3"/>
    <s v="Feb"/>
    <x v="1"/>
    <x v="0"/>
    <s v="Order assembled"/>
    <x v="0"/>
    <x v="0"/>
    <x v="0"/>
    <n v="149"/>
    <x v="315"/>
  </r>
  <r>
    <s v="AD01-9361"/>
    <x v="3"/>
    <s v="Feb"/>
    <x v="1"/>
    <x v="0"/>
    <s v="Order assembled"/>
    <x v="0"/>
    <x v="0"/>
    <x v="0"/>
    <n v="197"/>
    <x v="162"/>
  </r>
  <r>
    <s v="AD01-9364"/>
    <x v="3"/>
    <s v="Jan"/>
    <x v="1"/>
    <x v="0"/>
    <s v="Order assembled"/>
    <x v="0"/>
    <x v="0"/>
    <x v="1"/>
    <n v="284"/>
    <x v="3"/>
  </r>
  <r>
    <s v="AD01-9362"/>
    <x v="3"/>
    <s v="Jan"/>
    <x v="1"/>
    <x v="0"/>
    <s v="Order assembled"/>
    <x v="0"/>
    <x v="0"/>
    <x v="1"/>
    <n v="278"/>
    <x v="24"/>
  </r>
  <r>
    <s v="AD01-9364"/>
    <x v="3"/>
    <s v="Jan"/>
    <x v="1"/>
    <x v="0"/>
    <s v="Order assembled"/>
    <x v="0"/>
    <x v="0"/>
    <x v="0"/>
    <n v="152"/>
    <x v="321"/>
  </r>
  <r>
    <s v="AD01-9361"/>
    <x v="3"/>
    <s v="Jan"/>
    <x v="1"/>
    <x v="0"/>
    <s v="Order assembled"/>
    <x v="0"/>
    <x v="0"/>
    <x v="0"/>
    <n v="200"/>
    <x v="107"/>
  </r>
  <r>
    <s v="AD01-9362"/>
    <x v="3"/>
    <s v="Jan"/>
    <x v="1"/>
    <x v="0"/>
    <s v="Order assembled"/>
    <x v="0"/>
    <x v="0"/>
    <x v="0"/>
    <n v="286"/>
    <x v="123"/>
  </r>
  <r>
    <s v="AD01-9362"/>
    <x v="3"/>
    <s v="Jan"/>
    <x v="1"/>
    <x v="0"/>
    <s v="Order assembled"/>
    <x v="0"/>
    <x v="0"/>
    <x v="0"/>
    <n v="280"/>
    <x v="5"/>
  </r>
  <r>
    <s v="AD01-9361"/>
    <x v="3"/>
    <s v="Jan"/>
    <x v="1"/>
    <x v="0"/>
    <s v="Order assembled"/>
    <x v="0"/>
    <x v="0"/>
    <x v="0"/>
    <n v="274"/>
    <x v="108"/>
  </r>
  <r>
    <s v="AD01-9362"/>
    <x v="3"/>
    <s v="Jan"/>
    <x v="1"/>
    <x v="0"/>
    <s v="Order assembled"/>
    <x v="0"/>
    <x v="0"/>
    <x v="0"/>
    <n v="226"/>
    <x v="7"/>
  </r>
  <r>
    <s v="AD01-9363"/>
    <x v="3"/>
    <s v="Jan"/>
    <x v="1"/>
    <x v="0"/>
    <s v="Order assembled"/>
    <x v="0"/>
    <x v="0"/>
    <x v="0"/>
    <n v="154"/>
    <x v="7"/>
  </r>
  <r>
    <s v="AD01-9361"/>
    <x v="3"/>
    <s v="Jan"/>
    <x v="1"/>
    <x v="0"/>
    <s v="Order assembled"/>
    <x v="0"/>
    <x v="0"/>
    <x v="0"/>
    <n v="202"/>
    <x v="7"/>
  </r>
  <r>
    <s v="AD01-9364"/>
    <x v="3"/>
    <s v="Jan"/>
    <x v="1"/>
    <x v="0"/>
    <s v="Order assembled"/>
    <x v="0"/>
    <x v="0"/>
    <x v="0"/>
    <n v="965"/>
    <x v="606"/>
  </r>
  <r>
    <s v="AD01-9362"/>
    <x v="3"/>
    <s v="Jan"/>
    <x v="1"/>
    <x v="0"/>
    <s v="Order assembled"/>
    <x v="0"/>
    <x v="0"/>
    <x v="0"/>
    <n v="198"/>
    <x v="464"/>
  </r>
  <r>
    <s v="AD01-9362"/>
    <x v="3"/>
    <s v="Jan"/>
    <x v="1"/>
    <x v="0"/>
    <s v="Order assembled"/>
    <x v="0"/>
    <x v="0"/>
    <x v="0"/>
    <n v="225"/>
    <x v="51"/>
  </r>
  <r>
    <s v="AD01-9362"/>
    <x v="3"/>
    <s v="Jan"/>
    <x v="1"/>
    <x v="0"/>
    <s v="Order assembled"/>
    <x v="0"/>
    <x v="0"/>
    <x v="0"/>
    <n v="153"/>
    <x v="352"/>
  </r>
  <r>
    <s v="AD01-9364"/>
    <x v="3"/>
    <s v="Jan"/>
    <x v="1"/>
    <x v="0"/>
    <s v="Order assembled"/>
    <x v="0"/>
    <x v="0"/>
    <x v="0"/>
    <n v="201"/>
    <x v="160"/>
  </r>
  <r>
    <s v="AD01-9363"/>
    <x v="3"/>
    <s v="Jan"/>
    <x v="1"/>
    <x v="0"/>
    <s v="Order assembled"/>
    <x v="0"/>
    <x v="0"/>
    <x v="0"/>
    <n v="283"/>
    <x v="16"/>
  </r>
  <r>
    <s v="AD01-9364"/>
    <x v="3"/>
    <s v="Jan"/>
    <x v="1"/>
    <x v="0"/>
    <s v="Order assembled"/>
    <x v="0"/>
    <x v="0"/>
    <x v="0"/>
    <n v="277"/>
    <x v="149"/>
  </r>
  <r>
    <s v="AD01-9361"/>
    <x v="3"/>
    <s v="Jan"/>
    <x v="1"/>
    <x v="0"/>
    <s v="Order assembled"/>
    <x v="0"/>
    <x v="0"/>
    <x v="0"/>
    <n v="746"/>
    <x v="498"/>
  </r>
  <r>
    <s v="AD01-9361"/>
    <x v="3"/>
    <s v="Jan"/>
    <x v="1"/>
    <x v="0"/>
    <s v="Order assembled"/>
    <x v="0"/>
    <x v="0"/>
    <x v="0"/>
    <n v="800"/>
    <x v="607"/>
  </r>
  <r>
    <s v="AD01-9362"/>
    <x v="3"/>
    <s v="Jan"/>
    <x v="1"/>
    <x v="0"/>
    <s v="Order assembled"/>
    <x v="0"/>
    <x v="0"/>
    <x v="0"/>
    <n v="833"/>
    <x v="447"/>
  </r>
  <r>
    <s v="AD01-9362"/>
    <x v="3"/>
    <s v="Jan"/>
    <x v="1"/>
    <x v="0"/>
    <s v="Order assembled"/>
    <x v="0"/>
    <x v="0"/>
    <x v="1"/>
    <n v="287"/>
    <x v="39"/>
  </r>
  <r>
    <s v="AD01-9362"/>
    <x v="3"/>
    <s v="Jan"/>
    <x v="1"/>
    <x v="0"/>
    <s v="Order assembled"/>
    <x v="0"/>
    <x v="0"/>
    <x v="1"/>
    <n v="281"/>
    <x v="21"/>
  </r>
  <r>
    <s v="AD01-9365"/>
    <x v="3"/>
    <s v="Jan"/>
    <x v="1"/>
    <x v="0"/>
    <s v="Order assembled"/>
    <x v="0"/>
    <x v="0"/>
    <x v="1"/>
    <n v="275"/>
    <x v="40"/>
  </r>
  <r>
    <s v="AD01-9361"/>
    <x v="3"/>
    <s v="Jan"/>
    <x v="1"/>
    <x v="0"/>
    <s v="Order assembled"/>
    <x v="0"/>
    <x v="0"/>
    <x v="0"/>
    <n v="227"/>
    <x v="119"/>
  </r>
  <r>
    <s v="AD01-9362"/>
    <x v="3"/>
    <s v="Jan"/>
    <x v="1"/>
    <x v="0"/>
    <s v="Order assembled"/>
    <x v="0"/>
    <x v="0"/>
    <x v="0"/>
    <n v="155"/>
    <x v="355"/>
  </r>
  <r>
    <s v="AD01-9361"/>
    <x v="3"/>
    <s v="Jul"/>
    <x v="1"/>
    <x v="0"/>
    <s v="Order assembled"/>
    <x v="0"/>
    <x v="0"/>
    <x v="0"/>
    <n v="194"/>
    <x v="44"/>
  </r>
  <r>
    <s v="AD01-9364"/>
    <x v="3"/>
    <s v="Jul"/>
    <x v="1"/>
    <x v="0"/>
    <s v="Order assembled"/>
    <x v="0"/>
    <x v="0"/>
    <x v="0"/>
    <n v="170"/>
    <x v="156"/>
  </r>
  <r>
    <s v="AD01-9364"/>
    <x v="3"/>
    <s v="Jul"/>
    <x v="1"/>
    <x v="0"/>
    <s v="Order assembled"/>
    <x v="0"/>
    <x v="0"/>
    <x v="0"/>
    <n v="196"/>
    <x v="7"/>
  </r>
  <r>
    <s v="AD01-9364"/>
    <x v="3"/>
    <s v="Jul"/>
    <x v="1"/>
    <x v="0"/>
    <s v="Order assembled"/>
    <x v="0"/>
    <x v="0"/>
    <x v="0"/>
    <n v="166"/>
    <x v="7"/>
  </r>
  <r>
    <s v="AD01-9365"/>
    <x v="3"/>
    <s v="Jul"/>
    <x v="1"/>
    <x v="0"/>
    <s v="Order assembled"/>
    <x v="0"/>
    <x v="0"/>
    <x v="0"/>
    <n v="168"/>
    <x v="461"/>
  </r>
  <r>
    <s v="AD01-9365"/>
    <x v="3"/>
    <s v="Jul"/>
    <x v="1"/>
    <x v="0"/>
    <s v="Order assembled"/>
    <x v="0"/>
    <x v="0"/>
    <x v="0"/>
    <n v="195"/>
    <x v="53"/>
  </r>
  <r>
    <s v="AD01-9364"/>
    <x v="3"/>
    <s v="Jul"/>
    <x v="1"/>
    <x v="0"/>
    <s v="Order assembled"/>
    <x v="0"/>
    <x v="0"/>
    <x v="0"/>
    <n v="752"/>
    <x v="591"/>
  </r>
  <r>
    <s v="AD01-9364"/>
    <x v="3"/>
    <s v="Jul"/>
    <x v="1"/>
    <x v="0"/>
    <s v="Order assembled"/>
    <x v="0"/>
    <x v="0"/>
    <x v="0"/>
    <n v="838"/>
    <x v="451"/>
  </r>
  <r>
    <s v="AD01-9364"/>
    <x v="3"/>
    <s v="Jul"/>
    <x v="1"/>
    <x v="0"/>
    <s v="Order assembled"/>
    <x v="0"/>
    <x v="0"/>
    <x v="0"/>
    <n v="197"/>
    <x v="162"/>
  </r>
  <r>
    <s v="AD01-9361"/>
    <x v="3"/>
    <s v="Jul"/>
    <x v="1"/>
    <x v="0"/>
    <s v="Order assembled"/>
    <x v="0"/>
    <x v="0"/>
    <x v="0"/>
    <n v="167"/>
    <x v="381"/>
  </r>
  <r>
    <s v="AD01-9363"/>
    <x v="3"/>
    <s v="Jun"/>
    <x v="1"/>
    <x v="0"/>
    <s v="Order assembled"/>
    <x v="0"/>
    <x v="0"/>
    <x v="0"/>
    <n v="200"/>
    <x v="107"/>
  </r>
  <r>
    <s v="AD01-9361"/>
    <x v="3"/>
    <s v="Jun"/>
    <x v="1"/>
    <x v="0"/>
    <s v="Order assembled"/>
    <x v="0"/>
    <x v="0"/>
    <x v="0"/>
    <n v="202"/>
    <x v="7"/>
  </r>
  <r>
    <s v="AD01-9361"/>
    <x v="3"/>
    <s v="Jun"/>
    <x v="1"/>
    <x v="0"/>
    <s v="Order assembled"/>
    <x v="0"/>
    <x v="0"/>
    <x v="0"/>
    <n v="172"/>
    <x v="7"/>
  </r>
  <r>
    <s v="AD01-9361"/>
    <x v="3"/>
    <s v="Jun"/>
    <x v="1"/>
    <x v="0"/>
    <s v="Order assembled"/>
    <x v="0"/>
    <x v="0"/>
    <x v="0"/>
    <n v="970"/>
    <x v="608"/>
  </r>
  <r>
    <s v="AD01-9361"/>
    <x v="3"/>
    <s v="Jun"/>
    <x v="1"/>
    <x v="0"/>
    <s v="Order assembled"/>
    <x v="0"/>
    <x v="0"/>
    <x v="0"/>
    <n v="174"/>
    <x v="463"/>
  </r>
  <r>
    <s v="AD01-9361"/>
    <x v="3"/>
    <s v="Jun"/>
    <x v="1"/>
    <x v="0"/>
    <s v="Order assembled"/>
    <x v="0"/>
    <x v="0"/>
    <x v="0"/>
    <n v="201"/>
    <x v="160"/>
  </r>
  <r>
    <s v="AD01-9361"/>
    <x v="3"/>
    <s v="Jun"/>
    <x v="1"/>
    <x v="0"/>
    <s v="Order assembled"/>
    <x v="0"/>
    <x v="0"/>
    <x v="0"/>
    <n v="171"/>
    <x v="353"/>
  </r>
  <r>
    <s v="AD01-9361"/>
    <x v="3"/>
    <s v="Jun"/>
    <x v="1"/>
    <x v="0"/>
    <s v="Order assembled"/>
    <x v="0"/>
    <x v="0"/>
    <x v="0"/>
    <n v="751"/>
    <x v="565"/>
  </r>
  <r>
    <s v="AD01-9361"/>
    <x v="3"/>
    <s v="Jun"/>
    <x v="1"/>
    <x v="0"/>
    <s v="Order assembled"/>
    <x v="0"/>
    <x v="0"/>
    <x v="0"/>
    <n v="837"/>
    <x v="455"/>
  </r>
  <r>
    <s v="AD01-9363"/>
    <x v="3"/>
    <s v="Jun"/>
    <x v="1"/>
    <x v="0"/>
    <s v="Order assembled"/>
    <x v="0"/>
    <x v="0"/>
    <x v="0"/>
    <n v="173"/>
    <x v="356"/>
  </r>
  <r>
    <s v="AD01-9362"/>
    <x v="3"/>
    <s v="Mar"/>
    <x v="1"/>
    <x v="0"/>
    <s v="Order assembled"/>
    <x v="0"/>
    <x v="0"/>
    <x v="0"/>
    <n v="218"/>
    <x v="61"/>
  </r>
  <r>
    <s v="AD01-9362"/>
    <x v="3"/>
    <s v="Mar"/>
    <x v="1"/>
    <x v="0"/>
    <s v="Order assembled"/>
    <x v="0"/>
    <x v="0"/>
    <x v="0"/>
    <n v="188"/>
    <x v="27"/>
  </r>
  <r>
    <s v="AD01-9362"/>
    <x v="3"/>
    <s v="Mar"/>
    <x v="1"/>
    <x v="0"/>
    <s v="Order assembled"/>
    <x v="0"/>
    <x v="0"/>
    <x v="0"/>
    <n v="214"/>
    <x v="7"/>
  </r>
  <r>
    <s v="AD01-9362"/>
    <x v="3"/>
    <s v="Mar"/>
    <x v="1"/>
    <x v="0"/>
    <s v="Order assembled"/>
    <x v="0"/>
    <x v="0"/>
    <x v="0"/>
    <n v="190"/>
    <x v="7"/>
  </r>
  <r>
    <s v="AD01-9362"/>
    <x v="3"/>
    <s v="Mar"/>
    <x v="1"/>
    <x v="0"/>
    <s v="Order assembled"/>
    <x v="0"/>
    <x v="0"/>
    <x v="0"/>
    <n v="967"/>
    <x v="609"/>
  </r>
  <r>
    <s v="AD01-9362"/>
    <x v="3"/>
    <s v="Mar"/>
    <x v="1"/>
    <x v="0"/>
    <s v="Order assembled"/>
    <x v="0"/>
    <x v="0"/>
    <x v="0"/>
    <n v="189"/>
    <x v="366"/>
  </r>
  <r>
    <s v="AD01-9362"/>
    <x v="3"/>
    <s v="Mar"/>
    <x v="1"/>
    <x v="0"/>
    <s v="Order assembled"/>
    <x v="0"/>
    <x v="0"/>
    <x v="0"/>
    <n v="748"/>
    <x v="578"/>
  </r>
  <r>
    <s v="AD01-9362"/>
    <x v="3"/>
    <s v="Mar"/>
    <x v="1"/>
    <x v="0"/>
    <s v="Order assembled"/>
    <x v="0"/>
    <x v="0"/>
    <x v="0"/>
    <n v="835"/>
    <x v="434"/>
  </r>
  <r>
    <s v="AD01-9362"/>
    <x v="3"/>
    <s v="Mar"/>
    <x v="1"/>
    <x v="0"/>
    <s v="Order assembled"/>
    <x v="0"/>
    <x v="0"/>
    <x v="0"/>
    <n v="215"/>
    <x v="41"/>
  </r>
  <r>
    <s v="AD01-9362"/>
    <x v="3"/>
    <s v="Mar"/>
    <x v="1"/>
    <x v="0"/>
    <s v="Order assembled"/>
    <x v="0"/>
    <x v="0"/>
    <x v="0"/>
    <n v="191"/>
    <x v="57"/>
  </r>
  <r>
    <s v="AD01-9365"/>
    <x v="3"/>
    <s v="May"/>
    <x v="1"/>
    <x v="0"/>
    <s v="Order assembled"/>
    <x v="0"/>
    <x v="0"/>
    <x v="0"/>
    <n v="206"/>
    <x v="139"/>
  </r>
  <r>
    <s v="AD01-9362"/>
    <x v="3"/>
    <s v="May"/>
    <x v="1"/>
    <x v="0"/>
    <s v="Order assembled"/>
    <x v="0"/>
    <x v="0"/>
    <x v="0"/>
    <n v="176"/>
    <x v="164"/>
  </r>
  <r>
    <s v="AD01-9362"/>
    <x v="3"/>
    <s v="May"/>
    <x v="1"/>
    <x v="0"/>
    <s v="Order assembled"/>
    <x v="0"/>
    <x v="0"/>
    <x v="0"/>
    <n v="208"/>
    <x v="7"/>
  </r>
  <r>
    <s v="AD01-9362"/>
    <x v="3"/>
    <s v="May"/>
    <x v="1"/>
    <x v="0"/>
    <s v="Order assembled"/>
    <x v="0"/>
    <x v="0"/>
    <x v="0"/>
    <n v="178"/>
    <x v="7"/>
  </r>
  <r>
    <s v="AD01-9362"/>
    <x v="3"/>
    <s v="May"/>
    <x v="1"/>
    <x v="0"/>
    <s v="Order assembled"/>
    <x v="0"/>
    <x v="0"/>
    <x v="0"/>
    <n v="969"/>
    <x v="610"/>
  </r>
  <r>
    <s v="AD01-9362"/>
    <x v="3"/>
    <s v="May"/>
    <x v="1"/>
    <x v="0"/>
    <s v="Order assembled"/>
    <x v="0"/>
    <x v="0"/>
    <x v="0"/>
    <n v="180"/>
    <x v="462"/>
  </r>
  <r>
    <s v="AD01-9362"/>
    <x v="3"/>
    <s v="May"/>
    <x v="1"/>
    <x v="0"/>
    <s v="Order assembled"/>
    <x v="0"/>
    <x v="0"/>
    <x v="0"/>
    <n v="207"/>
    <x v="183"/>
  </r>
  <r>
    <s v="AD01-9362"/>
    <x v="3"/>
    <s v="May"/>
    <x v="1"/>
    <x v="0"/>
    <s v="Order assembled"/>
    <x v="0"/>
    <x v="0"/>
    <x v="0"/>
    <n v="177"/>
    <x v="379"/>
  </r>
  <r>
    <s v="AD01-9362"/>
    <x v="3"/>
    <s v="May"/>
    <x v="1"/>
    <x v="0"/>
    <s v="Order assembled"/>
    <x v="0"/>
    <x v="0"/>
    <x v="0"/>
    <n v="750"/>
    <x v="587"/>
  </r>
  <r>
    <s v="AD01-9362"/>
    <x v="3"/>
    <s v="May"/>
    <x v="1"/>
    <x v="0"/>
    <s v="Order assembled"/>
    <x v="0"/>
    <x v="0"/>
    <x v="0"/>
    <n v="836"/>
    <x v="457"/>
  </r>
  <r>
    <s v="AD01-9362"/>
    <x v="3"/>
    <s v="May"/>
    <x v="1"/>
    <x v="0"/>
    <s v="Order assembled"/>
    <x v="0"/>
    <x v="0"/>
    <x v="0"/>
    <n v="203"/>
    <x v="171"/>
  </r>
  <r>
    <s v="AD01-9365"/>
    <x v="3"/>
    <s v="May"/>
    <x v="1"/>
    <x v="0"/>
    <s v="Order assembled"/>
    <x v="0"/>
    <x v="0"/>
    <x v="0"/>
    <n v="179"/>
    <x v="369"/>
  </r>
  <r>
    <s v="AD01-9361"/>
    <x v="3"/>
    <s v="Nov"/>
    <x v="1"/>
    <x v="0"/>
    <s v="Order assembled"/>
    <x v="0"/>
    <x v="0"/>
    <x v="0"/>
    <n v="176"/>
    <x v="164"/>
  </r>
  <r>
    <s v="AD01-9361"/>
    <x v="3"/>
    <s v="Nov"/>
    <x v="1"/>
    <x v="0"/>
    <s v="Order assembled"/>
    <x v="0"/>
    <x v="0"/>
    <x v="0"/>
    <n v="146"/>
    <x v="224"/>
  </r>
  <r>
    <s v="AD01-9361"/>
    <x v="3"/>
    <s v="Nov"/>
    <x v="1"/>
    <x v="0"/>
    <s v="Order assembled"/>
    <x v="0"/>
    <x v="0"/>
    <x v="0"/>
    <n v="172"/>
    <x v="7"/>
  </r>
  <r>
    <s v="AD01-9364"/>
    <x v="3"/>
    <s v="Nov"/>
    <x v="1"/>
    <x v="0"/>
    <s v="Order assembled"/>
    <x v="0"/>
    <x v="0"/>
    <x v="0"/>
    <n v="148"/>
    <x v="7"/>
  </r>
  <r>
    <s v="AD01-9364"/>
    <x v="3"/>
    <s v="Nov"/>
    <x v="1"/>
    <x v="0"/>
    <s v="Order assembled"/>
    <x v="0"/>
    <x v="0"/>
    <x v="0"/>
    <n v="974"/>
    <x v="611"/>
  </r>
  <r>
    <s v="AD01-9361"/>
    <x v="3"/>
    <s v="Nov"/>
    <x v="1"/>
    <x v="0"/>
    <s v="Order assembled"/>
    <x v="0"/>
    <x v="0"/>
    <x v="0"/>
    <n v="144"/>
    <x v="496"/>
  </r>
  <r>
    <s v="AD01-9361"/>
    <x v="3"/>
    <s v="Nov"/>
    <x v="1"/>
    <x v="0"/>
    <s v="Order assembled"/>
    <x v="0"/>
    <x v="0"/>
    <x v="0"/>
    <n v="171"/>
    <x v="353"/>
  </r>
  <r>
    <s v="AD01-9364"/>
    <x v="3"/>
    <s v="Nov"/>
    <x v="1"/>
    <x v="0"/>
    <s v="Order assembled"/>
    <x v="0"/>
    <x v="0"/>
    <x v="0"/>
    <n v="147"/>
    <x v="229"/>
  </r>
  <r>
    <s v="AD01-9364"/>
    <x v="3"/>
    <s v="Nov"/>
    <x v="1"/>
    <x v="0"/>
    <s v="Order assembled"/>
    <x v="0"/>
    <x v="0"/>
    <x v="0"/>
    <n v="755"/>
    <x v="600"/>
  </r>
  <r>
    <s v="AD01-9361"/>
    <x v="3"/>
    <s v="Nov"/>
    <x v="1"/>
    <x v="0"/>
    <s v="Order assembled"/>
    <x v="0"/>
    <x v="0"/>
    <x v="0"/>
    <n v="842"/>
    <x v="530"/>
  </r>
  <r>
    <s v="AD01-9361"/>
    <x v="3"/>
    <s v="Nov"/>
    <x v="1"/>
    <x v="0"/>
    <s v="Order assembled"/>
    <x v="0"/>
    <x v="0"/>
    <x v="0"/>
    <n v="173"/>
    <x v="356"/>
  </r>
  <r>
    <s v="AD01-9361"/>
    <x v="3"/>
    <s v="Nov"/>
    <x v="1"/>
    <x v="0"/>
    <s v="Order assembled"/>
    <x v="0"/>
    <x v="0"/>
    <x v="0"/>
    <n v="149"/>
    <x v="315"/>
  </r>
  <r>
    <s v="AD01-9365"/>
    <x v="3"/>
    <s v="Oct"/>
    <x v="1"/>
    <x v="0"/>
    <s v="Order assembled"/>
    <x v="0"/>
    <x v="0"/>
    <x v="0"/>
    <n v="152"/>
    <x v="321"/>
  </r>
  <r>
    <s v="AD01-9361"/>
    <x v="3"/>
    <s v="Oct"/>
    <x v="1"/>
    <x v="0"/>
    <s v="Order assembled"/>
    <x v="0"/>
    <x v="0"/>
    <x v="0"/>
    <n v="178"/>
    <x v="7"/>
  </r>
  <r>
    <s v="AD01-9361"/>
    <x v="3"/>
    <s v="Oct"/>
    <x v="1"/>
    <x v="0"/>
    <s v="Order assembled"/>
    <x v="0"/>
    <x v="0"/>
    <x v="0"/>
    <n v="154"/>
    <x v="7"/>
  </r>
  <r>
    <s v="AD01-9364"/>
    <x v="3"/>
    <s v="Oct"/>
    <x v="1"/>
    <x v="0"/>
    <s v="Order assembled"/>
    <x v="0"/>
    <x v="0"/>
    <x v="0"/>
    <n v="973"/>
    <x v="612"/>
  </r>
  <r>
    <s v="AD01-9362"/>
    <x v="3"/>
    <s v="Oct"/>
    <x v="1"/>
    <x v="0"/>
    <s v="Order assembled"/>
    <x v="0"/>
    <x v="0"/>
    <x v="0"/>
    <n v="150"/>
    <x v="499"/>
  </r>
  <r>
    <s v="AD01-9362"/>
    <x v="3"/>
    <s v="Oct"/>
    <x v="1"/>
    <x v="0"/>
    <s v="Order assembled"/>
    <x v="0"/>
    <x v="0"/>
    <x v="0"/>
    <n v="177"/>
    <x v="379"/>
  </r>
  <r>
    <s v="AD01-9364"/>
    <x v="3"/>
    <s v="Oct"/>
    <x v="1"/>
    <x v="0"/>
    <s v="Order assembled"/>
    <x v="0"/>
    <x v="0"/>
    <x v="0"/>
    <n v="153"/>
    <x v="352"/>
  </r>
  <r>
    <s v="AD01-9361"/>
    <x v="3"/>
    <s v="Oct"/>
    <x v="1"/>
    <x v="0"/>
    <s v="Order assembled"/>
    <x v="0"/>
    <x v="0"/>
    <x v="0"/>
    <n v="754"/>
    <x v="568"/>
  </r>
  <r>
    <s v="AD01-9361"/>
    <x v="3"/>
    <s v="Oct"/>
    <x v="1"/>
    <x v="0"/>
    <s v="Order assembled"/>
    <x v="0"/>
    <x v="0"/>
    <x v="0"/>
    <n v="841"/>
    <x v="534"/>
  </r>
  <r>
    <s v="AD01-9365"/>
    <x v="3"/>
    <s v="Oct"/>
    <x v="1"/>
    <x v="0"/>
    <s v="Order assembled"/>
    <x v="0"/>
    <x v="0"/>
    <x v="0"/>
    <n v="179"/>
    <x v="369"/>
  </r>
  <r>
    <s v="AD01-9361"/>
    <x v="3"/>
    <s v="Sep"/>
    <x v="1"/>
    <x v="0"/>
    <s v="Order assembled"/>
    <x v="0"/>
    <x v="0"/>
    <x v="0"/>
    <n v="182"/>
    <x v="174"/>
  </r>
  <r>
    <s v="AD01-9362"/>
    <x v="3"/>
    <s v="Sep"/>
    <x v="1"/>
    <x v="0"/>
    <s v="Order assembled"/>
    <x v="0"/>
    <x v="0"/>
    <x v="0"/>
    <n v="158"/>
    <x v="288"/>
  </r>
  <r>
    <s v="AD01-9362"/>
    <x v="3"/>
    <s v="Sep"/>
    <x v="1"/>
    <x v="0"/>
    <s v="Order assembled"/>
    <x v="0"/>
    <x v="0"/>
    <x v="0"/>
    <n v="184"/>
    <x v="7"/>
  </r>
  <r>
    <s v="AD01-9364"/>
    <x v="3"/>
    <s v="Sep"/>
    <x v="1"/>
    <x v="0"/>
    <s v="Order assembled"/>
    <x v="0"/>
    <x v="0"/>
    <x v="0"/>
    <n v="972"/>
    <x v="613"/>
  </r>
  <r>
    <s v="AD01-9361"/>
    <x v="3"/>
    <s v="Sep"/>
    <x v="1"/>
    <x v="0"/>
    <s v="Order assembled"/>
    <x v="0"/>
    <x v="0"/>
    <x v="0"/>
    <n v="156"/>
    <x v="467"/>
  </r>
  <r>
    <s v="AD01-9361"/>
    <x v="3"/>
    <s v="Sep"/>
    <x v="1"/>
    <x v="0"/>
    <s v="Order assembled"/>
    <x v="0"/>
    <x v="0"/>
    <x v="0"/>
    <n v="183"/>
    <x v="367"/>
  </r>
  <r>
    <s v="AD01-9364"/>
    <x v="3"/>
    <s v="Sep"/>
    <x v="1"/>
    <x v="0"/>
    <s v="Order assembled"/>
    <x v="0"/>
    <x v="0"/>
    <x v="0"/>
    <n v="159"/>
    <x v="351"/>
  </r>
  <r>
    <s v="AD01-9362"/>
    <x v="3"/>
    <s v="Sep"/>
    <x v="1"/>
    <x v="0"/>
    <s v="Order assembled"/>
    <x v="0"/>
    <x v="0"/>
    <x v="0"/>
    <n v="840"/>
    <x v="543"/>
  </r>
  <r>
    <s v="AD01-9362"/>
    <x v="3"/>
    <s v="Sep"/>
    <x v="1"/>
    <x v="0"/>
    <s v="Order assembled"/>
    <x v="0"/>
    <x v="0"/>
    <x v="0"/>
    <n v="185"/>
    <x v="368"/>
  </r>
  <r>
    <s v="AD01-9361"/>
    <x v="3"/>
    <s v="Sep"/>
    <x v="1"/>
    <x v="0"/>
    <s v="Order assembled"/>
    <x v="0"/>
    <x v="0"/>
    <x v="0"/>
    <n v="155"/>
    <x v="355"/>
  </r>
  <r>
    <s v="AD01-9362"/>
    <x v="3"/>
    <s v="Apr"/>
    <x v="1"/>
    <x v="1"/>
    <s v="Cancelld"/>
    <x v="1"/>
    <x v="1"/>
    <x v="2"/>
    <n v="290"/>
    <x v="23"/>
  </r>
  <r>
    <s v="AD01-9364"/>
    <x v="3"/>
    <s v="Apr"/>
    <x v="1"/>
    <x v="1"/>
    <s v="Cancelld"/>
    <x v="1"/>
    <x v="1"/>
    <x v="2"/>
    <n v="260"/>
    <x v="26"/>
  </r>
  <r>
    <s v="AD01-9362"/>
    <x v="3"/>
    <s v="Apr"/>
    <x v="1"/>
    <x v="1"/>
    <s v="Cancelld"/>
    <x v="1"/>
    <x v="1"/>
    <x v="2"/>
    <n v="286"/>
    <x v="123"/>
  </r>
  <r>
    <s v="AD01-9362"/>
    <x v="3"/>
    <s v="Apr"/>
    <x v="1"/>
    <x v="1"/>
    <s v="Cancelld"/>
    <x v="1"/>
    <x v="1"/>
    <x v="2"/>
    <n v="262"/>
    <x v="29"/>
  </r>
  <r>
    <s v="AD01-9364"/>
    <x v="3"/>
    <s v="Apr"/>
    <x v="1"/>
    <x v="1"/>
    <s v="Cancelld"/>
    <x v="1"/>
    <x v="1"/>
    <x v="2"/>
    <n v="791"/>
    <x v="220"/>
  </r>
  <r>
    <s v="AD01-9364"/>
    <x v="3"/>
    <s v="Apr"/>
    <x v="1"/>
    <x v="1"/>
    <s v="Cancelld"/>
    <x v="1"/>
    <x v="1"/>
    <x v="2"/>
    <n v="261"/>
    <x v="182"/>
  </r>
  <r>
    <s v="AD01-9362"/>
    <x v="3"/>
    <s v="Apr"/>
    <x v="1"/>
    <x v="1"/>
    <s v="Cancelld"/>
    <x v="1"/>
    <x v="1"/>
    <x v="2"/>
    <n v="289"/>
    <x v="131"/>
  </r>
  <r>
    <s v="AD01-9362"/>
    <x v="3"/>
    <s v="Apr"/>
    <x v="1"/>
    <x v="1"/>
    <s v="Cancelld"/>
    <x v="1"/>
    <x v="1"/>
    <x v="2"/>
    <n v="259"/>
    <x v="37"/>
  </r>
  <r>
    <s v="AD01-9364"/>
    <x v="3"/>
    <s v="Apr"/>
    <x v="1"/>
    <x v="1"/>
    <s v="Cancelld"/>
    <x v="1"/>
    <x v="1"/>
    <x v="2"/>
    <n v="800"/>
    <x v="607"/>
  </r>
  <r>
    <s v="AD01-9362"/>
    <x v="3"/>
    <s v="Apr"/>
    <x v="1"/>
    <x v="1"/>
    <s v="Cancelld"/>
    <x v="1"/>
    <x v="1"/>
    <x v="2"/>
    <n v="886"/>
    <x v="100"/>
  </r>
  <r>
    <s v="AD01-9362"/>
    <x v="3"/>
    <s v="Aug"/>
    <x v="1"/>
    <x v="1"/>
    <s v="Cancelld"/>
    <x v="1"/>
    <x v="1"/>
    <x v="2"/>
    <n v="266"/>
    <x v="89"/>
  </r>
  <r>
    <s v="AD01-9361"/>
    <x v="3"/>
    <s v="Aug"/>
    <x v="1"/>
    <x v="1"/>
    <s v="Cancelld"/>
    <x v="1"/>
    <x v="1"/>
    <x v="2"/>
    <n v="242"/>
    <x v="45"/>
  </r>
  <r>
    <s v="AD01-9361"/>
    <x v="3"/>
    <s v="Aug"/>
    <x v="1"/>
    <x v="1"/>
    <s v="Cancelld"/>
    <x v="1"/>
    <x v="1"/>
    <x v="2"/>
    <n v="268"/>
    <x v="90"/>
  </r>
  <r>
    <s v="AD01-9361"/>
    <x v="3"/>
    <s v="Aug"/>
    <x v="1"/>
    <x v="1"/>
    <s v="Cancelld"/>
    <x v="1"/>
    <x v="1"/>
    <x v="2"/>
    <n v="238"/>
    <x v="4"/>
  </r>
  <r>
    <s v="AD01-9361"/>
    <x v="3"/>
    <s v="Aug"/>
    <x v="1"/>
    <x v="1"/>
    <s v="Cancelld"/>
    <x v="1"/>
    <x v="1"/>
    <x v="2"/>
    <n v="881"/>
    <x v="153"/>
  </r>
  <r>
    <s v="AD01-9361"/>
    <x v="3"/>
    <s v="Aug"/>
    <x v="1"/>
    <x v="1"/>
    <s v="Cancelld"/>
    <x v="1"/>
    <x v="1"/>
    <x v="2"/>
    <n v="834"/>
    <x v="7"/>
  </r>
  <r>
    <s v="AD01-9361"/>
    <x v="3"/>
    <s v="Aug"/>
    <x v="1"/>
    <x v="1"/>
    <s v="Cancelld"/>
    <x v="1"/>
    <x v="1"/>
    <x v="2"/>
    <n v="265"/>
    <x v="97"/>
  </r>
  <r>
    <s v="AD01-9361"/>
    <x v="3"/>
    <s v="Aug"/>
    <x v="1"/>
    <x v="1"/>
    <s v="Cancelld"/>
    <x v="1"/>
    <x v="1"/>
    <x v="2"/>
    <n v="241"/>
    <x v="55"/>
  </r>
  <r>
    <s v="AD01-9361"/>
    <x v="3"/>
    <s v="Aug"/>
    <x v="1"/>
    <x v="1"/>
    <s v="Cancelld"/>
    <x v="1"/>
    <x v="1"/>
    <x v="2"/>
    <n v="803"/>
    <x v="250"/>
  </r>
  <r>
    <s v="AD01-9362"/>
    <x v="3"/>
    <s v="Aug"/>
    <x v="1"/>
    <x v="1"/>
    <s v="Cancelld"/>
    <x v="1"/>
    <x v="1"/>
    <x v="2"/>
    <n v="239"/>
    <x v="58"/>
  </r>
  <r>
    <s v="AD01-9362"/>
    <x v="3"/>
    <s v="Dec"/>
    <x v="1"/>
    <x v="1"/>
    <s v="Cancelld"/>
    <x v="1"/>
    <x v="1"/>
    <x v="2"/>
    <n v="248"/>
    <x v="60"/>
  </r>
  <r>
    <s v="AD01-9363"/>
    <x v="3"/>
    <s v="Dec"/>
    <x v="1"/>
    <x v="1"/>
    <s v="Cancelld"/>
    <x v="1"/>
    <x v="1"/>
    <x v="2"/>
    <n v="218"/>
    <x v="61"/>
  </r>
  <r>
    <s v="AD01-9362"/>
    <x v="3"/>
    <s v="Dec"/>
    <x v="1"/>
    <x v="1"/>
    <s v="Cancelld"/>
    <x v="1"/>
    <x v="1"/>
    <x v="2"/>
    <n v="244"/>
    <x v="62"/>
  </r>
  <r>
    <s v="AD01-9362"/>
    <x v="3"/>
    <s v="Dec"/>
    <x v="1"/>
    <x v="1"/>
    <s v="Cancelld"/>
    <x v="1"/>
    <x v="1"/>
    <x v="2"/>
    <n v="220"/>
    <x v="64"/>
  </r>
  <r>
    <s v="AD01-9364"/>
    <x v="3"/>
    <s v="Dec"/>
    <x v="1"/>
    <x v="1"/>
    <s v="Cancelld"/>
    <x v="1"/>
    <x v="1"/>
    <x v="2"/>
    <n v="798"/>
    <x v="521"/>
  </r>
  <r>
    <s v="AD01-9362"/>
    <x v="3"/>
    <s v="Dec"/>
    <x v="1"/>
    <x v="1"/>
    <s v="Cancelld"/>
    <x v="1"/>
    <x v="1"/>
    <x v="2"/>
    <n v="885"/>
    <x v="99"/>
  </r>
  <r>
    <s v="AD01-9362"/>
    <x v="3"/>
    <s v="Dec"/>
    <x v="1"/>
    <x v="1"/>
    <s v="Cancelld"/>
    <x v="1"/>
    <x v="1"/>
    <x v="2"/>
    <n v="838"/>
    <x v="7"/>
  </r>
  <r>
    <s v="AD01-9364"/>
    <x v="3"/>
    <s v="Dec"/>
    <x v="1"/>
    <x v="1"/>
    <s v="Cancelld"/>
    <x v="1"/>
    <x v="1"/>
    <x v="2"/>
    <n v="219"/>
    <x v="52"/>
  </r>
  <r>
    <s v="AD01-9362"/>
    <x v="3"/>
    <s v="Dec"/>
    <x v="1"/>
    <x v="1"/>
    <s v="Cancelld"/>
    <x v="1"/>
    <x v="1"/>
    <x v="2"/>
    <n v="247"/>
    <x v="69"/>
  </r>
  <r>
    <s v="AD01-9362"/>
    <x v="3"/>
    <s v="Dec"/>
    <x v="1"/>
    <x v="1"/>
    <s v="Cancelld"/>
    <x v="1"/>
    <x v="1"/>
    <x v="2"/>
    <n v="217"/>
    <x v="36"/>
  </r>
  <r>
    <s v="AD01-9363"/>
    <x v="3"/>
    <s v="Dec"/>
    <x v="1"/>
    <x v="1"/>
    <s v="Cancelld"/>
    <x v="1"/>
    <x v="1"/>
    <x v="2"/>
    <n v="807"/>
    <x v="197"/>
  </r>
  <r>
    <s v="AD01-9362"/>
    <x v="3"/>
    <s v="Dec"/>
    <x v="1"/>
    <x v="1"/>
    <s v="Cancelld"/>
    <x v="1"/>
    <x v="1"/>
    <x v="2"/>
    <n v="221"/>
    <x v="56"/>
  </r>
  <r>
    <s v="AD01-9362"/>
    <x v="3"/>
    <s v="Feb"/>
    <x v="1"/>
    <x v="1"/>
    <s v="Cancelld"/>
    <x v="1"/>
    <x v="1"/>
    <x v="2"/>
    <n v="272"/>
    <x v="106"/>
  </r>
  <r>
    <s v="AD01-9362"/>
    <x v="3"/>
    <s v="Feb"/>
    <x v="1"/>
    <x v="1"/>
    <s v="Cancelld"/>
    <x v="1"/>
    <x v="1"/>
    <x v="2"/>
    <n v="298"/>
    <x v="78"/>
  </r>
  <r>
    <s v="AD01-9361"/>
    <x v="3"/>
    <s v="Feb"/>
    <x v="1"/>
    <x v="1"/>
    <s v="Cancelld"/>
    <x v="1"/>
    <x v="1"/>
    <x v="2"/>
    <n v="226"/>
    <x v="79"/>
  </r>
  <r>
    <s v="AD01-9362"/>
    <x v="3"/>
    <s v="Feb"/>
    <x v="1"/>
    <x v="1"/>
    <s v="Cancelld"/>
    <x v="1"/>
    <x v="1"/>
    <x v="2"/>
    <n v="274"/>
    <x v="108"/>
  </r>
  <r>
    <s v="AD01-9362"/>
    <x v="3"/>
    <s v="Feb"/>
    <x v="1"/>
    <x v="1"/>
    <s v="Cancelld"/>
    <x v="1"/>
    <x v="1"/>
    <x v="2"/>
    <n v="789"/>
    <x v="218"/>
  </r>
  <r>
    <s v="AD01-9364"/>
    <x v="3"/>
    <s v="Feb"/>
    <x v="1"/>
    <x v="1"/>
    <s v="Cancelld"/>
    <x v="1"/>
    <x v="1"/>
    <x v="2"/>
    <n v="876"/>
    <x v="18"/>
  </r>
  <r>
    <s v="AD01-9361"/>
    <x v="3"/>
    <s v="Feb"/>
    <x v="1"/>
    <x v="1"/>
    <s v="Cancelld"/>
    <x v="1"/>
    <x v="1"/>
    <x v="2"/>
    <n v="958"/>
    <x v="614"/>
  </r>
  <r>
    <s v="AD01-9364"/>
    <x v="3"/>
    <s v="Feb"/>
    <x v="1"/>
    <x v="1"/>
    <s v="Cancelld"/>
    <x v="1"/>
    <x v="1"/>
    <x v="2"/>
    <n v="829"/>
    <x v="7"/>
  </r>
  <r>
    <s v="AD01-9362"/>
    <x v="3"/>
    <s v="Feb"/>
    <x v="1"/>
    <x v="1"/>
    <s v="Cancelld"/>
    <x v="1"/>
    <x v="1"/>
    <x v="2"/>
    <n v="273"/>
    <x v="180"/>
  </r>
  <r>
    <s v="AD01-9361"/>
    <x v="3"/>
    <s v="Feb"/>
    <x v="1"/>
    <x v="1"/>
    <s v="Cancelld"/>
    <x v="1"/>
    <x v="1"/>
    <x v="2"/>
    <n v="267"/>
    <x v="181"/>
  </r>
  <r>
    <s v="AD01-9362"/>
    <x v="3"/>
    <s v="Feb"/>
    <x v="1"/>
    <x v="1"/>
    <s v="Cancelld"/>
    <x v="1"/>
    <x v="1"/>
    <x v="2"/>
    <n v="301"/>
    <x v="276"/>
  </r>
  <r>
    <s v="AD01-9362"/>
    <x v="3"/>
    <s v="Feb"/>
    <x v="1"/>
    <x v="1"/>
    <s v="Cancelld"/>
    <x v="1"/>
    <x v="1"/>
    <x v="2"/>
    <n v="271"/>
    <x v="115"/>
  </r>
  <r>
    <s v="AD01-9362"/>
    <x v="3"/>
    <s v="Feb"/>
    <x v="1"/>
    <x v="1"/>
    <s v="Cancelld"/>
    <x v="1"/>
    <x v="1"/>
    <x v="2"/>
    <n v="798"/>
    <x v="521"/>
  </r>
  <r>
    <s v="AD01-9361"/>
    <x v="3"/>
    <s v="Feb"/>
    <x v="1"/>
    <x v="1"/>
    <s v="Cancelld"/>
    <x v="1"/>
    <x v="1"/>
    <x v="2"/>
    <n v="851"/>
    <x v="340"/>
  </r>
  <r>
    <s v="AD01-9361"/>
    <x v="3"/>
    <s v="Jan"/>
    <x v="1"/>
    <x v="1"/>
    <s v="Cancelld"/>
    <x v="1"/>
    <x v="1"/>
    <x v="2"/>
    <n v="302"/>
    <x v="88"/>
  </r>
  <r>
    <s v="AD01-9362"/>
    <x v="3"/>
    <s v="Jan"/>
    <x v="1"/>
    <x v="1"/>
    <s v="Cancelld"/>
    <x v="1"/>
    <x v="1"/>
    <x v="2"/>
    <n v="230"/>
    <x v="138"/>
  </r>
  <r>
    <s v="AD01-9364"/>
    <x v="3"/>
    <s v="Jan"/>
    <x v="1"/>
    <x v="1"/>
    <s v="Cancelld"/>
    <x v="1"/>
    <x v="1"/>
    <x v="2"/>
    <n v="278"/>
    <x v="24"/>
  </r>
  <r>
    <s v="AD01-9361"/>
    <x v="3"/>
    <s v="Jan"/>
    <x v="1"/>
    <x v="1"/>
    <s v="Cancelld"/>
    <x v="1"/>
    <x v="1"/>
    <x v="2"/>
    <n v="304"/>
    <x v="275"/>
  </r>
  <r>
    <s v="AD01-9361"/>
    <x v="3"/>
    <s v="Jan"/>
    <x v="1"/>
    <x v="1"/>
    <s v="Cancelld"/>
    <x v="1"/>
    <x v="1"/>
    <x v="2"/>
    <n v="232"/>
    <x v="140"/>
  </r>
  <r>
    <s v="AD01-9362"/>
    <x v="3"/>
    <s v="Jan"/>
    <x v="1"/>
    <x v="1"/>
    <s v="Cancelld"/>
    <x v="1"/>
    <x v="1"/>
    <x v="2"/>
    <n v="788"/>
    <x v="232"/>
  </r>
  <r>
    <s v="AD01-9362"/>
    <x v="3"/>
    <s v="Jan"/>
    <x v="1"/>
    <x v="1"/>
    <s v="Cancelld"/>
    <x v="1"/>
    <x v="1"/>
    <x v="2"/>
    <n v="842"/>
    <x v="530"/>
  </r>
  <r>
    <s v="AD01-9361"/>
    <x v="3"/>
    <s v="Jan"/>
    <x v="1"/>
    <x v="1"/>
    <s v="Cancelld"/>
    <x v="1"/>
    <x v="1"/>
    <x v="2"/>
    <n v="875"/>
    <x v="133"/>
  </r>
  <r>
    <s v="AD01-9363"/>
    <x v="3"/>
    <s v="Jan"/>
    <x v="1"/>
    <x v="1"/>
    <s v="Cancelld"/>
    <x v="1"/>
    <x v="1"/>
    <x v="2"/>
    <n v="955"/>
    <x v="615"/>
  </r>
  <r>
    <s v="AD01-9362"/>
    <x v="3"/>
    <s v="Jan"/>
    <x v="1"/>
    <x v="1"/>
    <s v="Cancelld"/>
    <x v="1"/>
    <x v="1"/>
    <x v="2"/>
    <n v="956"/>
    <x v="616"/>
  </r>
  <r>
    <s v="AD01-9362"/>
    <x v="3"/>
    <s v="Jan"/>
    <x v="1"/>
    <x v="1"/>
    <s v="Cancelld"/>
    <x v="1"/>
    <x v="1"/>
    <x v="2"/>
    <n v="957"/>
    <x v="617"/>
  </r>
  <r>
    <s v="AD01-9361"/>
    <x v="3"/>
    <s v="Jan"/>
    <x v="1"/>
    <x v="1"/>
    <s v="Cancelld"/>
    <x v="1"/>
    <x v="1"/>
    <x v="2"/>
    <n v="828"/>
    <x v="7"/>
  </r>
  <r>
    <s v="AD01-9362"/>
    <x v="3"/>
    <s v="Jan"/>
    <x v="1"/>
    <x v="1"/>
    <s v="Cancelld"/>
    <x v="1"/>
    <x v="1"/>
    <x v="2"/>
    <n v="881"/>
    <x v="7"/>
  </r>
  <r>
    <s v="AD01-9362"/>
    <x v="3"/>
    <s v="Jan"/>
    <x v="1"/>
    <x v="1"/>
    <s v="Cancelld"/>
    <x v="1"/>
    <x v="1"/>
    <x v="2"/>
    <n v="279"/>
    <x v="34"/>
  </r>
  <r>
    <s v="AD01-9361"/>
    <x v="3"/>
    <s v="Jan"/>
    <x v="1"/>
    <x v="1"/>
    <s v="Cancelld"/>
    <x v="1"/>
    <x v="1"/>
    <x v="2"/>
    <n v="285"/>
    <x v="33"/>
  </r>
  <r>
    <s v="AD01-9362"/>
    <x v="3"/>
    <s v="Jan"/>
    <x v="1"/>
    <x v="1"/>
    <s v="Cancelld"/>
    <x v="1"/>
    <x v="1"/>
    <x v="2"/>
    <n v="279"/>
    <x v="34"/>
  </r>
  <r>
    <s v="AD01-9362"/>
    <x v="3"/>
    <s v="Jan"/>
    <x v="1"/>
    <x v="1"/>
    <s v="Cancelld"/>
    <x v="1"/>
    <x v="1"/>
    <x v="2"/>
    <n v="273"/>
    <x v="180"/>
  </r>
  <r>
    <s v="AD01-9362"/>
    <x v="3"/>
    <s v="Jan"/>
    <x v="1"/>
    <x v="1"/>
    <s v="Cancelld"/>
    <x v="1"/>
    <x v="1"/>
    <x v="2"/>
    <n v="229"/>
    <x v="148"/>
  </r>
  <r>
    <s v="AD01-9361"/>
    <x v="3"/>
    <s v="Jan"/>
    <x v="1"/>
    <x v="1"/>
    <s v="Cancelld"/>
    <x v="1"/>
    <x v="1"/>
    <x v="2"/>
    <n v="277"/>
    <x v="149"/>
  </r>
  <r>
    <s v="AD01-9364"/>
    <x v="3"/>
    <s v="Jan"/>
    <x v="1"/>
    <x v="1"/>
    <s v="Cancelld"/>
    <x v="1"/>
    <x v="1"/>
    <x v="2"/>
    <n v="797"/>
    <x v="523"/>
  </r>
  <r>
    <s v="AD01-9363"/>
    <x v="3"/>
    <s v="Jan"/>
    <x v="1"/>
    <x v="1"/>
    <s v="Cancelld"/>
    <x v="1"/>
    <x v="1"/>
    <x v="2"/>
    <n v="850"/>
    <x v="344"/>
  </r>
  <r>
    <s v="AD01-9361"/>
    <x v="3"/>
    <s v="Jan"/>
    <x v="1"/>
    <x v="1"/>
    <s v="Cancelld"/>
    <x v="1"/>
    <x v="1"/>
    <x v="2"/>
    <n v="884"/>
    <x v="98"/>
  </r>
  <r>
    <s v="AD01-9364"/>
    <x v="3"/>
    <s v="Jul"/>
    <x v="1"/>
    <x v="1"/>
    <s v="Cancelld"/>
    <x v="1"/>
    <x v="1"/>
    <x v="2"/>
    <n v="272"/>
    <x v="106"/>
  </r>
  <r>
    <s v="AD01-9364"/>
    <x v="3"/>
    <s v="Jul"/>
    <x v="1"/>
    <x v="1"/>
    <s v="Cancelld"/>
    <x v="1"/>
    <x v="1"/>
    <x v="2"/>
    <n v="274"/>
    <x v="108"/>
  </r>
  <r>
    <s v="AD01-9364"/>
    <x v="3"/>
    <s v="Jul"/>
    <x v="1"/>
    <x v="1"/>
    <s v="Cancelld"/>
    <x v="1"/>
    <x v="1"/>
    <x v="2"/>
    <n v="244"/>
    <x v="62"/>
  </r>
  <r>
    <s v="AD01-9362"/>
    <x v="3"/>
    <s v="Jul"/>
    <x v="1"/>
    <x v="1"/>
    <s v="Cancelld"/>
    <x v="1"/>
    <x v="1"/>
    <x v="2"/>
    <n v="794"/>
    <x v="514"/>
  </r>
  <r>
    <s v="AD01-9362"/>
    <x v="3"/>
    <s v="Jul"/>
    <x v="1"/>
    <x v="1"/>
    <s v="Cancelld"/>
    <x v="1"/>
    <x v="1"/>
    <x v="2"/>
    <n v="880"/>
    <x v="152"/>
  </r>
  <r>
    <s v="AD01-9362"/>
    <x v="3"/>
    <s v="Jul"/>
    <x v="1"/>
    <x v="1"/>
    <s v="Cancelld"/>
    <x v="1"/>
    <x v="1"/>
    <x v="2"/>
    <n v="833"/>
    <x v="7"/>
  </r>
  <r>
    <s v="AD01-9362"/>
    <x v="3"/>
    <s v="Jul"/>
    <x v="1"/>
    <x v="1"/>
    <s v="Cancelld"/>
    <x v="1"/>
    <x v="1"/>
    <x v="2"/>
    <n v="243"/>
    <x v="130"/>
  </r>
  <r>
    <s v="AD01-9364"/>
    <x v="3"/>
    <s v="Jul"/>
    <x v="1"/>
    <x v="1"/>
    <s v="Cancelld"/>
    <x v="1"/>
    <x v="1"/>
    <x v="2"/>
    <n v="271"/>
    <x v="115"/>
  </r>
  <r>
    <s v="AD01-9364"/>
    <x v="3"/>
    <s v="Jul"/>
    <x v="1"/>
    <x v="1"/>
    <s v="Cancelld"/>
    <x v="1"/>
    <x v="1"/>
    <x v="2"/>
    <n v="247"/>
    <x v="69"/>
  </r>
  <r>
    <s v="AD01-9364"/>
    <x v="3"/>
    <s v="Jul"/>
    <x v="1"/>
    <x v="1"/>
    <s v="Cancelld"/>
    <x v="1"/>
    <x v="1"/>
    <x v="2"/>
    <n v="245"/>
    <x v="71"/>
  </r>
  <r>
    <s v="AD01-9365"/>
    <x v="3"/>
    <s v="Jun"/>
    <x v="1"/>
    <x v="1"/>
    <s v="Cancelld"/>
    <x v="1"/>
    <x v="1"/>
    <x v="2"/>
    <n v="278"/>
    <x v="24"/>
  </r>
  <r>
    <s v="AD01-9361"/>
    <x v="3"/>
    <s v="Jun"/>
    <x v="1"/>
    <x v="1"/>
    <s v="Cancelld"/>
    <x v="1"/>
    <x v="1"/>
    <x v="2"/>
    <n v="248"/>
    <x v="60"/>
  </r>
  <r>
    <s v="AD01-9364"/>
    <x v="3"/>
    <s v="Jun"/>
    <x v="1"/>
    <x v="1"/>
    <s v="Cancelld"/>
    <x v="1"/>
    <x v="1"/>
    <x v="2"/>
    <n v="280"/>
    <x v="5"/>
  </r>
  <r>
    <s v="AD01-9361"/>
    <x v="3"/>
    <s v="Jun"/>
    <x v="1"/>
    <x v="1"/>
    <s v="Cancelld"/>
    <x v="1"/>
    <x v="1"/>
    <x v="2"/>
    <n v="250"/>
    <x v="77"/>
  </r>
  <r>
    <s v="AD01-9362"/>
    <x v="3"/>
    <s v="Jun"/>
    <x v="1"/>
    <x v="1"/>
    <s v="Cancelld"/>
    <x v="1"/>
    <x v="1"/>
    <x v="2"/>
    <n v="793"/>
    <x v="516"/>
  </r>
  <r>
    <s v="AD01-9361"/>
    <x v="3"/>
    <s v="Jun"/>
    <x v="1"/>
    <x v="1"/>
    <s v="Cancelld"/>
    <x v="1"/>
    <x v="1"/>
    <x v="2"/>
    <n v="879"/>
    <x v="151"/>
  </r>
  <r>
    <s v="AD01-9361"/>
    <x v="3"/>
    <s v="Jun"/>
    <x v="1"/>
    <x v="1"/>
    <s v="Cancelld"/>
    <x v="1"/>
    <x v="1"/>
    <x v="2"/>
    <n v="832"/>
    <x v="7"/>
  </r>
  <r>
    <s v="AD01-9362"/>
    <x v="3"/>
    <s v="Jun"/>
    <x v="1"/>
    <x v="1"/>
    <s v="Cancelld"/>
    <x v="1"/>
    <x v="1"/>
    <x v="2"/>
    <n v="249"/>
    <x v="68"/>
  </r>
  <r>
    <s v="AD01-9361"/>
    <x v="3"/>
    <s v="Jun"/>
    <x v="1"/>
    <x v="1"/>
    <s v="Cancelld"/>
    <x v="1"/>
    <x v="1"/>
    <x v="2"/>
    <n v="277"/>
    <x v="149"/>
  </r>
  <r>
    <s v="AD01-9364"/>
    <x v="3"/>
    <s v="Jun"/>
    <x v="1"/>
    <x v="1"/>
    <s v="Cancelld"/>
    <x v="1"/>
    <x v="1"/>
    <x v="2"/>
    <n v="253"/>
    <x v="82"/>
  </r>
  <r>
    <s v="AD01-9361"/>
    <x v="3"/>
    <s v="Jun"/>
    <x v="1"/>
    <x v="1"/>
    <s v="Cancelld"/>
    <x v="1"/>
    <x v="1"/>
    <x v="2"/>
    <n v="802"/>
    <x v="216"/>
  </r>
  <r>
    <s v="AD01-9365"/>
    <x v="3"/>
    <s v="Jun"/>
    <x v="1"/>
    <x v="1"/>
    <s v="Cancelld"/>
    <x v="1"/>
    <x v="1"/>
    <x v="2"/>
    <n v="251"/>
    <x v="85"/>
  </r>
  <r>
    <s v="AD01-9364"/>
    <x v="3"/>
    <s v="Mar"/>
    <x v="1"/>
    <x v="1"/>
    <s v="Cancelld"/>
    <x v="1"/>
    <x v="1"/>
    <x v="2"/>
    <n v="296"/>
    <x v="74"/>
  </r>
  <r>
    <s v="AD01-9364"/>
    <x v="3"/>
    <s v="Mar"/>
    <x v="1"/>
    <x v="1"/>
    <s v="Cancelld"/>
    <x v="1"/>
    <x v="1"/>
    <x v="2"/>
    <n v="266"/>
    <x v="89"/>
  </r>
  <r>
    <s v="AD01-9362"/>
    <x v="3"/>
    <s v="Mar"/>
    <x v="1"/>
    <x v="1"/>
    <s v="Cancelld"/>
    <x v="1"/>
    <x v="1"/>
    <x v="2"/>
    <n v="292"/>
    <x v="63"/>
  </r>
  <r>
    <s v="AD01-9364"/>
    <x v="3"/>
    <s v="Mar"/>
    <x v="1"/>
    <x v="1"/>
    <s v="Cancelld"/>
    <x v="1"/>
    <x v="1"/>
    <x v="2"/>
    <n v="268"/>
    <x v="90"/>
  </r>
  <r>
    <s v="AD01-9364"/>
    <x v="3"/>
    <s v="Mar"/>
    <x v="1"/>
    <x v="1"/>
    <s v="Cancelld"/>
    <x v="1"/>
    <x v="1"/>
    <x v="2"/>
    <n v="790"/>
    <x v="219"/>
  </r>
  <r>
    <s v="AD01-9362"/>
    <x v="3"/>
    <s v="Mar"/>
    <x v="1"/>
    <x v="1"/>
    <s v="Cancelld"/>
    <x v="1"/>
    <x v="1"/>
    <x v="2"/>
    <n v="877"/>
    <x v="19"/>
  </r>
  <r>
    <s v="AD01-9362"/>
    <x v="3"/>
    <s v="Mar"/>
    <x v="1"/>
    <x v="1"/>
    <s v="Cancelld"/>
    <x v="1"/>
    <x v="1"/>
    <x v="2"/>
    <n v="830"/>
    <x v="7"/>
  </r>
  <r>
    <s v="AD01-9364"/>
    <x v="3"/>
    <s v="Mar"/>
    <x v="1"/>
    <x v="1"/>
    <s v="Cancelld"/>
    <x v="1"/>
    <x v="1"/>
    <x v="2"/>
    <n v="267"/>
    <x v="181"/>
  </r>
  <r>
    <s v="AD01-9364"/>
    <x v="3"/>
    <s v="Mar"/>
    <x v="1"/>
    <x v="1"/>
    <s v="Cancelld"/>
    <x v="1"/>
    <x v="1"/>
    <x v="2"/>
    <n v="295"/>
    <x v="70"/>
  </r>
  <r>
    <s v="AD01-9362"/>
    <x v="3"/>
    <s v="Mar"/>
    <x v="1"/>
    <x v="1"/>
    <s v="Cancelld"/>
    <x v="1"/>
    <x v="1"/>
    <x v="2"/>
    <n v="265"/>
    <x v="97"/>
  </r>
  <r>
    <s v="AD01-9364"/>
    <x v="3"/>
    <s v="Mar"/>
    <x v="1"/>
    <x v="1"/>
    <s v="Cancelld"/>
    <x v="1"/>
    <x v="1"/>
    <x v="2"/>
    <n v="799"/>
    <x v="509"/>
  </r>
  <r>
    <s v="AD01-9364"/>
    <x v="3"/>
    <s v="Mar"/>
    <x v="1"/>
    <x v="1"/>
    <s v="Cancelld"/>
    <x v="1"/>
    <x v="1"/>
    <x v="2"/>
    <n v="885"/>
    <x v="99"/>
  </r>
  <r>
    <s v="AD01-9362"/>
    <x v="3"/>
    <s v="May"/>
    <x v="1"/>
    <x v="1"/>
    <s v="Cancelld"/>
    <x v="1"/>
    <x v="1"/>
    <x v="2"/>
    <n v="284"/>
    <x v="3"/>
  </r>
  <r>
    <s v="AD01-9364"/>
    <x v="3"/>
    <s v="May"/>
    <x v="1"/>
    <x v="1"/>
    <s v="Cancelld"/>
    <x v="1"/>
    <x v="1"/>
    <x v="2"/>
    <n v="254"/>
    <x v="173"/>
  </r>
  <r>
    <s v="AD01-9362"/>
    <x v="3"/>
    <s v="May"/>
    <x v="1"/>
    <x v="1"/>
    <s v="Cancelld"/>
    <x v="1"/>
    <x v="1"/>
    <x v="2"/>
    <n v="256"/>
    <x v="175"/>
  </r>
  <r>
    <s v="AD01-9362"/>
    <x v="3"/>
    <s v="May"/>
    <x v="1"/>
    <x v="1"/>
    <s v="Cancelld"/>
    <x v="1"/>
    <x v="1"/>
    <x v="2"/>
    <n v="792"/>
    <x v="504"/>
  </r>
  <r>
    <s v="AD01-9362"/>
    <x v="3"/>
    <s v="May"/>
    <x v="1"/>
    <x v="1"/>
    <s v="Cancelld"/>
    <x v="1"/>
    <x v="1"/>
    <x v="2"/>
    <n v="878"/>
    <x v="20"/>
  </r>
  <r>
    <s v="AD01-9362"/>
    <x v="3"/>
    <s v="May"/>
    <x v="1"/>
    <x v="1"/>
    <s v="Cancelld"/>
    <x v="1"/>
    <x v="1"/>
    <x v="2"/>
    <n v="831"/>
    <x v="7"/>
  </r>
  <r>
    <s v="AD01-9362"/>
    <x v="3"/>
    <s v="May"/>
    <x v="1"/>
    <x v="1"/>
    <s v="Cancelld"/>
    <x v="1"/>
    <x v="1"/>
    <x v="2"/>
    <n v="255"/>
    <x v="168"/>
  </r>
  <r>
    <s v="AD01-9362"/>
    <x v="3"/>
    <s v="May"/>
    <x v="1"/>
    <x v="1"/>
    <s v="Cancelld"/>
    <x v="1"/>
    <x v="1"/>
    <x v="2"/>
    <n v="283"/>
    <x v="16"/>
  </r>
  <r>
    <s v="AD01-9364"/>
    <x v="3"/>
    <s v="May"/>
    <x v="1"/>
    <x v="1"/>
    <s v="Cancelld"/>
    <x v="1"/>
    <x v="1"/>
    <x v="2"/>
    <n v="801"/>
    <x v="230"/>
  </r>
  <r>
    <s v="AD01-9362"/>
    <x v="3"/>
    <s v="May"/>
    <x v="1"/>
    <x v="1"/>
    <s v="Cancelld"/>
    <x v="1"/>
    <x v="1"/>
    <x v="2"/>
    <n v="257"/>
    <x v="170"/>
  </r>
  <r>
    <s v="AD01-9361"/>
    <x v="3"/>
    <s v="Nov"/>
    <x v="1"/>
    <x v="1"/>
    <s v="Cancelld"/>
    <x v="1"/>
    <x v="1"/>
    <x v="2"/>
    <n v="224"/>
    <x v="75"/>
  </r>
  <r>
    <s v="AD01-9361"/>
    <x v="3"/>
    <s v="Nov"/>
    <x v="1"/>
    <x v="1"/>
    <s v="Cancelld"/>
    <x v="1"/>
    <x v="1"/>
    <x v="2"/>
    <n v="250"/>
    <x v="77"/>
  </r>
  <r>
    <s v="AD01-9361"/>
    <x v="3"/>
    <s v="Nov"/>
    <x v="1"/>
    <x v="1"/>
    <s v="Cancelld"/>
    <x v="1"/>
    <x v="1"/>
    <x v="2"/>
    <n v="226"/>
    <x v="79"/>
  </r>
  <r>
    <s v="AD01-9361"/>
    <x v="3"/>
    <s v="Nov"/>
    <x v="1"/>
    <x v="1"/>
    <s v="Cancelld"/>
    <x v="1"/>
    <x v="1"/>
    <x v="2"/>
    <n v="797"/>
    <x v="523"/>
  </r>
  <r>
    <s v="AD01-9361"/>
    <x v="3"/>
    <s v="Nov"/>
    <x v="1"/>
    <x v="1"/>
    <s v="Cancelld"/>
    <x v="1"/>
    <x v="1"/>
    <x v="2"/>
    <n v="884"/>
    <x v="98"/>
  </r>
  <r>
    <s v="AD01-9361"/>
    <x v="3"/>
    <s v="Nov"/>
    <x v="1"/>
    <x v="1"/>
    <s v="Cancelld"/>
    <x v="1"/>
    <x v="1"/>
    <x v="2"/>
    <n v="837"/>
    <x v="7"/>
  </r>
  <r>
    <s v="AD01-9361"/>
    <x v="3"/>
    <s v="Nov"/>
    <x v="1"/>
    <x v="1"/>
    <s v="Cancelld"/>
    <x v="1"/>
    <x v="1"/>
    <x v="2"/>
    <n v="225"/>
    <x v="51"/>
  </r>
  <r>
    <s v="AD01-9361"/>
    <x v="3"/>
    <s v="Nov"/>
    <x v="1"/>
    <x v="1"/>
    <s v="Cancelld"/>
    <x v="1"/>
    <x v="1"/>
    <x v="2"/>
    <n v="253"/>
    <x v="82"/>
  </r>
  <r>
    <s v="AD01-9361"/>
    <x v="3"/>
    <s v="Nov"/>
    <x v="1"/>
    <x v="1"/>
    <s v="Cancelld"/>
    <x v="1"/>
    <x v="1"/>
    <x v="2"/>
    <n v="223"/>
    <x v="83"/>
  </r>
  <r>
    <s v="AD01-9361"/>
    <x v="3"/>
    <s v="Nov"/>
    <x v="1"/>
    <x v="1"/>
    <s v="Cancelld"/>
    <x v="1"/>
    <x v="1"/>
    <x v="2"/>
    <n v="806"/>
    <x v="238"/>
  </r>
  <r>
    <s v="AD01-9362"/>
    <x v="3"/>
    <s v="Oct"/>
    <x v="1"/>
    <x v="1"/>
    <s v="Cancelld"/>
    <x v="1"/>
    <x v="1"/>
    <x v="2"/>
    <n v="254"/>
    <x v="173"/>
  </r>
  <r>
    <s v="AD01-9362"/>
    <x v="3"/>
    <s v="Oct"/>
    <x v="1"/>
    <x v="1"/>
    <s v="Cancelld"/>
    <x v="1"/>
    <x v="1"/>
    <x v="2"/>
    <n v="230"/>
    <x v="138"/>
  </r>
  <r>
    <s v="AD01-9362"/>
    <x v="3"/>
    <s v="Oct"/>
    <x v="1"/>
    <x v="1"/>
    <s v="Cancelld"/>
    <x v="1"/>
    <x v="1"/>
    <x v="2"/>
    <n v="256"/>
    <x v="175"/>
  </r>
  <r>
    <s v="AD01-9362"/>
    <x v="3"/>
    <s v="Oct"/>
    <x v="1"/>
    <x v="1"/>
    <s v="Cancelld"/>
    <x v="1"/>
    <x v="1"/>
    <x v="2"/>
    <n v="796"/>
    <x v="526"/>
  </r>
  <r>
    <s v="AD01-9361"/>
    <x v="3"/>
    <s v="Oct"/>
    <x v="1"/>
    <x v="1"/>
    <s v="Cancelld"/>
    <x v="1"/>
    <x v="1"/>
    <x v="2"/>
    <n v="883"/>
    <x v="118"/>
  </r>
  <r>
    <s v="AD01-9361"/>
    <x v="3"/>
    <s v="Oct"/>
    <x v="1"/>
    <x v="1"/>
    <s v="Cancelld"/>
    <x v="1"/>
    <x v="1"/>
    <x v="2"/>
    <n v="836"/>
    <x v="7"/>
  </r>
  <r>
    <s v="AD01-9362"/>
    <x v="3"/>
    <s v="Oct"/>
    <x v="1"/>
    <x v="1"/>
    <s v="Cancelld"/>
    <x v="1"/>
    <x v="1"/>
    <x v="2"/>
    <n v="231"/>
    <x v="147"/>
  </r>
  <r>
    <s v="AD01-9362"/>
    <x v="3"/>
    <s v="Oct"/>
    <x v="1"/>
    <x v="1"/>
    <s v="Cancelld"/>
    <x v="1"/>
    <x v="1"/>
    <x v="2"/>
    <n v="229"/>
    <x v="148"/>
  </r>
  <r>
    <s v="AD01-9362"/>
    <x v="3"/>
    <s v="Oct"/>
    <x v="1"/>
    <x v="1"/>
    <s v="Cancelld"/>
    <x v="1"/>
    <x v="1"/>
    <x v="2"/>
    <n v="805"/>
    <x v="243"/>
  </r>
  <r>
    <s v="AD01-9362"/>
    <x v="3"/>
    <s v="Oct"/>
    <x v="1"/>
    <x v="1"/>
    <s v="Cancelld"/>
    <x v="1"/>
    <x v="1"/>
    <x v="2"/>
    <n v="227"/>
    <x v="119"/>
  </r>
  <r>
    <s v="AD01-9364"/>
    <x v="3"/>
    <s v="Sep"/>
    <x v="1"/>
    <x v="1"/>
    <s v="Cancelld"/>
    <x v="1"/>
    <x v="1"/>
    <x v="2"/>
    <n v="260"/>
    <x v="26"/>
  </r>
  <r>
    <s v="AD01-9361"/>
    <x v="3"/>
    <s v="Sep"/>
    <x v="1"/>
    <x v="1"/>
    <s v="Cancelld"/>
    <x v="1"/>
    <x v="1"/>
    <x v="2"/>
    <n v="236"/>
    <x v="2"/>
  </r>
  <r>
    <s v="AD01-9362"/>
    <x v="3"/>
    <s v="Sep"/>
    <x v="1"/>
    <x v="1"/>
    <s v="Cancelld"/>
    <x v="1"/>
    <x v="1"/>
    <x v="2"/>
    <n v="262"/>
    <x v="29"/>
  </r>
  <r>
    <s v="AD01-9365"/>
    <x v="3"/>
    <s v="Sep"/>
    <x v="1"/>
    <x v="1"/>
    <s v="Cancelld"/>
    <x v="1"/>
    <x v="1"/>
    <x v="2"/>
    <n v="232"/>
    <x v="140"/>
  </r>
  <r>
    <s v="AD01-9361"/>
    <x v="3"/>
    <s v="Sep"/>
    <x v="1"/>
    <x v="1"/>
    <s v="Cancelld"/>
    <x v="1"/>
    <x v="1"/>
    <x v="2"/>
    <n v="795"/>
    <x v="506"/>
  </r>
  <r>
    <s v="AD01-9362"/>
    <x v="3"/>
    <s v="Sep"/>
    <x v="1"/>
    <x v="1"/>
    <s v="Cancelld"/>
    <x v="1"/>
    <x v="1"/>
    <x v="2"/>
    <n v="882"/>
    <x v="117"/>
  </r>
  <r>
    <s v="AD01-9362"/>
    <x v="3"/>
    <s v="Sep"/>
    <x v="1"/>
    <x v="1"/>
    <s v="Cancelld"/>
    <x v="1"/>
    <x v="1"/>
    <x v="2"/>
    <n v="835"/>
    <x v="7"/>
  </r>
  <r>
    <s v="AD01-9361"/>
    <x v="3"/>
    <s v="Sep"/>
    <x v="1"/>
    <x v="1"/>
    <s v="Cancelld"/>
    <x v="1"/>
    <x v="1"/>
    <x v="2"/>
    <n v="237"/>
    <x v="14"/>
  </r>
  <r>
    <s v="AD01-9365"/>
    <x v="3"/>
    <s v="Sep"/>
    <x v="1"/>
    <x v="1"/>
    <s v="Cancelld"/>
    <x v="1"/>
    <x v="1"/>
    <x v="2"/>
    <n v="259"/>
    <x v="37"/>
  </r>
  <r>
    <s v="AD01-9362"/>
    <x v="3"/>
    <s v="Sep"/>
    <x v="1"/>
    <x v="1"/>
    <s v="Cancelld"/>
    <x v="1"/>
    <x v="1"/>
    <x v="2"/>
    <n v="235"/>
    <x v="15"/>
  </r>
  <r>
    <s v="AD01-9361"/>
    <x v="3"/>
    <s v="Sep"/>
    <x v="1"/>
    <x v="1"/>
    <s v="Cancelld"/>
    <x v="1"/>
    <x v="1"/>
    <x v="2"/>
    <n v="804"/>
    <x v="256"/>
  </r>
  <r>
    <s v="AD01-9364"/>
    <x v="3"/>
    <s v="Sep"/>
    <x v="1"/>
    <x v="1"/>
    <s v="Cancelld"/>
    <x v="1"/>
    <x v="1"/>
    <x v="2"/>
    <n v="233"/>
    <x v="154"/>
  </r>
  <r>
    <s v="AD01-9362"/>
    <x v="4"/>
    <s v="Apr"/>
    <x v="0"/>
    <x v="0"/>
    <s v="Order assembled"/>
    <x v="0"/>
    <x v="0"/>
    <x v="1"/>
    <n v="302"/>
    <x v="618"/>
  </r>
  <r>
    <s v="AD01-9361"/>
    <x v="4"/>
    <s v="Apr"/>
    <x v="0"/>
    <x v="0"/>
    <s v="Order assembled"/>
    <x v="0"/>
    <x v="0"/>
    <x v="1"/>
    <n v="272"/>
    <x v="106"/>
  </r>
  <r>
    <s v="AD01-9362"/>
    <x v="4"/>
    <s v="Apr"/>
    <x v="0"/>
    <x v="0"/>
    <s v="Order assembled"/>
    <x v="0"/>
    <x v="0"/>
    <x v="1"/>
    <n v="298"/>
    <x v="78"/>
  </r>
  <r>
    <s v="AD01-9362"/>
    <x v="4"/>
    <s v="Apr"/>
    <x v="0"/>
    <x v="0"/>
    <s v="Order assembled"/>
    <x v="0"/>
    <x v="0"/>
    <x v="1"/>
    <n v="274"/>
    <x v="108"/>
  </r>
  <r>
    <s v="AD01-9361"/>
    <x v="4"/>
    <s v="Apr"/>
    <x v="0"/>
    <x v="0"/>
    <s v="Order assembled"/>
    <x v="0"/>
    <x v="0"/>
    <x v="1"/>
    <n v="666"/>
    <x v="619"/>
  </r>
  <r>
    <s v="AD01-9364"/>
    <x v="4"/>
    <s v="Apr"/>
    <x v="0"/>
    <x v="0"/>
    <s v="Order assembled"/>
    <x v="0"/>
    <x v="0"/>
    <x v="1"/>
    <n v="753"/>
    <x v="582"/>
  </r>
  <r>
    <s v="AD01-9364"/>
    <x v="4"/>
    <s v="Apr"/>
    <x v="0"/>
    <x v="0"/>
    <s v="Order assembled"/>
    <x v="0"/>
    <x v="0"/>
    <x v="1"/>
    <n v="297"/>
    <x v="95"/>
  </r>
  <r>
    <s v="AD01-9361"/>
    <x v="4"/>
    <s v="Apr"/>
    <x v="0"/>
    <x v="0"/>
    <s v="Order assembled"/>
    <x v="0"/>
    <x v="0"/>
    <x v="1"/>
    <n v="792"/>
    <x v="7"/>
  </r>
  <r>
    <s v="AD01-9362"/>
    <x v="4"/>
    <s v="Apr"/>
    <x v="0"/>
    <x v="0"/>
    <s v="Order assembled"/>
    <x v="0"/>
    <x v="0"/>
    <x v="1"/>
    <n v="301"/>
    <x v="276"/>
  </r>
  <r>
    <s v="AD01-9362"/>
    <x v="4"/>
    <s v="Apr"/>
    <x v="0"/>
    <x v="0"/>
    <s v="Order assembled"/>
    <x v="0"/>
    <x v="0"/>
    <x v="1"/>
    <n v="271"/>
    <x v="115"/>
  </r>
  <r>
    <s v="AD01-9361"/>
    <x v="4"/>
    <s v="Apr"/>
    <x v="0"/>
    <x v="0"/>
    <s v="Order assembled"/>
    <x v="0"/>
    <x v="0"/>
    <x v="1"/>
    <n v="299"/>
    <x v="86"/>
  </r>
  <r>
    <s v="AD01-9362"/>
    <x v="4"/>
    <s v="Apr"/>
    <x v="0"/>
    <x v="0"/>
    <s v="Order assembled"/>
    <x v="0"/>
    <x v="0"/>
    <x v="1"/>
    <n v="761"/>
    <x v="67"/>
  </r>
  <r>
    <s v="AD01-9361"/>
    <x v="4"/>
    <s v="Aug"/>
    <x v="0"/>
    <x v="0"/>
    <s v="Order assembled"/>
    <x v="0"/>
    <x v="0"/>
    <x v="1"/>
    <n v="278"/>
    <x v="620"/>
  </r>
  <r>
    <s v="AD01-9362"/>
    <x v="4"/>
    <s v="Aug"/>
    <x v="0"/>
    <x v="0"/>
    <s v="Order assembled"/>
    <x v="0"/>
    <x v="0"/>
    <x v="1"/>
    <n v="280"/>
    <x v="5"/>
  </r>
  <r>
    <s v="AD01-9361"/>
    <x v="4"/>
    <s v="Aug"/>
    <x v="0"/>
    <x v="0"/>
    <s v="Order assembled"/>
    <x v="0"/>
    <x v="0"/>
    <x v="1"/>
    <n v="250"/>
    <x v="77"/>
  </r>
  <r>
    <s v="AD01-9362"/>
    <x v="4"/>
    <s v="Aug"/>
    <x v="0"/>
    <x v="0"/>
    <s v="Order assembled"/>
    <x v="0"/>
    <x v="0"/>
    <x v="1"/>
    <n v="670"/>
    <x v="621"/>
  </r>
  <r>
    <s v="AD01-9361"/>
    <x v="4"/>
    <s v="Aug"/>
    <x v="0"/>
    <x v="0"/>
    <s v="Order assembled"/>
    <x v="0"/>
    <x v="0"/>
    <x v="1"/>
    <n v="756"/>
    <x v="597"/>
  </r>
  <r>
    <s v="AD01-9361"/>
    <x v="4"/>
    <s v="Aug"/>
    <x v="0"/>
    <x v="0"/>
    <s v="Order assembled"/>
    <x v="0"/>
    <x v="0"/>
    <x v="1"/>
    <n v="279"/>
    <x v="34"/>
  </r>
  <r>
    <s v="AD01-9362"/>
    <x v="4"/>
    <s v="Aug"/>
    <x v="0"/>
    <x v="0"/>
    <s v="Order assembled"/>
    <x v="0"/>
    <x v="0"/>
    <x v="1"/>
    <n v="796"/>
    <x v="7"/>
  </r>
  <r>
    <s v="AD01-9361"/>
    <x v="4"/>
    <s v="Aug"/>
    <x v="0"/>
    <x v="0"/>
    <s v="Order assembled"/>
    <x v="0"/>
    <x v="0"/>
    <x v="1"/>
    <n v="277"/>
    <x v="149"/>
  </r>
  <r>
    <s v="AD01-9362"/>
    <x v="4"/>
    <s v="Aug"/>
    <x v="0"/>
    <x v="0"/>
    <s v="Order assembled"/>
    <x v="0"/>
    <x v="0"/>
    <x v="1"/>
    <n v="253"/>
    <x v="82"/>
  </r>
  <r>
    <s v="AD01-9361"/>
    <x v="4"/>
    <s v="Aug"/>
    <x v="0"/>
    <x v="0"/>
    <s v="Order assembled"/>
    <x v="0"/>
    <x v="0"/>
    <x v="1"/>
    <n v="765"/>
    <x v="111"/>
  </r>
  <r>
    <s v="AD01-9361"/>
    <x v="4"/>
    <s v="Dec"/>
    <x v="0"/>
    <x v="0"/>
    <s v="Order assembled"/>
    <x v="0"/>
    <x v="0"/>
    <x v="1"/>
    <n v="230"/>
    <x v="138"/>
  </r>
  <r>
    <s v="AD01-9362"/>
    <x v="4"/>
    <s v="Dec"/>
    <x v="0"/>
    <x v="0"/>
    <s v="Order assembled"/>
    <x v="0"/>
    <x v="0"/>
    <x v="1"/>
    <n v="256"/>
    <x v="175"/>
  </r>
  <r>
    <s v="AD01-9363"/>
    <x v="4"/>
    <s v="Dec"/>
    <x v="0"/>
    <x v="0"/>
    <s v="Order assembled"/>
    <x v="0"/>
    <x v="0"/>
    <x v="1"/>
    <n v="232"/>
    <x v="140"/>
  </r>
  <r>
    <s v="AD01-9364"/>
    <x v="4"/>
    <s v="Dec"/>
    <x v="0"/>
    <x v="0"/>
    <s v="Order assembled"/>
    <x v="0"/>
    <x v="0"/>
    <x v="1"/>
    <n v="673"/>
    <x v="622"/>
  </r>
  <r>
    <s v="AD01-9362"/>
    <x v="4"/>
    <s v="Dec"/>
    <x v="0"/>
    <x v="0"/>
    <s v="Order assembled"/>
    <x v="0"/>
    <x v="0"/>
    <x v="1"/>
    <n v="760"/>
    <x v="623"/>
  </r>
  <r>
    <s v="AD01-9362"/>
    <x v="4"/>
    <s v="Dec"/>
    <x v="0"/>
    <x v="0"/>
    <s v="Order assembled"/>
    <x v="0"/>
    <x v="0"/>
    <x v="1"/>
    <n v="255"/>
    <x v="168"/>
  </r>
  <r>
    <s v="AD01-9364"/>
    <x v="4"/>
    <s v="Dec"/>
    <x v="0"/>
    <x v="0"/>
    <s v="Order assembled"/>
    <x v="0"/>
    <x v="0"/>
    <x v="1"/>
    <n v="799"/>
    <x v="7"/>
  </r>
  <r>
    <s v="AD01-9363"/>
    <x v="4"/>
    <s v="Dec"/>
    <x v="0"/>
    <x v="0"/>
    <s v="Order assembled"/>
    <x v="0"/>
    <x v="0"/>
    <x v="1"/>
    <n v="259"/>
    <x v="37"/>
  </r>
  <r>
    <s v="AD01-9362"/>
    <x v="4"/>
    <s v="Dec"/>
    <x v="0"/>
    <x v="0"/>
    <s v="Order assembled"/>
    <x v="0"/>
    <x v="0"/>
    <x v="1"/>
    <n v="229"/>
    <x v="148"/>
  </r>
  <r>
    <s v="AD01-9361"/>
    <x v="4"/>
    <s v="Dec"/>
    <x v="0"/>
    <x v="0"/>
    <s v="Order assembled"/>
    <x v="0"/>
    <x v="0"/>
    <x v="1"/>
    <n v="257"/>
    <x v="170"/>
  </r>
  <r>
    <s v="AD01-9364"/>
    <x v="4"/>
    <s v="Feb"/>
    <x v="0"/>
    <x v="0"/>
    <s v="Order assembled"/>
    <x v="0"/>
    <x v="0"/>
    <x v="1"/>
    <n v="308"/>
    <x v="624"/>
  </r>
  <r>
    <s v="AD01-9361"/>
    <x v="4"/>
    <s v="Feb"/>
    <x v="0"/>
    <x v="0"/>
    <s v="Order assembled"/>
    <x v="0"/>
    <x v="0"/>
    <x v="1"/>
    <n v="284"/>
    <x v="3"/>
  </r>
  <r>
    <s v="AD01-9361"/>
    <x v="4"/>
    <s v="Feb"/>
    <x v="0"/>
    <x v="0"/>
    <s v="Order assembled"/>
    <x v="0"/>
    <x v="0"/>
    <x v="1"/>
    <n v="310"/>
    <x v="279"/>
  </r>
  <r>
    <s v="AD01-9362"/>
    <x v="4"/>
    <s v="Feb"/>
    <x v="0"/>
    <x v="0"/>
    <s v="Order assembled"/>
    <x v="0"/>
    <x v="0"/>
    <x v="1"/>
    <n v="664"/>
    <x v="625"/>
  </r>
  <r>
    <s v="AD01-9361"/>
    <x v="4"/>
    <s v="Feb"/>
    <x v="0"/>
    <x v="0"/>
    <s v="Order assembled"/>
    <x v="0"/>
    <x v="0"/>
    <x v="1"/>
    <n v="751"/>
    <x v="565"/>
  </r>
  <r>
    <s v="AD01-9361"/>
    <x v="4"/>
    <s v="Feb"/>
    <x v="0"/>
    <x v="0"/>
    <s v="Order assembled"/>
    <x v="0"/>
    <x v="0"/>
    <x v="1"/>
    <n v="309"/>
    <x v="114"/>
  </r>
  <r>
    <s v="AD01-9362"/>
    <x v="4"/>
    <s v="Feb"/>
    <x v="0"/>
    <x v="0"/>
    <s v="Order assembled"/>
    <x v="0"/>
    <x v="0"/>
    <x v="1"/>
    <n v="790"/>
    <x v="7"/>
  </r>
  <r>
    <s v="AD01-9361"/>
    <x v="4"/>
    <s v="Feb"/>
    <x v="0"/>
    <x v="0"/>
    <s v="Order assembled"/>
    <x v="0"/>
    <x v="0"/>
    <x v="1"/>
    <n v="283"/>
    <x v="16"/>
  </r>
  <r>
    <s v="AD01-9361"/>
    <x v="4"/>
    <s v="Feb"/>
    <x v="0"/>
    <x v="0"/>
    <s v="Order assembled"/>
    <x v="0"/>
    <x v="0"/>
    <x v="1"/>
    <n v="311"/>
    <x v="223"/>
  </r>
  <r>
    <s v="AD01-9364"/>
    <x v="4"/>
    <s v="Feb"/>
    <x v="0"/>
    <x v="0"/>
    <s v="Order assembled"/>
    <x v="0"/>
    <x v="0"/>
    <x v="1"/>
    <n v="760"/>
    <x v="623"/>
  </r>
  <r>
    <s v="AD01-9362"/>
    <x v="4"/>
    <s v="Jan"/>
    <x v="0"/>
    <x v="0"/>
    <s v="Order assembled"/>
    <x v="0"/>
    <x v="0"/>
    <x v="1"/>
    <n v="314"/>
    <x v="626"/>
  </r>
  <r>
    <s v="AD01-9362"/>
    <x v="4"/>
    <s v="Jan"/>
    <x v="0"/>
    <x v="0"/>
    <s v="Order assembled"/>
    <x v="0"/>
    <x v="0"/>
    <x v="1"/>
    <n v="290"/>
    <x v="23"/>
  </r>
  <r>
    <s v="AD01-9362"/>
    <x v="4"/>
    <s v="Jan"/>
    <x v="0"/>
    <x v="0"/>
    <s v="Order assembled"/>
    <x v="0"/>
    <x v="0"/>
    <x v="1"/>
    <n v="316"/>
    <x v="278"/>
  </r>
  <r>
    <s v="AD01-9363"/>
    <x v="4"/>
    <s v="Jan"/>
    <x v="0"/>
    <x v="0"/>
    <s v="Order assembled"/>
    <x v="0"/>
    <x v="0"/>
    <x v="1"/>
    <n v="286"/>
    <x v="123"/>
  </r>
  <r>
    <s v="AD01-9362"/>
    <x v="4"/>
    <s v="Jan"/>
    <x v="0"/>
    <x v="0"/>
    <s v="Order assembled"/>
    <x v="0"/>
    <x v="0"/>
    <x v="1"/>
    <n v="663"/>
    <x v="627"/>
  </r>
  <r>
    <s v="AD01-9362"/>
    <x v="4"/>
    <s v="Jan"/>
    <x v="0"/>
    <x v="0"/>
    <s v="Order assembled"/>
    <x v="0"/>
    <x v="0"/>
    <x v="1"/>
    <n v="750"/>
    <x v="587"/>
  </r>
  <r>
    <s v="AD01-9362"/>
    <x v="4"/>
    <s v="Jan"/>
    <x v="0"/>
    <x v="0"/>
    <s v="Order assembled"/>
    <x v="0"/>
    <x v="0"/>
    <x v="1"/>
    <n v="315"/>
    <x v="113"/>
  </r>
  <r>
    <s v="AD01-9362"/>
    <x v="4"/>
    <s v="Jan"/>
    <x v="0"/>
    <x v="0"/>
    <s v="Order assembled"/>
    <x v="0"/>
    <x v="0"/>
    <x v="1"/>
    <n v="789"/>
    <x v="7"/>
  </r>
  <r>
    <s v="AD01-9363"/>
    <x v="4"/>
    <s v="Jan"/>
    <x v="0"/>
    <x v="0"/>
    <s v="Order assembled"/>
    <x v="0"/>
    <x v="0"/>
    <x v="1"/>
    <n v="313"/>
    <x v="281"/>
  </r>
  <r>
    <s v="AD01-9362"/>
    <x v="4"/>
    <s v="Jan"/>
    <x v="0"/>
    <x v="0"/>
    <s v="Order assembled"/>
    <x v="0"/>
    <x v="0"/>
    <x v="1"/>
    <n v="289"/>
    <x v="131"/>
  </r>
  <r>
    <s v="AD01-9362"/>
    <x v="4"/>
    <s v="Jan"/>
    <x v="0"/>
    <x v="0"/>
    <s v="Order assembled"/>
    <x v="0"/>
    <x v="0"/>
    <x v="1"/>
    <n v="317"/>
    <x v="234"/>
  </r>
  <r>
    <s v="AD01-9362"/>
    <x v="4"/>
    <s v="Jan"/>
    <x v="0"/>
    <x v="0"/>
    <s v="Order assembled"/>
    <x v="0"/>
    <x v="0"/>
    <x v="1"/>
    <n v="759"/>
    <x v="628"/>
  </r>
  <r>
    <s v="AD01-9362"/>
    <x v="4"/>
    <s v="Jul"/>
    <x v="0"/>
    <x v="0"/>
    <s v="Order assembled"/>
    <x v="0"/>
    <x v="0"/>
    <x v="1"/>
    <n v="284"/>
    <x v="629"/>
  </r>
  <r>
    <s v="AD01-9362"/>
    <x v="4"/>
    <s v="Jul"/>
    <x v="0"/>
    <x v="0"/>
    <s v="Order assembled"/>
    <x v="0"/>
    <x v="0"/>
    <x v="1"/>
    <n v="254"/>
    <x v="173"/>
  </r>
  <r>
    <s v="AD01-9362"/>
    <x v="4"/>
    <s v="Jul"/>
    <x v="0"/>
    <x v="0"/>
    <s v="Order assembled"/>
    <x v="0"/>
    <x v="0"/>
    <x v="1"/>
    <n v="286"/>
    <x v="123"/>
  </r>
  <r>
    <s v="AD01-9361"/>
    <x v="4"/>
    <s v="Jul"/>
    <x v="0"/>
    <x v="0"/>
    <s v="Order assembled"/>
    <x v="0"/>
    <x v="0"/>
    <x v="1"/>
    <n v="256"/>
    <x v="175"/>
  </r>
  <r>
    <s v="AD01-9362"/>
    <x v="4"/>
    <s v="Jul"/>
    <x v="0"/>
    <x v="0"/>
    <s v="Order assembled"/>
    <x v="0"/>
    <x v="0"/>
    <x v="1"/>
    <n v="669"/>
    <x v="630"/>
  </r>
  <r>
    <s v="AD01-9361"/>
    <x v="4"/>
    <s v="Jul"/>
    <x v="0"/>
    <x v="0"/>
    <s v="Order assembled"/>
    <x v="0"/>
    <x v="0"/>
    <x v="1"/>
    <n v="755"/>
    <x v="600"/>
  </r>
  <r>
    <s v="AD01-9361"/>
    <x v="4"/>
    <s v="Jul"/>
    <x v="0"/>
    <x v="0"/>
    <s v="Order assembled"/>
    <x v="0"/>
    <x v="0"/>
    <x v="1"/>
    <n v="285"/>
    <x v="33"/>
  </r>
  <r>
    <s v="AD01-9362"/>
    <x v="4"/>
    <s v="Jul"/>
    <x v="0"/>
    <x v="0"/>
    <s v="Order assembled"/>
    <x v="0"/>
    <x v="0"/>
    <x v="1"/>
    <n v="795"/>
    <x v="7"/>
  </r>
  <r>
    <s v="AD01-9361"/>
    <x v="4"/>
    <s v="Jul"/>
    <x v="0"/>
    <x v="0"/>
    <s v="Order assembled"/>
    <x v="0"/>
    <x v="0"/>
    <x v="1"/>
    <n v="283"/>
    <x v="16"/>
  </r>
  <r>
    <s v="AD01-9362"/>
    <x v="4"/>
    <s v="Jul"/>
    <x v="0"/>
    <x v="0"/>
    <s v="Order assembled"/>
    <x v="0"/>
    <x v="0"/>
    <x v="1"/>
    <n v="259"/>
    <x v="37"/>
  </r>
  <r>
    <s v="AD01-9362"/>
    <x v="4"/>
    <s v="Jul"/>
    <x v="0"/>
    <x v="0"/>
    <s v="Order assembled"/>
    <x v="0"/>
    <x v="0"/>
    <x v="1"/>
    <n v="281"/>
    <x v="21"/>
  </r>
  <r>
    <s v="AD01-9362"/>
    <x v="4"/>
    <s v="Jul"/>
    <x v="0"/>
    <x v="0"/>
    <s v="Order assembled"/>
    <x v="0"/>
    <x v="0"/>
    <x v="1"/>
    <n v="764"/>
    <x v="144"/>
  </r>
  <r>
    <s v="AD01-9364"/>
    <x v="4"/>
    <s v="Jun"/>
    <x v="0"/>
    <x v="0"/>
    <s v="Order assembled"/>
    <x v="0"/>
    <x v="0"/>
    <x v="1"/>
    <n v="290"/>
    <x v="631"/>
  </r>
  <r>
    <s v="AD01-9364"/>
    <x v="4"/>
    <s v="Jun"/>
    <x v="0"/>
    <x v="0"/>
    <s v="Order assembled"/>
    <x v="0"/>
    <x v="0"/>
    <x v="1"/>
    <n v="260"/>
    <x v="26"/>
  </r>
  <r>
    <s v="AD01-9362"/>
    <x v="4"/>
    <s v="Jun"/>
    <x v="0"/>
    <x v="0"/>
    <s v="Order assembled"/>
    <x v="0"/>
    <x v="0"/>
    <x v="1"/>
    <n v="262"/>
    <x v="29"/>
  </r>
  <r>
    <s v="AD01-9364"/>
    <x v="4"/>
    <s v="Jun"/>
    <x v="0"/>
    <x v="0"/>
    <s v="Order assembled"/>
    <x v="0"/>
    <x v="0"/>
    <x v="1"/>
    <n v="668"/>
    <x v="632"/>
  </r>
  <r>
    <s v="AD01-9364"/>
    <x v="4"/>
    <s v="Jun"/>
    <x v="0"/>
    <x v="0"/>
    <s v="Order assembled"/>
    <x v="0"/>
    <x v="0"/>
    <x v="1"/>
    <n v="754"/>
    <x v="568"/>
  </r>
  <r>
    <s v="AD01-9364"/>
    <x v="4"/>
    <s v="Jun"/>
    <x v="0"/>
    <x v="0"/>
    <s v="Order assembled"/>
    <x v="0"/>
    <x v="0"/>
    <x v="1"/>
    <n v="291"/>
    <x v="96"/>
  </r>
  <r>
    <s v="AD01-9364"/>
    <x v="4"/>
    <s v="Jun"/>
    <x v="0"/>
    <x v="0"/>
    <s v="Order assembled"/>
    <x v="0"/>
    <x v="0"/>
    <x v="1"/>
    <n v="794"/>
    <x v="7"/>
  </r>
  <r>
    <s v="AD01-9362"/>
    <x v="4"/>
    <s v="Jun"/>
    <x v="0"/>
    <x v="0"/>
    <s v="Order assembled"/>
    <x v="0"/>
    <x v="0"/>
    <x v="1"/>
    <n v="289"/>
    <x v="131"/>
  </r>
  <r>
    <s v="AD01-9364"/>
    <x v="4"/>
    <s v="Jun"/>
    <x v="0"/>
    <x v="0"/>
    <s v="Order assembled"/>
    <x v="0"/>
    <x v="0"/>
    <x v="1"/>
    <n v="287"/>
    <x v="39"/>
  </r>
  <r>
    <s v="AD01-9364"/>
    <x v="4"/>
    <s v="Jun"/>
    <x v="0"/>
    <x v="0"/>
    <s v="Order assembled"/>
    <x v="0"/>
    <x v="0"/>
    <x v="1"/>
    <n v="763"/>
    <x v="10"/>
  </r>
  <r>
    <s v="AD01-9361"/>
    <x v="4"/>
    <s v="Mar"/>
    <x v="0"/>
    <x v="0"/>
    <s v="Order assembled"/>
    <x v="0"/>
    <x v="0"/>
    <x v="1"/>
    <n v="278"/>
    <x v="24"/>
  </r>
  <r>
    <s v="AD01-9362"/>
    <x v="4"/>
    <s v="Mar"/>
    <x v="0"/>
    <x v="0"/>
    <s v="Order assembled"/>
    <x v="0"/>
    <x v="0"/>
    <x v="1"/>
    <n v="304"/>
    <x v="275"/>
  </r>
  <r>
    <s v="AD01-9362"/>
    <x v="4"/>
    <s v="Mar"/>
    <x v="0"/>
    <x v="0"/>
    <s v="Order assembled"/>
    <x v="0"/>
    <x v="0"/>
    <x v="1"/>
    <n v="280"/>
    <x v="5"/>
  </r>
  <r>
    <s v="AD01-9362"/>
    <x v="4"/>
    <s v="Mar"/>
    <x v="0"/>
    <x v="0"/>
    <s v="Order assembled"/>
    <x v="0"/>
    <x v="0"/>
    <x v="1"/>
    <n v="665"/>
    <x v="633"/>
  </r>
  <r>
    <s v="AD01-9364"/>
    <x v="4"/>
    <s v="Mar"/>
    <x v="0"/>
    <x v="0"/>
    <s v="Order assembled"/>
    <x v="0"/>
    <x v="0"/>
    <x v="1"/>
    <n v="752"/>
    <x v="591"/>
  </r>
  <r>
    <s v="AD01-9364"/>
    <x v="4"/>
    <s v="Mar"/>
    <x v="0"/>
    <x v="0"/>
    <s v="Order assembled"/>
    <x v="0"/>
    <x v="0"/>
    <x v="1"/>
    <n v="303"/>
    <x v="94"/>
  </r>
  <r>
    <s v="AD01-9362"/>
    <x v="4"/>
    <s v="Mar"/>
    <x v="0"/>
    <x v="0"/>
    <s v="Order assembled"/>
    <x v="0"/>
    <x v="0"/>
    <x v="1"/>
    <n v="791"/>
    <x v="7"/>
  </r>
  <r>
    <s v="AD01-9362"/>
    <x v="4"/>
    <s v="Mar"/>
    <x v="0"/>
    <x v="0"/>
    <s v="Order assembled"/>
    <x v="0"/>
    <x v="0"/>
    <x v="1"/>
    <n v="307"/>
    <x v="282"/>
  </r>
  <r>
    <s v="AD01-9362"/>
    <x v="4"/>
    <s v="Mar"/>
    <x v="0"/>
    <x v="0"/>
    <s v="Order assembled"/>
    <x v="0"/>
    <x v="0"/>
    <x v="1"/>
    <n v="277"/>
    <x v="149"/>
  </r>
  <r>
    <s v="AD01-9361"/>
    <x v="4"/>
    <s v="Mar"/>
    <x v="0"/>
    <x v="0"/>
    <s v="Order assembled"/>
    <x v="0"/>
    <x v="0"/>
    <x v="1"/>
    <n v="305"/>
    <x v="253"/>
  </r>
  <r>
    <s v="AD01-9362"/>
    <x v="4"/>
    <s v="May"/>
    <x v="0"/>
    <x v="0"/>
    <s v="Order assembled"/>
    <x v="0"/>
    <x v="0"/>
    <x v="1"/>
    <n v="296"/>
    <x v="634"/>
  </r>
  <r>
    <s v="AD01-9362"/>
    <x v="4"/>
    <s v="May"/>
    <x v="0"/>
    <x v="0"/>
    <s v="Order assembled"/>
    <x v="0"/>
    <x v="0"/>
    <x v="1"/>
    <n v="266"/>
    <x v="89"/>
  </r>
  <r>
    <s v="AD01-9362"/>
    <x v="4"/>
    <s v="May"/>
    <x v="0"/>
    <x v="0"/>
    <s v="Order assembled"/>
    <x v="0"/>
    <x v="0"/>
    <x v="1"/>
    <n v="292"/>
    <x v="63"/>
  </r>
  <r>
    <s v="AD01-9362"/>
    <x v="4"/>
    <s v="May"/>
    <x v="0"/>
    <x v="0"/>
    <s v="Order assembled"/>
    <x v="0"/>
    <x v="0"/>
    <x v="1"/>
    <n v="268"/>
    <x v="90"/>
  </r>
  <r>
    <s v="AD01-9361"/>
    <x v="4"/>
    <s v="May"/>
    <x v="0"/>
    <x v="0"/>
    <s v="Order assembled"/>
    <x v="0"/>
    <x v="0"/>
    <x v="1"/>
    <n v="667"/>
    <x v="635"/>
  </r>
  <r>
    <s v="AD01-9361"/>
    <x v="4"/>
    <s v="May"/>
    <x v="0"/>
    <x v="0"/>
    <s v="Order assembled"/>
    <x v="0"/>
    <x v="0"/>
    <x v="1"/>
    <n v="793"/>
    <x v="7"/>
  </r>
  <r>
    <s v="AD01-9362"/>
    <x v="4"/>
    <s v="May"/>
    <x v="0"/>
    <x v="0"/>
    <s v="Order assembled"/>
    <x v="0"/>
    <x v="0"/>
    <x v="1"/>
    <n v="295"/>
    <x v="70"/>
  </r>
  <r>
    <s v="AD01-9362"/>
    <x v="4"/>
    <s v="May"/>
    <x v="0"/>
    <x v="0"/>
    <s v="Order assembled"/>
    <x v="0"/>
    <x v="0"/>
    <x v="1"/>
    <n v="265"/>
    <x v="97"/>
  </r>
  <r>
    <s v="AD01-9362"/>
    <x v="4"/>
    <s v="May"/>
    <x v="0"/>
    <x v="0"/>
    <s v="Order assembled"/>
    <x v="0"/>
    <x v="0"/>
    <x v="1"/>
    <n v="293"/>
    <x v="72"/>
  </r>
  <r>
    <s v="AD01-9362"/>
    <x v="4"/>
    <s v="May"/>
    <x v="0"/>
    <x v="0"/>
    <s v="Order assembled"/>
    <x v="0"/>
    <x v="0"/>
    <x v="1"/>
    <n v="762"/>
    <x v="126"/>
  </r>
  <r>
    <s v="AD01-9361"/>
    <x v="4"/>
    <s v="Nov"/>
    <x v="0"/>
    <x v="0"/>
    <s v="Order assembled"/>
    <x v="0"/>
    <x v="0"/>
    <x v="1"/>
    <n v="260"/>
    <x v="636"/>
  </r>
  <r>
    <s v="AD01-9362"/>
    <x v="4"/>
    <s v="Nov"/>
    <x v="0"/>
    <x v="0"/>
    <s v="Order assembled"/>
    <x v="0"/>
    <x v="0"/>
    <x v="1"/>
    <n v="236"/>
    <x v="2"/>
  </r>
  <r>
    <s v="AD01-9361"/>
    <x v="4"/>
    <s v="Nov"/>
    <x v="0"/>
    <x v="0"/>
    <s v="Order assembled"/>
    <x v="0"/>
    <x v="0"/>
    <x v="1"/>
    <n v="262"/>
    <x v="29"/>
  </r>
  <r>
    <s v="AD01-9365"/>
    <x v="4"/>
    <s v="Nov"/>
    <x v="0"/>
    <x v="0"/>
    <s v="Order assembled"/>
    <x v="0"/>
    <x v="0"/>
    <x v="1"/>
    <n v="672"/>
    <x v="637"/>
  </r>
  <r>
    <s v="AD01-9362"/>
    <x v="4"/>
    <s v="Nov"/>
    <x v="0"/>
    <x v="0"/>
    <s v="Order assembled"/>
    <x v="0"/>
    <x v="0"/>
    <x v="1"/>
    <n v="759"/>
    <x v="628"/>
  </r>
  <r>
    <s v="AD01-9362"/>
    <x v="4"/>
    <s v="Nov"/>
    <x v="0"/>
    <x v="0"/>
    <s v="Order assembled"/>
    <x v="0"/>
    <x v="0"/>
    <x v="1"/>
    <n v="261"/>
    <x v="182"/>
  </r>
  <r>
    <s v="AD01-9365"/>
    <x v="4"/>
    <s v="Nov"/>
    <x v="0"/>
    <x v="0"/>
    <s v="Order assembled"/>
    <x v="0"/>
    <x v="0"/>
    <x v="1"/>
    <n v="798"/>
    <x v="7"/>
  </r>
  <r>
    <s v="AD01-9361"/>
    <x v="4"/>
    <s v="Nov"/>
    <x v="0"/>
    <x v="0"/>
    <s v="Order assembled"/>
    <x v="0"/>
    <x v="0"/>
    <x v="1"/>
    <n v="235"/>
    <x v="15"/>
  </r>
  <r>
    <s v="AD01-9362"/>
    <x v="4"/>
    <s v="Nov"/>
    <x v="0"/>
    <x v="0"/>
    <s v="Order assembled"/>
    <x v="0"/>
    <x v="0"/>
    <x v="1"/>
    <n v="263"/>
    <x v="42"/>
  </r>
  <r>
    <s v="AD01-9361"/>
    <x v="4"/>
    <s v="Nov"/>
    <x v="0"/>
    <x v="0"/>
    <s v="Order assembled"/>
    <x v="0"/>
    <x v="0"/>
    <x v="1"/>
    <n v="768"/>
    <x v="179"/>
  </r>
  <r>
    <s v="AD01-9362"/>
    <x v="4"/>
    <s v="Oct"/>
    <x v="0"/>
    <x v="0"/>
    <s v="Order assembled"/>
    <x v="0"/>
    <x v="0"/>
    <x v="1"/>
    <n v="266"/>
    <x v="638"/>
  </r>
  <r>
    <s v="AD01-9364"/>
    <x v="4"/>
    <s v="Oct"/>
    <x v="0"/>
    <x v="0"/>
    <s v="Order assembled"/>
    <x v="0"/>
    <x v="0"/>
    <x v="1"/>
    <n v="242"/>
    <x v="45"/>
  </r>
  <r>
    <s v="AD01-9362"/>
    <x v="4"/>
    <s v="Oct"/>
    <x v="0"/>
    <x v="0"/>
    <s v="Order assembled"/>
    <x v="0"/>
    <x v="0"/>
    <x v="1"/>
    <n v="268"/>
    <x v="90"/>
  </r>
  <r>
    <s v="AD01-9362"/>
    <x v="4"/>
    <s v="Oct"/>
    <x v="0"/>
    <x v="0"/>
    <s v="Order assembled"/>
    <x v="0"/>
    <x v="0"/>
    <x v="1"/>
    <n v="238"/>
    <x v="4"/>
  </r>
  <r>
    <s v="AD01-9362"/>
    <x v="4"/>
    <s v="Oct"/>
    <x v="0"/>
    <x v="0"/>
    <s v="Order assembled"/>
    <x v="0"/>
    <x v="0"/>
    <x v="1"/>
    <n v="671"/>
    <x v="639"/>
  </r>
  <r>
    <s v="AD01-9364"/>
    <x v="4"/>
    <s v="Oct"/>
    <x v="0"/>
    <x v="0"/>
    <s v="Order assembled"/>
    <x v="0"/>
    <x v="0"/>
    <x v="1"/>
    <n v="758"/>
    <x v="571"/>
  </r>
  <r>
    <s v="AD01-9364"/>
    <x v="4"/>
    <s v="Oct"/>
    <x v="0"/>
    <x v="0"/>
    <s v="Order assembled"/>
    <x v="0"/>
    <x v="0"/>
    <x v="1"/>
    <n v="267"/>
    <x v="181"/>
  </r>
  <r>
    <s v="AD01-9362"/>
    <x v="4"/>
    <s v="Oct"/>
    <x v="0"/>
    <x v="0"/>
    <s v="Order assembled"/>
    <x v="0"/>
    <x v="0"/>
    <x v="1"/>
    <n v="797"/>
    <x v="7"/>
  </r>
  <r>
    <s v="AD01-9362"/>
    <x v="4"/>
    <s v="Oct"/>
    <x v="0"/>
    <x v="0"/>
    <s v="Order assembled"/>
    <x v="0"/>
    <x v="0"/>
    <x v="1"/>
    <n v="265"/>
    <x v="97"/>
  </r>
  <r>
    <s v="AD01-9362"/>
    <x v="4"/>
    <s v="Oct"/>
    <x v="0"/>
    <x v="0"/>
    <s v="Order assembled"/>
    <x v="0"/>
    <x v="0"/>
    <x v="1"/>
    <n v="241"/>
    <x v="55"/>
  </r>
  <r>
    <s v="AD01-9364"/>
    <x v="4"/>
    <s v="Oct"/>
    <x v="0"/>
    <x v="0"/>
    <s v="Order assembled"/>
    <x v="0"/>
    <x v="0"/>
    <x v="1"/>
    <n v="269"/>
    <x v="101"/>
  </r>
  <r>
    <s v="AD01-9362"/>
    <x v="4"/>
    <s v="Oct"/>
    <x v="0"/>
    <x v="0"/>
    <s v="Order assembled"/>
    <x v="0"/>
    <x v="0"/>
    <x v="1"/>
    <n v="767"/>
    <x v="32"/>
  </r>
  <r>
    <s v="AD01-9364"/>
    <x v="4"/>
    <s v="Sep"/>
    <x v="0"/>
    <x v="0"/>
    <s v="Order assembled"/>
    <x v="0"/>
    <x v="0"/>
    <x v="1"/>
    <n v="272"/>
    <x v="640"/>
  </r>
  <r>
    <s v="AD01-9364"/>
    <x v="4"/>
    <s v="Sep"/>
    <x v="0"/>
    <x v="0"/>
    <s v="Order assembled"/>
    <x v="0"/>
    <x v="0"/>
    <x v="1"/>
    <n v="248"/>
    <x v="60"/>
  </r>
  <r>
    <s v="AD01-9365"/>
    <x v="4"/>
    <s v="Sep"/>
    <x v="0"/>
    <x v="0"/>
    <s v="Order assembled"/>
    <x v="0"/>
    <x v="0"/>
    <x v="1"/>
    <n v="274"/>
    <x v="108"/>
  </r>
  <r>
    <s v="AD01-9361"/>
    <x v="4"/>
    <s v="Sep"/>
    <x v="0"/>
    <x v="0"/>
    <s v="Order assembled"/>
    <x v="0"/>
    <x v="0"/>
    <x v="1"/>
    <n v="244"/>
    <x v="62"/>
  </r>
  <r>
    <s v="AD01-9362"/>
    <x v="4"/>
    <s v="Sep"/>
    <x v="0"/>
    <x v="0"/>
    <s v="Order assembled"/>
    <x v="0"/>
    <x v="0"/>
    <x v="1"/>
    <n v="757"/>
    <x v="594"/>
  </r>
  <r>
    <s v="AD01-9362"/>
    <x v="4"/>
    <s v="Sep"/>
    <x v="0"/>
    <x v="0"/>
    <s v="Order assembled"/>
    <x v="0"/>
    <x v="0"/>
    <x v="1"/>
    <n v="273"/>
    <x v="180"/>
  </r>
  <r>
    <s v="AD01-9361"/>
    <x v="4"/>
    <s v="Sep"/>
    <x v="0"/>
    <x v="0"/>
    <s v="Order assembled"/>
    <x v="0"/>
    <x v="0"/>
    <x v="1"/>
    <n v="271"/>
    <x v="115"/>
  </r>
  <r>
    <s v="AD01-9365"/>
    <x v="4"/>
    <s v="Sep"/>
    <x v="0"/>
    <x v="0"/>
    <s v="Order assembled"/>
    <x v="0"/>
    <x v="0"/>
    <x v="1"/>
    <n v="247"/>
    <x v="69"/>
  </r>
  <r>
    <s v="AD01-9364"/>
    <x v="4"/>
    <s v="Sep"/>
    <x v="0"/>
    <x v="0"/>
    <s v="Order assembled"/>
    <x v="0"/>
    <x v="0"/>
    <x v="1"/>
    <n v="275"/>
    <x v="40"/>
  </r>
  <r>
    <s v="AD01-9364"/>
    <x v="4"/>
    <s v="Sep"/>
    <x v="0"/>
    <x v="0"/>
    <s v="Order assembled"/>
    <x v="0"/>
    <x v="0"/>
    <x v="1"/>
    <n v="766"/>
    <x v="93"/>
  </r>
  <r>
    <s v="AD01-9362"/>
    <x v="4"/>
    <s v="Apr"/>
    <x v="1"/>
    <x v="0"/>
    <s v="Order assembled"/>
    <x v="0"/>
    <x v="0"/>
    <x v="0"/>
    <n v="146"/>
    <x v="224"/>
  </r>
  <r>
    <s v="AD01-9364"/>
    <x v="4"/>
    <s v="Apr"/>
    <x v="1"/>
    <x v="0"/>
    <s v="Order assembled"/>
    <x v="0"/>
    <x v="0"/>
    <x v="0"/>
    <n v="368"/>
    <x v="7"/>
  </r>
  <r>
    <s v="AD01-9361"/>
    <x v="4"/>
    <s v="Apr"/>
    <x v="1"/>
    <x v="0"/>
    <s v="Order assembled"/>
    <x v="0"/>
    <x v="0"/>
    <x v="0"/>
    <n v="148"/>
    <x v="7"/>
  </r>
  <r>
    <s v="AD01-9363"/>
    <x v="4"/>
    <s v="Apr"/>
    <x v="1"/>
    <x v="0"/>
    <s v="Order assembled"/>
    <x v="0"/>
    <x v="0"/>
    <x v="0"/>
    <n v="364"/>
    <x v="7"/>
  </r>
  <r>
    <s v="AD01-9363"/>
    <x v="4"/>
    <s v="Apr"/>
    <x v="1"/>
    <x v="0"/>
    <s v="Order assembled"/>
    <x v="0"/>
    <x v="0"/>
    <x v="0"/>
    <n v="366"/>
    <x v="641"/>
  </r>
  <r>
    <s v="AD01-9363"/>
    <x v="4"/>
    <s v="Apr"/>
    <x v="1"/>
    <x v="0"/>
    <s v="Order assembled"/>
    <x v="0"/>
    <x v="0"/>
    <x v="0"/>
    <n v="147"/>
    <x v="229"/>
  </r>
  <r>
    <s v="AD01-9363"/>
    <x v="4"/>
    <s v="Apr"/>
    <x v="1"/>
    <x v="0"/>
    <s v="Order assembled"/>
    <x v="0"/>
    <x v="0"/>
    <x v="0"/>
    <n v="760"/>
    <x v="623"/>
  </r>
  <r>
    <s v="AD01-9361"/>
    <x v="4"/>
    <s v="Apr"/>
    <x v="1"/>
    <x v="0"/>
    <s v="Order assembled"/>
    <x v="0"/>
    <x v="0"/>
    <x v="0"/>
    <n v="846"/>
    <x v="332"/>
  </r>
  <r>
    <s v="AD01-9364"/>
    <x v="4"/>
    <s v="Apr"/>
    <x v="1"/>
    <x v="0"/>
    <s v="Order assembled"/>
    <x v="0"/>
    <x v="0"/>
    <x v="0"/>
    <n v="149"/>
    <x v="315"/>
  </r>
  <r>
    <s v="AD01-9362"/>
    <x v="4"/>
    <s v="Apr"/>
    <x v="1"/>
    <x v="0"/>
    <s v="Order assembled"/>
    <x v="0"/>
    <x v="0"/>
    <x v="0"/>
    <n v="365"/>
    <x v="245"/>
  </r>
  <r>
    <s v="AD01-9361"/>
    <x v="4"/>
    <s v="Aug"/>
    <x v="1"/>
    <x v="0"/>
    <s v="Order assembled"/>
    <x v="0"/>
    <x v="0"/>
    <x v="0"/>
    <n v="128"/>
    <x v="186"/>
  </r>
  <r>
    <s v="AD01-9361"/>
    <x v="4"/>
    <s v="Aug"/>
    <x v="1"/>
    <x v="0"/>
    <s v="Order assembled"/>
    <x v="0"/>
    <x v="0"/>
    <x v="0"/>
    <n v="344"/>
    <x v="1"/>
  </r>
  <r>
    <s v="AD01-9361"/>
    <x v="4"/>
    <s v="Aug"/>
    <x v="1"/>
    <x v="0"/>
    <s v="Order assembled"/>
    <x v="0"/>
    <x v="0"/>
    <x v="0"/>
    <n v="370"/>
    <x v="7"/>
  </r>
  <r>
    <s v="AD01-9361"/>
    <x v="4"/>
    <s v="Aug"/>
    <x v="1"/>
    <x v="0"/>
    <s v="Order assembled"/>
    <x v="0"/>
    <x v="0"/>
    <x v="0"/>
    <n v="346"/>
    <x v="7"/>
  </r>
  <r>
    <s v="AD01-9362"/>
    <x v="4"/>
    <s v="Aug"/>
    <x v="1"/>
    <x v="0"/>
    <s v="Order assembled"/>
    <x v="0"/>
    <x v="0"/>
    <x v="0"/>
    <n v="982"/>
    <x v="642"/>
  </r>
  <r>
    <s v="AD01-9361"/>
    <x v="4"/>
    <s v="Aug"/>
    <x v="1"/>
    <x v="0"/>
    <s v="Order assembled"/>
    <x v="0"/>
    <x v="0"/>
    <x v="0"/>
    <n v="342"/>
    <x v="643"/>
  </r>
  <r>
    <s v="AD01-9361"/>
    <x v="4"/>
    <s v="Aug"/>
    <x v="1"/>
    <x v="0"/>
    <s v="Order assembled"/>
    <x v="0"/>
    <x v="0"/>
    <x v="0"/>
    <n v="369"/>
    <x v="127"/>
  </r>
  <r>
    <s v="AD01-9362"/>
    <x v="4"/>
    <s v="Aug"/>
    <x v="1"/>
    <x v="0"/>
    <s v="Order assembled"/>
    <x v="0"/>
    <x v="0"/>
    <x v="0"/>
    <n v="345"/>
    <x v="12"/>
  </r>
  <r>
    <s v="AD01-9361"/>
    <x v="4"/>
    <s v="Aug"/>
    <x v="1"/>
    <x v="0"/>
    <s v="Order assembled"/>
    <x v="0"/>
    <x v="0"/>
    <x v="0"/>
    <n v="763"/>
    <x v="10"/>
  </r>
  <r>
    <s v="AD01-9361"/>
    <x v="4"/>
    <s v="Aug"/>
    <x v="1"/>
    <x v="0"/>
    <s v="Order assembled"/>
    <x v="0"/>
    <x v="0"/>
    <x v="0"/>
    <n v="850"/>
    <x v="344"/>
  </r>
  <r>
    <s v="AD01-9361"/>
    <x v="4"/>
    <s v="Aug"/>
    <x v="1"/>
    <x v="0"/>
    <s v="Order assembled"/>
    <x v="0"/>
    <x v="0"/>
    <x v="0"/>
    <n v="371"/>
    <x v="259"/>
  </r>
  <r>
    <s v="AD01-9361"/>
    <x v="4"/>
    <s v="Aug"/>
    <x v="1"/>
    <x v="0"/>
    <s v="Order assembled"/>
    <x v="0"/>
    <x v="0"/>
    <x v="0"/>
    <n v="347"/>
    <x v="233"/>
  </r>
  <r>
    <s v="AD01-9361"/>
    <x v="4"/>
    <s v="Dec"/>
    <x v="1"/>
    <x v="0"/>
    <s v="Order assembled"/>
    <x v="0"/>
    <x v="0"/>
    <x v="0"/>
    <n v="350"/>
    <x v="0"/>
  </r>
  <r>
    <s v="AD01-9364"/>
    <x v="4"/>
    <s v="Dec"/>
    <x v="1"/>
    <x v="0"/>
    <s v="Order assembled"/>
    <x v="0"/>
    <x v="0"/>
    <x v="0"/>
    <n v="352"/>
    <x v="7"/>
  </r>
  <r>
    <s v="AD01-9362"/>
    <x v="4"/>
    <s v="Dec"/>
    <x v="1"/>
    <x v="0"/>
    <s v="Order assembled"/>
    <x v="0"/>
    <x v="0"/>
    <x v="0"/>
    <n v="322"/>
    <x v="7"/>
  </r>
  <r>
    <s v="AD01-9362"/>
    <x v="4"/>
    <s v="Dec"/>
    <x v="1"/>
    <x v="0"/>
    <s v="Order assembled"/>
    <x v="0"/>
    <x v="0"/>
    <x v="0"/>
    <n v="986"/>
    <x v="644"/>
  </r>
  <r>
    <s v="AD01-9361"/>
    <x v="4"/>
    <s v="Dec"/>
    <x v="1"/>
    <x v="0"/>
    <s v="Order assembled"/>
    <x v="0"/>
    <x v="0"/>
    <x v="0"/>
    <n v="324"/>
    <x v="645"/>
  </r>
  <r>
    <s v="AD01-9361"/>
    <x v="4"/>
    <s v="Dec"/>
    <x v="1"/>
    <x v="0"/>
    <s v="Order assembled"/>
    <x v="0"/>
    <x v="0"/>
    <x v="0"/>
    <n v="351"/>
    <x v="11"/>
  </r>
  <r>
    <s v="AD01-9362"/>
    <x v="4"/>
    <s v="Dec"/>
    <x v="1"/>
    <x v="0"/>
    <s v="Order assembled"/>
    <x v="0"/>
    <x v="0"/>
    <x v="0"/>
    <n v="321"/>
    <x v="112"/>
  </r>
  <r>
    <s v="AD01-9362"/>
    <x v="4"/>
    <s v="Dec"/>
    <x v="1"/>
    <x v="0"/>
    <s v="Order assembled"/>
    <x v="0"/>
    <x v="0"/>
    <x v="0"/>
    <n v="767"/>
    <x v="32"/>
  </r>
  <r>
    <s v="AD01-9364"/>
    <x v="4"/>
    <s v="Dec"/>
    <x v="1"/>
    <x v="0"/>
    <s v="Order assembled"/>
    <x v="0"/>
    <x v="0"/>
    <x v="0"/>
    <n v="853"/>
    <x v="303"/>
  </r>
  <r>
    <s v="AD01-9361"/>
    <x v="4"/>
    <s v="Dec"/>
    <x v="1"/>
    <x v="0"/>
    <s v="Order assembled"/>
    <x v="0"/>
    <x v="0"/>
    <x v="0"/>
    <n v="323"/>
    <x v="258"/>
  </r>
  <r>
    <s v="AD01-9364"/>
    <x v="4"/>
    <s v="Feb"/>
    <x v="1"/>
    <x v="0"/>
    <s v="Order assembled"/>
    <x v="0"/>
    <x v="0"/>
    <x v="0"/>
    <n v="158"/>
    <x v="288"/>
  </r>
  <r>
    <s v="AD01-9361"/>
    <x v="4"/>
    <s v="Feb"/>
    <x v="1"/>
    <x v="0"/>
    <s v="Order assembled"/>
    <x v="0"/>
    <x v="0"/>
    <x v="0"/>
    <n v="128"/>
    <x v="186"/>
  </r>
  <r>
    <s v="AD01-9364"/>
    <x v="4"/>
    <s v="Feb"/>
    <x v="1"/>
    <x v="0"/>
    <s v="Order assembled"/>
    <x v="0"/>
    <x v="0"/>
    <x v="0"/>
    <n v="160"/>
    <x v="7"/>
  </r>
  <r>
    <s v="AD01-9362"/>
    <x v="4"/>
    <s v="Feb"/>
    <x v="1"/>
    <x v="0"/>
    <s v="Order assembled"/>
    <x v="0"/>
    <x v="0"/>
    <x v="0"/>
    <n v="130"/>
    <x v="7"/>
  </r>
  <r>
    <s v="AD01-9362"/>
    <x v="4"/>
    <s v="Feb"/>
    <x v="1"/>
    <x v="0"/>
    <s v="Order assembled"/>
    <x v="0"/>
    <x v="0"/>
    <x v="0"/>
    <n v="977"/>
    <x v="646"/>
  </r>
  <r>
    <s v="AD01-9361"/>
    <x v="4"/>
    <s v="Feb"/>
    <x v="1"/>
    <x v="0"/>
    <s v="Order assembled"/>
    <x v="0"/>
    <x v="0"/>
    <x v="0"/>
    <n v="132"/>
    <x v="575"/>
  </r>
  <r>
    <s v="AD01-9361"/>
    <x v="4"/>
    <s v="Feb"/>
    <x v="1"/>
    <x v="0"/>
    <s v="Order assembled"/>
    <x v="0"/>
    <x v="0"/>
    <x v="0"/>
    <n v="159"/>
    <x v="351"/>
  </r>
  <r>
    <s v="AD01-9362"/>
    <x v="4"/>
    <s v="Feb"/>
    <x v="1"/>
    <x v="0"/>
    <s v="Order assembled"/>
    <x v="0"/>
    <x v="0"/>
    <x v="0"/>
    <n v="129"/>
    <x v="190"/>
  </r>
  <r>
    <s v="AD01-9362"/>
    <x v="4"/>
    <s v="Feb"/>
    <x v="1"/>
    <x v="0"/>
    <s v="Order assembled"/>
    <x v="0"/>
    <x v="0"/>
    <x v="0"/>
    <n v="758"/>
    <x v="571"/>
  </r>
  <r>
    <s v="AD01-9364"/>
    <x v="4"/>
    <s v="Feb"/>
    <x v="1"/>
    <x v="0"/>
    <s v="Order assembled"/>
    <x v="0"/>
    <x v="0"/>
    <x v="0"/>
    <n v="844"/>
    <x v="307"/>
  </r>
  <r>
    <s v="AD01-9361"/>
    <x v="4"/>
    <s v="Feb"/>
    <x v="1"/>
    <x v="0"/>
    <s v="Order assembled"/>
    <x v="0"/>
    <x v="0"/>
    <x v="0"/>
    <n v="155"/>
    <x v="355"/>
  </r>
  <r>
    <s v="AD01-9364"/>
    <x v="4"/>
    <s v="Feb"/>
    <x v="1"/>
    <x v="0"/>
    <s v="Order assembled"/>
    <x v="0"/>
    <x v="0"/>
    <x v="0"/>
    <n v="131"/>
    <x v="193"/>
  </r>
  <r>
    <s v="AD01-9361"/>
    <x v="4"/>
    <s v="Jan"/>
    <x v="1"/>
    <x v="0"/>
    <s v="Order assembled"/>
    <x v="0"/>
    <x v="0"/>
    <x v="0"/>
    <n v="164"/>
    <x v="46"/>
  </r>
  <r>
    <s v="AD01-9363"/>
    <x v="4"/>
    <s v="Jan"/>
    <x v="1"/>
    <x v="0"/>
    <s v="Order assembled"/>
    <x v="0"/>
    <x v="0"/>
    <x v="0"/>
    <n v="134"/>
    <x v="246"/>
  </r>
  <r>
    <s v="AD01-9362"/>
    <x v="4"/>
    <s v="Jan"/>
    <x v="1"/>
    <x v="0"/>
    <s v="Order assembled"/>
    <x v="0"/>
    <x v="0"/>
    <x v="0"/>
    <n v="136"/>
    <x v="7"/>
  </r>
  <r>
    <s v="AD01-9362"/>
    <x v="4"/>
    <s v="Jan"/>
    <x v="1"/>
    <x v="0"/>
    <s v="Order assembled"/>
    <x v="0"/>
    <x v="0"/>
    <x v="0"/>
    <n v="976"/>
    <x v="647"/>
  </r>
  <r>
    <s v="AD01-9362"/>
    <x v="4"/>
    <s v="Jan"/>
    <x v="1"/>
    <x v="0"/>
    <s v="Order assembled"/>
    <x v="0"/>
    <x v="0"/>
    <x v="0"/>
    <n v="138"/>
    <x v="476"/>
  </r>
  <r>
    <s v="AD01-9362"/>
    <x v="4"/>
    <s v="Jan"/>
    <x v="1"/>
    <x v="0"/>
    <s v="Order assembled"/>
    <x v="0"/>
    <x v="0"/>
    <x v="0"/>
    <n v="165"/>
    <x v="380"/>
  </r>
  <r>
    <s v="AD01-9362"/>
    <x v="4"/>
    <s v="Jan"/>
    <x v="1"/>
    <x v="0"/>
    <s v="Order assembled"/>
    <x v="0"/>
    <x v="0"/>
    <x v="0"/>
    <n v="135"/>
    <x v="249"/>
  </r>
  <r>
    <s v="AD01-9362"/>
    <x v="4"/>
    <s v="Jan"/>
    <x v="1"/>
    <x v="0"/>
    <s v="Order assembled"/>
    <x v="0"/>
    <x v="0"/>
    <x v="0"/>
    <n v="757"/>
    <x v="594"/>
  </r>
  <r>
    <s v="AD01-9363"/>
    <x v="4"/>
    <s v="Jan"/>
    <x v="1"/>
    <x v="0"/>
    <s v="Order assembled"/>
    <x v="0"/>
    <x v="0"/>
    <x v="0"/>
    <n v="161"/>
    <x v="354"/>
  </r>
  <r>
    <s v="AD01-9361"/>
    <x v="4"/>
    <s v="Jan"/>
    <x v="1"/>
    <x v="0"/>
    <s v="Order assembled"/>
    <x v="0"/>
    <x v="0"/>
    <x v="0"/>
    <n v="137"/>
    <x v="252"/>
  </r>
  <r>
    <s v="AD01-9362"/>
    <x v="4"/>
    <s v="Jul"/>
    <x v="1"/>
    <x v="0"/>
    <s v="Order assembled"/>
    <x v="0"/>
    <x v="0"/>
    <x v="0"/>
    <n v="350"/>
    <x v="0"/>
  </r>
  <r>
    <s v="AD01-9361"/>
    <x v="4"/>
    <s v="Jul"/>
    <x v="1"/>
    <x v="0"/>
    <s v="Order assembled"/>
    <x v="0"/>
    <x v="0"/>
    <x v="0"/>
    <n v="130"/>
    <x v="7"/>
  </r>
  <r>
    <s v="AD01-9362"/>
    <x v="4"/>
    <s v="Jul"/>
    <x v="1"/>
    <x v="0"/>
    <s v="Order assembled"/>
    <x v="0"/>
    <x v="0"/>
    <x v="0"/>
    <n v="352"/>
    <x v="7"/>
  </r>
  <r>
    <s v="AD01-9364"/>
    <x v="4"/>
    <s v="Jul"/>
    <x v="1"/>
    <x v="0"/>
    <s v="Order assembled"/>
    <x v="0"/>
    <x v="0"/>
    <x v="0"/>
    <n v="981"/>
    <x v="648"/>
  </r>
  <r>
    <s v="AD01-9362"/>
    <x v="4"/>
    <s v="Jul"/>
    <x v="1"/>
    <x v="0"/>
    <s v="Order assembled"/>
    <x v="0"/>
    <x v="0"/>
    <x v="0"/>
    <n v="348"/>
    <x v="649"/>
  </r>
  <r>
    <s v="AD01-9362"/>
    <x v="4"/>
    <s v="Jul"/>
    <x v="1"/>
    <x v="0"/>
    <s v="Order assembled"/>
    <x v="0"/>
    <x v="0"/>
    <x v="0"/>
    <n v="129"/>
    <x v="190"/>
  </r>
  <r>
    <s v="AD01-9364"/>
    <x v="4"/>
    <s v="Jul"/>
    <x v="1"/>
    <x v="0"/>
    <s v="Order assembled"/>
    <x v="0"/>
    <x v="0"/>
    <x v="0"/>
    <n v="351"/>
    <x v="11"/>
  </r>
  <r>
    <s v="AD01-9362"/>
    <x v="4"/>
    <s v="Jul"/>
    <x v="1"/>
    <x v="0"/>
    <s v="Order assembled"/>
    <x v="0"/>
    <x v="0"/>
    <x v="0"/>
    <n v="762"/>
    <x v="126"/>
  </r>
  <r>
    <s v="AD01-9361"/>
    <x v="4"/>
    <s v="Jul"/>
    <x v="1"/>
    <x v="0"/>
    <s v="Order assembled"/>
    <x v="0"/>
    <x v="0"/>
    <x v="0"/>
    <n v="849"/>
    <x v="297"/>
  </r>
  <r>
    <s v="AD01-9362"/>
    <x v="4"/>
    <s v="Jul"/>
    <x v="1"/>
    <x v="0"/>
    <s v="Order assembled"/>
    <x v="0"/>
    <x v="0"/>
    <x v="0"/>
    <n v="131"/>
    <x v="193"/>
  </r>
  <r>
    <s v="AD01-9364"/>
    <x v="4"/>
    <s v="Jun"/>
    <x v="1"/>
    <x v="0"/>
    <s v="Order assembled"/>
    <x v="0"/>
    <x v="0"/>
    <x v="0"/>
    <n v="134"/>
    <x v="246"/>
  </r>
  <r>
    <s v="AD01-9364"/>
    <x v="4"/>
    <s v="Jun"/>
    <x v="1"/>
    <x v="0"/>
    <s v="Order assembled"/>
    <x v="0"/>
    <x v="0"/>
    <x v="0"/>
    <n v="356"/>
    <x v="122"/>
  </r>
  <r>
    <s v="AD01-9364"/>
    <x v="4"/>
    <s v="Jun"/>
    <x v="1"/>
    <x v="0"/>
    <s v="Order assembled"/>
    <x v="0"/>
    <x v="0"/>
    <x v="0"/>
    <n v="136"/>
    <x v="7"/>
  </r>
  <r>
    <s v="AD01-9364"/>
    <x v="4"/>
    <s v="Jun"/>
    <x v="1"/>
    <x v="0"/>
    <s v="Order assembled"/>
    <x v="0"/>
    <x v="0"/>
    <x v="0"/>
    <n v="980"/>
    <x v="650"/>
  </r>
  <r>
    <s v="AD01-9362"/>
    <x v="4"/>
    <s v="Jun"/>
    <x v="1"/>
    <x v="0"/>
    <s v="Order assembled"/>
    <x v="0"/>
    <x v="0"/>
    <x v="0"/>
    <n v="354"/>
    <x v="651"/>
  </r>
  <r>
    <s v="AD01-9362"/>
    <x v="4"/>
    <s v="Jun"/>
    <x v="1"/>
    <x v="0"/>
    <s v="Order assembled"/>
    <x v="0"/>
    <x v="0"/>
    <x v="0"/>
    <n v="135"/>
    <x v="249"/>
  </r>
  <r>
    <s v="AD01-9364"/>
    <x v="4"/>
    <s v="Jun"/>
    <x v="1"/>
    <x v="0"/>
    <s v="Order assembled"/>
    <x v="0"/>
    <x v="0"/>
    <x v="0"/>
    <n v="357"/>
    <x v="129"/>
  </r>
  <r>
    <s v="AD01-9364"/>
    <x v="4"/>
    <s v="Jun"/>
    <x v="1"/>
    <x v="0"/>
    <s v="Order assembled"/>
    <x v="0"/>
    <x v="0"/>
    <x v="0"/>
    <n v="848"/>
    <x v="317"/>
  </r>
  <r>
    <s v="AD01-9364"/>
    <x v="4"/>
    <s v="Jun"/>
    <x v="1"/>
    <x v="0"/>
    <s v="Order assembled"/>
    <x v="0"/>
    <x v="0"/>
    <x v="0"/>
    <n v="137"/>
    <x v="252"/>
  </r>
  <r>
    <s v="AD01-9364"/>
    <x v="4"/>
    <s v="Jun"/>
    <x v="1"/>
    <x v="0"/>
    <s v="Order assembled"/>
    <x v="0"/>
    <x v="0"/>
    <x v="0"/>
    <n v="353"/>
    <x v="199"/>
  </r>
  <r>
    <s v="AD01-9362"/>
    <x v="4"/>
    <s v="Mar"/>
    <x v="1"/>
    <x v="0"/>
    <s v="Order assembled"/>
    <x v="0"/>
    <x v="0"/>
    <x v="0"/>
    <n v="152"/>
    <x v="321"/>
  </r>
  <r>
    <s v="AD01-9362"/>
    <x v="4"/>
    <s v="Mar"/>
    <x v="1"/>
    <x v="0"/>
    <s v="Order assembled"/>
    <x v="0"/>
    <x v="0"/>
    <x v="0"/>
    <n v="154"/>
    <x v="7"/>
  </r>
  <r>
    <s v="AD01-9362"/>
    <x v="4"/>
    <s v="Mar"/>
    <x v="1"/>
    <x v="0"/>
    <s v="Order assembled"/>
    <x v="0"/>
    <x v="0"/>
    <x v="0"/>
    <n v="370"/>
    <x v="7"/>
  </r>
  <r>
    <s v="AD01-9362"/>
    <x v="4"/>
    <s v="Mar"/>
    <x v="1"/>
    <x v="0"/>
    <s v="Order assembled"/>
    <x v="0"/>
    <x v="0"/>
    <x v="0"/>
    <n v="978"/>
    <x v="652"/>
  </r>
  <r>
    <s v="AD01-9361"/>
    <x v="4"/>
    <s v="Mar"/>
    <x v="1"/>
    <x v="0"/>
    <s v="Order assembled"/>
    <x v="0"/>
    <x v="0"/>
    <x v="0"/>
    <n v="372"/>
    <x v="573"/>
  </r>
  <r>
    <s v="AD01-9361"/>
    <x v="4"/>
    <s v="Mar"/>
    <x v="1"/>
    <x v="0"/>
    <s v="Order assembled"/>
    <x v="0"/>
    <x v="0"/>
    <x v="0"/>
    <n v="153"/>
    <x v="352"/>
  </r>
  <r>
    <s v="AD01-9362"/>
    <x v="4"/>
    <s v="Mar"/>
    <x v="1"/>
    <x v="0"/>
    <s v="Order assembled"/>
    <x v="0"/>
    <x v="0"/>
    <x v="0"/>
    <n v="369"/>
    <x v="127"/>
  </r>
  <r>
    <s v="AD01-9362"/>
    <x v="4"/>
    <s v="Mar"/>
    <x v="1"/>
    <x v="0"/>
    <s v="Order assembled"/>
    <x v="0"/>
    <x v="0"/>
    <x v="0"/>
    <n v="759"/>
    <x v="628"/>
  </r>
  <r>
    <s v="AD01-9362"/>
    <x v="4"/>
    <s v="Mar"/>
    <x v="1"/>
    <x v="0"/>
    <s v="Order assembled"/>
    <x v="0"/>
    <x v="0"/>
    <x v="0"/>
    <n v="845"/>
    <x v="326"/>
  </r>
  <r>
    <s v="AD01-9362"/>
    <x v="4"/>
    <s v="Mar"/>
    <x v="1"/>
    <x v="0"/>
    <s v="Order assembled"/>
    <x v="0"/>
    <x v="0"/>
    <x v="0"/>
    <n v="371"/>
    <x v="259"/>
  </r>
  <r>
    <s v="AD01-9364"/>
    <x v="4"/>
    <s v="May"/>
    <x v="1"/>
    <x v="0"/>
    <s v="Order assembled"/>
    <x v="0"/>
    <x v="0"/>
    <x v="0"/>
    <n v="140"/>
    <x v="205"/>
  </r>
  <r>
    <s v="AD01-9361"/>
    <x v="4"/>
    <s v="May"/>
    <x v="1"/>
    <x v="0"/>
    <s v="Order assembled"/>
    <x v="0"/>
    <x v="0"/>
    <x v="0"/>
    <n v="362"/>
    <x v="121"/>
  </r>
  <r>
    <s v="AD01-9364"/>
    <x v="4"/>
    <s v="May"/>
    <x v="1"/>
    <x v="0"/>
    <s v="Order assembled"/>
    <x v="0"/>
    <x v="0"/>
    <x v="0"/>
    <n v="142"/>
    <x v="7"/>
  </r>
  <r>
    <s v="AD01-9361"/>
    <x v="4"/>
    <s v="May"/>
    <x v="1"/>
    <x v="0"/>
    <s v="Order assembled"/>
    <x v="0"/>
    <x v="0"/>
    <x v="0"/>
    <n v="358"/>
    <x v="7"/>
  </r>
  <r>
    <s v="AD01-9362"/>
    <x v="4"/>
    <s v="May"/>
    <x v="1"/>
    <x v="0"/>
    <s v="Order assembled"/>
    <x v="0"/>
    <x v="0"/>
    <x v="0"/>
    <n v="979"/>
    <x v="653"/>
  </r>
  <r>
    <s v="AD01-9364"/>
    <x v="4"/>
    <s v="May"/>
    <x v="1"/>
    <x v="0"/>
    <s v="Order assembled"/>
    <x v="0"/>
    <x v="0"/>
    <x v="0"/>
    <n v="360"/>
    <x v="654"/>
  </r>
  <r>
    <s v="AD01-9364"/>
    <x v="4"/>
    <s v="May"/>
    <x v="1"/>
    <x v="0"/>
    <s v="Order assembled"/>
    <x v="0"/>
    <x v="0"/>
    <x v="0"/>
    <n v="141"/>
    <x v="212"/>
  </r>
  <r>
    <s v="AD01-9362"/>
    <x v="4"/>
    <s v="May"/>
    <x v="1"/>
    <x v="0"/>
    <s v="Order assembled"/>
    <x v="0"/>
    <x v="0"/>
    <x v="0"/>
    <n v="363"/>
    <x v="128"/>
  </r>
  <r>
    <s v="AD01-9361"/>
    <x v="4"/>
    <s v="May"/>
    <x v="1"/>
    <x v="0"/>
    <s v="Order assembled"/>
    <x v="0"/>
    <x v="0"/>
    <x v="0"/>
    <n v="761"/>
    <x v="67"/>
  </r>
  <r>
    <s v="AD01-9364"/>
    <x v="4"/>
    <s v="May"/>
    <x v="1"/>
    <x v="0"/>
    <s v="Order assembled"/>
    <x v="0"/>
    <x v="0"/>
    <x v="0"/>
    <n v="847"/>
    <x v="323"/>
  </r>
  <r>
    <s v="AD01-9361"/>
    <x v="4"/>
    <s v="May"/>
    <x v="1"/>
    <x v="0"/>
    <s v="Order assembled"/>
    <x v="0"/>
    <x v="0"/>
    <x v="0"/>
    <n v="143"/>
    <x v="222"/>
  </r>
  <r>
    <s v="AD01-9364"/>
    <x v="4"/>
    <s v="May"/>
    <x v="1"/>
    <x v="0"/>
    <s v="Order assembled"/>
    <x v="0"/>
    <x v="0"/>
    <x v="0"/>
    <n v="359"/>
    <x v="239"/>
  </r>
  <r>
    <s v="AD01-9361"/>
    <x v="4"/>
    <s v="Nov"/>
    <x v="1"/>
    <x v="0"/>
    <s v="Order assembled"/>
    <x v="0"/>
    <x v="0"/>
    <x v="0"/>
    <n v="356"/>
    <x v="122"/>
  </r>
  <r>
    <s v="AD01-9361"/>
    <x v="4"/>
    <s v="Nov"/>
    <x v="1"/>
    <x v="0"/>
    <s v="Order assembled"/>
    <x v="0"/>
    <x v="0"/>
    <x v="0"/>
    <n v="326"/>
    <x v="137"/>
  </r>
  <r>
    <s v="AD01-9364"/>
    <x v="4"/>
    <s v="Nov"/>
    <x v="1"/>
    <x v="0"/>
    <s v="Order assembled"/>
    <x v="0"/>
    <x v="0"/>
    <x v="0"/>
    <n v="358"/>
    <x v="7"/>
  </r>
  <r>
    <s v="AD01-9364"/>
    <x v="4"/>
    <s v="Nov"/>
    <x v="1"/>
    <x v="0"/>
    <s v="Order assembled"/>
    <x v="0"/>
    <x v="0"/>
    <x v="0"/>
    <n v="328"/>
    <x v="7"/>
  </r>
  <r>
    <s v="AD01-9362"/>
    <x v="4"/>
    <s v="Nov"/>
    <x v="1"/>
    <x v="0"/>
    <s v="Order assembled"/>
    <x v="0"/>
    <x v="0"/>
    <x v="0"/>
    <n v="985"/>
    <x v="655"/>
  </r>
  <r>
    <s v="AD01-9361"/>
    <x v="4"/>
    <s v="Nov"/>
    <x v="1"/>
    <x v="0"/>
    <s v="Order assembled"/>
    <x v="0"/>
    <x v="0"/>
    <x v="0"/>
    <n v="330"/>
    <x v="656"/>
  </r>
  <r>
    <s v="AD01-9361"/>
    <x v="4"/>
    <s v="Nov"/>
    <x v="1"/>
    <x v="0"/>
    <s v="Order assembled"/>
    <x v="0"/>
    <x v="0"/>
    <x v="0"/>
    <n v="357"/>
    <x v="129"/>
  </r>
  <r>
    <s v="AD01-9362"/>
    <x v="4"/>
    <s v="Nov"/>
    <x v="1"/>
    <x v="0"/>
    <s v="Order assembled"/>
    <x v="0"/>
    <x v="0"/>
    <x v="0"/>
    <n v="327"/>
    <x v="146"/>
  </r>
  <r>
    <s v="AD01-9364"/>
    <x v="4"/>
    <s v="Nov"/>
    <x v="1"/>
    <x v="0"/>
    <s v="Order assembled"/>
    <x v="0"/>
    <x v="0"/>
    <x v="0"/>
    <n v="766"/>
    <x v="93"/>
  </r>
  <r>
    <s v="AD01-9364"/>
    <x v="4"/>
    <s v="Nov"/>
    <x v="1"/>
    <x v="0"/>
    <s v="Order assembled"/>
    <x v="0"/>
    <x v="0"/>
    <x v="0"/>
    <n v="852"/>
    <x v="314"/>
  </r>
  <r>
    <s v="AD01-9361"/>
    <x v="4"/>
    <s v="Nov"/>
    <x v="1"/>
    <x v="0"/>
    <s v="Order assembled"/>
    <x v="0"/>
    <x v="0"/>
    <x v="0"/>
    <n v="353"/>
    <x v="199"/>
  </r>
  <r>
    <s v="AD01-9361"/>
    <x v="4"/>
    <s v="Nov"/>
    <x v="1"/>
    <x v="0"/>
    <s v="Order assembled"/>
    <x v="0"/>
    <x v="0"/>
    <x v="0"/>
    <n v="329"/>
    <x v="192"/>
  </r>
  <r>
    <s v="AD01-9361"/>
    <x v="4"/>
    <s v="Oct"/>
    <x v="1"/>
    <x v="0"/>
    <s v="Order assembled"/>
    <x v="0"/>
    <x v="0"/>
    <x v="0"/>
    <n v="362"/>
    <x v="121"/>
  </r>
  <r>
    <s v="AD01-9362"/>
    <x v="4"/>
    <s v="Oct"/>
    <x v="1"/>
    <x v="0"/>
    <s v="Order assembled"/>
    <x v="0"/>
    <x v="0"/>
    <x v="0"/>
    <n v="332"/>
    <x v="136"/>
  </r>
  <r>
    <s v="AD01-9362"/>
    <x v="4"/>
    <s v="Oct"/>
    <x v="1"/>
    <x v="0"/>
    <s v="Order assembled"/>
    <x v="0"/>
    <x v="0"/>
    <x v="0"/>
    <n v="334"/>
    <x v="7"/>
  </r>
  <r>
    <s v="AD01-9363"/>
    <x v="4"/>
    <s v="Oct"/>
    <x v="1"/>
    <x v="0"/>
    <s v="Order assembled"/>
    <x v="0"/>
    <x v="0"/>
    <x v="0"/>
    <n v="984"/>
    <x v="657"/>
  </r>
  <r>
    <s v="AD01-9364"/>
    <x v="4"/>
    <s v="Oct"/>
    <x v="1"/>
    <x v="0"/>
    <s v="Order assembled"/>
    <x v="0"/>
    <x v="0"/>
    <x v="0"/>
    <n v="336"/>
    <x v="658"/>
  </r>
  <r>
    <s v="AD01-9364"/>
    <x v="4"/>
    <s v="Oct"/>
    <x v="1"/>
    <x v="0"/>
    <s v="Order assembled"/>
    <x v="0"/>
    <x v="0"/>
    <x v="0"/>
    <n v="363"/>
    <x v="128"/>
  </r>
  <r>
    <s v="AD01-9363"/>
    <x v="4"/>
    <s v="Oct"/>
    <x v="1"/>
    <x v="0"/>
    <s v="Order assembled"/>
    <x v="0"/>
    <x v="0"/>
    <x v="0"/>
    <n v="333"/>
    <x v="145"/>
  </r>
  <r>
    <s v="AD01-9362"/>
    <x v="4"/>
    <s v="Oct"/>
    <x v="1"/>
    <x v="0"/>
    <s v="Order assembled"/>
    <x v="0"/>
    <x v="0"/>
    <x v="0"/>
    <n v="765"/>
    <x v="111"/>
  </r>
  <r>
    <s v="AD01-9362"/>
    <x v="4"/>
    <s v="Oct"/>
    <x v="1"/>
    <x v="0"/>
    <s v="Order assembled"/>
    <x v="0"/>
    <x v="0"/>
    <x v="0"/>
    <n v="359"/>
    <x v="239"/>
  </r>
  <r>
    <s v="AD01-9361"/>
    <x v="4"/>
    <s v="Oct"/>
    <x v="1"/>
    <x v="0"/>
    <s v="Order assembled"/>
    <x v="0"/>
    <x v="0"/>
    <x v="0"/>
    <n v="335"/>
    <x v="204"/>
  </r>
  <r>
    <s v="AD01-9361"/>
    <x v="4"/>
    <s v="Sep"/>
    <x v="1"/>
    <x v="0"/>
    <s v="Order assembled"/>
    <x v="0"/>
    <x v="0"/>
    <x v="0"/>
    <n v="368"/>
    <x v="7"/>
  </r>
  <r>
    <s v="AD01-9362"/>
    <x v="4"/>
    <s v="Sep"/>
    <x v="1"/>
    <x v="0"/>
    <s v="Order assembled"/>
    <x v="0"/>
    <x v="0"/>
    <x v="0"/>
    <n v="338"/>
    <x v="135"/>
  </r>
  <r>
    <s v="AD01-9364"/>
    <x v="4"/>
    <s v="Sep"/>
    <x v="1"/>
    <x v="0"/>
    <s v="Order assembled"/>
    <x v="0"/>
    <x v="0"/>
    <x v="0"/>
    <n v="364"/>
    <x v="7"/>
  </r>
  <r>
    <s v="AD01-9361"/>
    <x v="4"/>
    <s v="Sep"/>
    <x v="1"/>
    <x v="0"/>
    <s v="Order assembled"/>
    <x v="0"/>
    <x v="0"/>
    <x v="0"/>
    <n v="340"/>
    <x v="7"/>
  </r>
  <r>
    <s v="AD01-9361"/>
    <x v="4"/>
    <s v="Sep"/>
    <x v="1"/>
    <x v="0"/>
    <s v="Order assembled"/>
    <x v="0"/>
    <x v="0"/>
    <x v="0"/>
    <n v="983"/>
    <x v="659"/>
  </r>
  <r>
    <s v="AD01-9361"/>
    <x v="4"/>
    <s v="Sep"/>
    <x v="1"/>
    <x v="0"/>
    <s v="Order assembled"/>
    <x v="0"/>
    <x v="0"/>
    <x v="0"/>
    <n v="339"/>
    <x v="13"/>
  </r>
  <r>
    <s v="AD01-9361"/>
    <x v="4"/>
    <s v="Sep"/>
    <x v="1"/>
    <x v="0"/>
    <s v="Order assembled"/>
    <x v="0"/>
    <x v="0"/>
    <x v="0"/>
    <n v="764"/>
    <x v="144"/>
  </r>
  <r>
    <s v="AD01-9364"/>
    <x v="4"/>
    <s v="Sep"/>
    <x v="1"/>
    <x v="0"/>
    <s v="Order assembled"/>
    <x v="0"/>
    <x v="0"/>
    <x v="0"/>
    <n v="851"/>
    <x v="340"/>
  </r>
  <r>
    <s v="AD01-9362"/>
    <x v="4"/>
    <s v="Sep"/>
    <x v="1"/>
    <x v="0"/>
    <s v="Order assembled"/>
    <x v="0"/>
    <x v="0"/>
    <x v="0"/>
    <n v="365"/>
    <x v="245"/>
  </r>
  <r>
    <s v="AD01-9361"/>
    <x v="4"/>
    <s v="Sep"/>
    <x v="1"/>
    <x v="0"/>
    <s v="Order assembled"/>
    <x v="0"/>
    <x v="0"/>
    <x v="0"/>
    <n v="341"/>
    <x v="221"/>
  </r>
  <r>
    <s v="AD01-9361"/>
    <x v="4"/>
    <s v="Apr"/>
    <x v="1"/>
    <x v="1"/>
    <s v="Cancelld"/>
    <x v="1"/>
    <x v="1"/>
    <x v="2"/>
    <n v="224"/>
    <x v="75"/>
  </r>
  <r>
    <s v="AD01-9361"/>
    <x v="4"/>
    <s v="Apr"/>
    <x v="1"/>
    <x v="1"/>
    <s v="Cancelld"/>
    <x v="1"/>
    <x v="1"/>
    <x v="2"/>
    <n v="226"/>
    <x v="79"/>
  </r>
  <r>
    <s v="AD01-9362"/>
    <x v="4"/>
    <s v="Apr"/>
    <x v="1"/>
    <x v="1"/>
    <s v="Cancelld"/>
    <x v="1"/>
    <x v="1"/>
    <x v="2"/>
    <n v="196"/>
    <x v="109"/>
  </r>
  <r>
    <s v="AD01-9362"/>
    <x v="4"/>
    <s v="Apr"/>
    <x v="1"/>
    <x v="1"/>
    <s v="Cancelld"/>
    <x v="1"/>
    <x v="1"/>
    <x v="2"/>
    <n v="802"/>
    <x v="216"/>
  </r>
  <r>
    <s v="AD01-9365"/>
    <x v="4"/>
    <s v="Apr"/>
    <x v="1"/>
    <x v="1"/>
    <s v="Cancelld"/>
    <x v="1"/>
    <x v="1"/>
    <x v="2"/>
    <n v="888"/>
    <x v="660"/>
  </r>
  <r>
    <s v="AD01-9365"/>
    <x v="4"/>
    <s v="Apr"/>
    <x v="1"/>
    <x v="1"/>
    <s v="Cancelld"/>
    <x v="1"/>
    <x v="1"/>
    <x v="2"/>
    <n v="841"/>
    <x v="7"/>
  </r>
  <r>
    <s v="AD01-9362"/>
    <x v="4"/>
    <s v="Apr"/>
    <x v="1"/>
    <x v="1"/>
    <s v="Cancelld"/>
    <x v="1"/>
    <x v="1"/>
    <x v="2"/>
    <n v="195"/>
    <x v="53"/>
  </r>
  <r>
    <s v="AD01-9362"/>
    <x v="4"/>
    <s v="Apr"/>
    <x v="1"/>
    <x v="1"/>
    <s v="Cancelld"/>
    <x v="1"/>
    <x v="1"/>
    <x v="2"/>
    <n v="223"/>
    <x v="83"/>
  </r>
  <r>
    <s v="AD01-9361"/>
    <x v="4"/>
    <s v="Apr"/>
    <x v="1"/>
    <x v="1"/>
    <s v="Cancelld"/>
    <x v="1"/>
    <x v="1"/>
    <x v="2"/>
    <n v="199"/>
    <x v="116"/>
  </r>
  <r>
    <s v="AD01-9361"/>
    <x v="4"/>
    <s v="Apr"/>
    <x v="1"/>
    <x v="1"/>
    <s v="Cancelld"/>
    <x v="1"/>
    <x v="1"/>
    <x v="2"/>
    <n v="197"/>
    <x v="162"/>
  </r>
  <r>
    <s v="AD01-9362"/>
    <x v="4"/>
    <s v="Aug"/>
    <x v="1"/>
    <x v="1"/>
    <s v="Cancelld"/>
    <x v="1"/>
    <x v="1"/>
    <x v="2"/>
    <n v="176"/>
    <x v="164"/>
  </r>
  <r>
    <s v="AD01-9361"/>
    <x v="4"/>
    <s v="Aug"/>
    <x v="1"/>
    <x v="1"/>
    <s v="Cancelld"/>
    <x v="1"/>
    <x v="1"/>
    <x v="2"/>
    <n v="202"/>
    <x v="141"/>
  </r>
  <r>
    <s v="AD01-9362"/>
    <x v="4"/>
    <s v="Aug"/>
    <x v="1"/>
    <x v="1"/>
    <s v="Cancelld"/>
    <x v="1"/>
    <x v="1"/>
    <x v="2"/>
    <n v="178"/>
    <x v="165"/>
  </r>
  <r>
    <s v="AD01-9364"/>
    <x v="4"/>
    <s v="Aug"/>
    <x v="1"/>
    <x v="1"/>
    <s v="Cancelld"/>
    <x v="1"/>
    <x v="1"/>
    <x v="2"/>
    <n v="805"/>
    <x v="243"/>
  </r>
  <r>
    <s v="AD01-9363"/>
    <x v="4"/>
    <s v="Aug"/>
    <x v="1"/>
    <x v="1"/>
    <s v="Cancelld"/>
    <x v="1"/>
    <x v="1"/>
    <x v="2"/>
    <n v="892"/>
    <x v="661"/>
  </r>
  <r>
    <s v="AD01-9363"/>
    <x v="4"/>
    <s v="Aug"/>
    <x v="1"/>
    <x v="1"/>
    <s v="Cancelld"/>
    <x v="1"/>
    <x v="1"/>
    <x v="2"/>
    <n v="845"/>
    <x v="7"/>
  </r>
  <r>
    <s v="AD01-9364"/>
    <x v="4"/>
    <s v="Aug"/>
    <x v="1"/>
    <x v="1"/>
    <s v="Cancelld"/>
    <x v="1"/>
    <x v="1"/>
    <x v="2"/>
    <n v="177"/>
    <x v="379"/>
  </r>
  <r>
    <s v="AD01-9362"/>
    <x v="4"/>
    <s v="Aug"/>
    <x v="1"/>
    <x v="1"/>
    <s v="Cancelld"/>
    <x v="1"/>
    <x v="1"/>
    <x v="2"/>
    <n v="205"/>
    <x v="150"/>
  </r>
  <r>
    <s v="AD01-9361"/>
    <x v="4"/>
    <s v="Aug"/>
    <x v="1"/>
    <x v="1"/>
    <s v="Cancelld"/>
    <x v="1"/>
    <x v="1"/>
    <x v="2"/>
    <n v="175"/>
    <x v="169"/>
  </r>
  <r>
    <s v="AD01-9362"/>
    <x v="4"/>
    <s v="Aug"/>
    <x v="1"/>
    <x v="1"/>
    <s v="Cancelld"/>
    <x v="1"/>
    <x v="1"/>
    <x v="2"/>
    <n v="814"/>
    <x v="322"/>
  </r>
  <r>
    <s v="AD01-9365"/>
    <x v="4"/>
    <s v="Dec"/>
    <x v="1"/>
    <x v="1"/>
    <s v="Cancelld"/>
    <x v="1"/>
    <x v="1"/>
    <x v="2"/>
    <n v="182"/>
    <x v="174"/>
  </r>
  <r>
    <s v="AD01-9364"/>
    <x v="4"/>
    <s v="Dec"/>
    <x v="1"/>
    <x v="1"/>
    <s v="Cancelld"/>
    <x v="1"/>
    <x v="1"/>
    <x v="2"/>
    <n v="152"/>
    <x v="321"/>
  </r>
  <r>
    <s v="AD01-9361"/>
    <x v="4"/>
    <s v="Dec"/>
    <x v="1"/>
    <x v="1"/>
    <s v="Cancelld"/>
    <x v="1"/>
    <x v="1"/>
    <x v="2"/>
    <n v="184"/>
    <x v="176"/>
  </r>
  <r>
    <s v="AD01-9363"/>
    <x v="4"/>
    <s v="Dec"/>
    <x v="1"/>
    <x v="1"/>
    <s v="Cancelld"/>
    <x v="1"/>
    <x v="1"/>
    <x v="2"/>
    <n v="154"/>
    <x v="329"/>
  </r>
  <r>
    <s v="AD01-9363"/>
    <x v="4"/>
    <s v="Dec"/>
    <x v="1"/>
    <x v="1"/>
    <s v="Cancelld"/>
    <x v="1"/>
    <x v="1"/>
    <x v="2"/>
    <n v="809"/>
    <x v="267"/>
  </r>
  <r>
    <s v="AD01-9362"/>
    <x v="4"/>
    <s v="Dec"/>
    <x v="1"/>
    <x v="1"/>
    <s v="Cancelld"/>
    <x v="1"/>
    <x v="1"/>
    <x v="2"/>
    <n v="895"/>
    <x v="662"/>
  </r>
  <r>
    <s v="AD01-9362"/>
    <x v="4"/>
    <s v="Dec"/>
    <x v="1"/>
    <x v="1"/>
    <s v="Cancelld"/>
    <x v="1"/>
    <x v="1"/>
    <x v="2"/>
    <n v="848"/>
    <x v="7"/>
  </r>
  <r>
    <s v="AD01-9363"/>
    <x v="4"/>
    <s v="Dec"/>
    <x v="1"/>
    <x v="1"/>
    <s v="Cancelld"/>
    <x v="1"/>
    <x v="1"/>
    <x v="2"/>
    <n v="153"/>
    <x v="352"/>
  </r>
  <r>
    <s v="AD01-9363"/>
    <x v="4"/>
    <s v="Dec"/>
    <x v="1"/>
    <x v="1"/>
    <s v="Cancelld"/>
    <x v="1"/>
    <x v="1"/>
    <x v="2"/>
    <n v="181"/>
    <x v="184"/>
  </r>
  <r>
    <s v="AD01-9361"/>
    <x v="4"/>
    <s v="Dec"/>
    <x v="1"/>
    <x v="1"/>
    <s v="Cancelld"/>
    <x v="1"/>
    <x v="1"/>
    <x v="2"/>
    <n v="157"/>
    <x v="334"/>
  </r>
  <r>
    <s v="AD01-9364"/>
    <x v="4"/>
    <s v="Dec"/>
    <x v="1"/>
    <x v="1"/>
    <s v="Cancelld"/>
    <x v="1"/>
    <x v="1"/>
    <x v="2"/>
    <n v="818"/>
    <x v="339"/>
  </r>
  <r>
    <s v="AD01-9365"/>
    <x v="4"/>
    <s v="Dec"/>
    <x v="1"/>
    <x v="1"/>
    <s v="Cancelld"/>
    <x v="1"/>
    <x v="1"/>
    <x v="2"/>
    <n v="155"/>
    <x v="355"/>
  </r>
  <r>
    <s v="AD01-9361"/>
    <x v="4"/>
    <s v="Feb"/>
    <x v="1"/>
    <x v="1"/>
    <s v="Cancelld"/>
    <x v="1"/>
    <x v="1"/>
    <x v="2"/>
    <n v="236"/>
    <x v="2"/>
  </r>
  <r>
    <s v="AD01-9361"/>
    <x v="4"/>
    <s v="Feb"/>
    <x v="1"/>
    <x v="1"/>
    <s v="Cancelld"/>
    <x v="1"/>
    <x v="1"/>
    <x v="2"/>
    <n v="206"/>
    <x v="139"/>
  </r>
  <r>
    <s v="AD01-9363"/>
    <x v="4"/>
    <s v="Feb"/>
    <x v="1"/>
    <x v="1"/>
    <s v="Cancelld"/>
    <x v="1"/>
    <x v="1"/>
    <x v="2"/>
    <n v="208"/>
    <x v="6"/>
  </r>
  <r>
    <s v="AD01-9362"/>
    <x v="4"/>
    <s v="Feb"/>
    <x v="1"/>
    <x v="1"/>
    <s v="Cancelld"/>
    <x v="1"/>
    <x v="1"/>
    <x v="2"/>
    <n v="800"/>
    <x v="607"/>
  </r>
  <r>
    <s v="AD01-9364"/>
    <x v="4"/>
    <s v="Feb"/>
    <x v="1"/>
    <x v="1"/>
    <s v="Cancelld"/>
    <x v="1"/>
    <x v="1"/>
    <x v="2"/>
    <n v="886"/>
    <x v="100"/>
  </r>
  <r>
    <s v="AD01-9364"/>
    <x v="4"/>
    <s v="Feb"/>
    <x v="1"/>
    <x v="1"/>
    <s v="Cancelld"/>
    <x v="1"/>
    <x v="1"/>
    <x v="2"/>
    <n v="839"/>
    <x v="7"/>
  </r>
  <r>
    <s v="AD01-9362"/>
    <x v="4"/>
    <s v="Feb"/>
    <x v="1"/>
    <x v="1"/>
    <s v="Cancelld"/>
    <x v="1"/>
    <x v="1"/>
    <x v="2"/>
    <n v="207"/>
    <x v="183"/>
  </r>
  <r>
    <s v="AD01-9363"/>
    <x v="4"/>
    <s v="Feb"/>
    <x v="1"/>
    <x v="1"/>
    <s v="Cancelld"/>
    <x v="1"/>
    <x v="1"/>
    <x v="2"/>
    <n v="235"/>
    <x v="15"/>
  </r>
  <r>
    <s v="AD01-9361"/>
    <x v="4"/>
    <s v="Feb"/>
    <x v="1"/>
    <x v="1"/>
    <s v="Cancelld"/>
    <x v="1"/>
    <x v="1"/>
    <x v="2"/>
    <n v="809"/>
    <x v="267"/>
  </r>
  <r>
    <s v="AD01-9361"/>
    <x v="4"/>
    <s v="Feb"/>
    <x v="1"/>
    <x v="1"/>
    <s v="Cancelld"/>
    <x v="1"/>
    <x v="1"/>
    <x v="2"/>
    <n v="209"/>
    <x v="185"/>
  </r>
  <r>
    <s v="AD01-9361"/>
    <x v="4"/>
    <s v="Jan"/>
    <x v="1"/>
    <x v="1"/>
    <s v="Cancelld"/>
    <x v="1"/>
    <x v="1"/>
    <x v="2"/>
    <n v="242"/>
    <x v="45"/>
  </r>
  <r>
    <s v="AD01-9364"/>
    <x v="4"/>
    <s v="Jan"/>
    <x v="1"/>
    <x v="1"/>
    <s v="Cancelld"/>
    <x v="1"/>
    <x v="1"/>
    <x v="2"/>
    <n v="212"/>
    <x v="25"/>
  </r>
  <r>
    <s v="AD01-9362"/>
    <x v="4"/>
    <s v="Jan"/>
    <x v="1"/>
    <x v="1"/>
    <s v="Cancelld"/>
    <x v="1"/>
    <x v="1"/>
    <x v="2"/>
    <n v="238"/>
    <x v="4"/>
  </r>
  <r>
    <s v="AD01-9364"/>
    <x v="4"/>
    <s v="Jan"/>
    <x v="1"/>
    <x v="1"/>
    <s v="Cancelld"/>
    <x v="1"/>
    <x v="1"/>
    <x v="2"/>
    <n v="214"/>
    <x v="28"/>
  </r>
  <r>
    <s v="AD01-9362"/>
    <x v="4"/>
    <s v="Jan"/>
    <x v="1"/>
    <x v="1"/>
    <s v="Cancelld"/>
    <x v="1"/>
    <x v="1"/>
    <x v="2"/>
    <n v="799"/>
    <x v="509"/>
  </r>
  <r>
    <s v="AD01-9362"/>
    <x v="4"/>
    <s v="Jan"/>
    <x v="1"/>
    <x v="1"/>
    <s v="Cancelld"/>
    <x v="1"/>
    <x v="1"/>
    <x v="2"/>
    <n v="213"/>
    <x v="35"/>
  </r>
  <r>
    <s v="AD01-9364"/>
    <x v="4"/>
    <s v="Jan"/>
    <x v="1"/>
    <x v="1"/>
    <s v="Cancelld"/>
    <x v="1"/>
    <x v="1"/>
    <x v="2"/>
    <n v="241"/>
    <x v="55"/>
  </r>
  <r>
    <s v="AD01-9362"/>
    <x v="4"/>
    <s v="Jan"/>
    <x v="1"/>
    <x v="1"/>
    <s v="Cancelld"/>
    <x v="1"/>
    <x v="1"/>
    <x v="2"/>
    <n v="211"/>
    <x v="17"/>
  </r>
  <r>
    <s v="AD01-9364"/>
    <x v="4"/>
    <s v="Jan"/>
    <x v="1"/>
    <x v="1"/>
    <s v="Cancelld"/>
    <x v="1"/>
    <x v="1"/>
    <x v="2"/>
    <n v="808"/>
    <x v="272"/>
  </r>
  <r>
    <s v="AD01-9361"/>
    <x v="4"/>
    <s v="Jan"/>
    <x v="1"/>
    <x v="1"/>
    <s v="Cancelld"/>
    <x v="1"/>
    <x v="1"/>
    <x v="2"/>
    <n v="215"/>
    <x v="41"/>
  </r>
  <r>
    <s v="AD01-9361"/>
    <x v="4"/>
    <s v="Jul"/>
    <x v="1"/>
    <x v="1"/>
    <s v="Cancelld"/>
    <x v="1"/>
    <x v="1"/>
    <x v="2"/>
    <n v="206"/>
    <x v="139"/>
  </r>
  <r>
    <s v="AD01-9362"/>
    <x v="4"/>
    <s v="Jul"/>
    <x v="1"/>
    <x v="1"/>
    <s v="Cancelld"/>
    <x v="1"/>
    <x v="1"/>
    <x v="2"/>
    <n v="182"/>
    <x v="174"/>
  </r>
  <r>
    <s v="AD01-9362"/>
    <x v="4"/>
    <s v="Jul"/>
    <x v="1"/>
    <x v="1"/>
    <s v="Cancelld"/>
    <x v="1"/>
    <x v="1"/>
    <x v="2"/>
    <n v="208"/>
    <x v="6"/>
  </r>
  <r>
    <s v="AD01-9362"/>
    <x v="4"/>
    <s v="Jul"/>
    <x v="1"/>
    <x v="1"/>
    <s v="Cancelld"/>
    <x v="1"/>
    <x v="1"/>
    <x v="2"/>
    <n v="804"/>
    <x v="256"/>
  </r>
  <r>
    <s v="AD01-9361"/>
    <x v="4"/>
    <s v="Jul"/>
    <x v="1"/>
    <x v="1"/>
    <s v="Cancelld"/>
    <x v="1"/>
    <x v="1"/>
    <x v="2"/>
    <n v="891"/>
    <x v="663"/>
  </r>
  <r>
    <s v="AD01-9361"/>
    <x v="4"/>
    <s v="Jul"/>
    <x v="1"/>
    <x v="1"/>
    <s v="Cancelld"/>
    <x v="1"/>
    <x v="1"/>
    <x v="2"/>
    <n v="844"/>
    <x v="7"/>
  </r>
  <r>
    <s v="AD01-9362"/>
    <x v="4"/>
    <s v="Jul"/>
    <x v="1"/>
    <x v="1"/>
    <s v="Cancelld"/>
    <x v="1"/>
    <x v="1"/>
    <x v="2"/>
    <n v="183"/>
    <x v="367"/>
  </r>
  <r>
    <s v="AD01-9362"/>
    <x v="4"/>
    <s v="Jul"/>
    <x v="1"/>
    <x v="1"/>
    <s v="Cancelld"/>
    <x v="1"/>
    <x v="1"/>
    <x v="2"/>
    <n v="181"/>
    <x v="184"/>
  </r>
  <r>
    <s v="AD01-9362"/>
    <x v="4"/>
    <s v="Jul"/>
    <x v="1"/>
    <x v="1"/>
    <s v="Cancelld"/>
    <x v="1"/>
    <x v="1"/>
    <x v="2"/>
    <n v="813"/>
    <x v="331"/>
  </r>
  <r>
    <s v="AD01-9361"/>
    <x v="4"/>
    <s v="Jul"/>
    <x v="1"/>
    <x v="1"/>
    <s v="Cancelld"/>
    <x v="1"/>
    <x v="1"/>
    <x v="2"/>
    <n v="179"/>
    <x v="369"/>
  </r>
  <r>
    <s v="AD01-9362"/>
    <x v="4"/>
    <s v="Jun"/>
    <x v="1"/>
    <x v="1"/>
    <s v="Cancelld"/>
    <x v="1"/>
    <x v="1"/>
    <x v="2"/>
    <n v="212"/>
    <x v="25"/>
  </r>
  <r>
    <s v="AD01-9364"/>
    <x v="4"/>
    <s v="Jun"/>
    <x v="1"/>
    <x v="1"/>
    <s v="Cancelld"/>
    <x v="1"/>
    <x v="1"/>
    <x v="2"/>
    <n v="188"/>
    <x v="27"/>
  </r>
  <r>
    <s v="AD01-9363"/>
    <x v="4"/>
    <s v="Jun"/>
    <x v="1"/>
    <x v="1"/>
    <s v="Cancelld"/>
    <x v="1"/>
    <x v="1"/>
    <x v="2"/>
    <n v="214"/>
    <x v="28"/>
  </r>
  <r>
    <s v="AD01-9364"/>
    <x v="4"/>
    <s v="Jun"/>
    <x v="1"/>
    <x v="1"/>
    <s v="Cancelld"/>
    <x v="1"/>
    <x v="1"/>
    <x v="2"/>
    <n v="184"/>
    <x v="176"/>
  </r>
  <r>
    <s v="AD01-9363"/>
    <x v="4"/>
    <s v="Jun"/>
    <x v="1"/>
    <x v="1"/>
    <s v="Cancelld"/>
    <x v="1"/>
    <x v="1"/>
    <x v="2"/>
    <n v="803"/>
    <x v="250"/>
  </r>
  <r>
    <s v="AD01-9364"/>
    <x v="4"/>
    <s v="Jun"/>
    <x v="1"/>
    <x v="1"/>
    <s v="Cancelld"/>
    <x v="1"/>
    <x v="1"/>
    <x v="2"/>
    <n v="890"/>
    <x v="664"/>
  </r>
  <r>
    <s v="AD01-9364"/>
    <x v="4"/>
    <s v="Jun"/>
    <x v="1"/>
    <x v="1"/>
    <s v="Cancelld"/>
    <x v="1"/>
    <x v="1"/>
    <x v="2"/>
    <n v="843"/>
    <x v="7"/>
  </r>
  <r>
    <s v="AD01-9363"/>
    <x v="4"/>
    <s v="Jun"/>
    <x v="1"/>
    <x v="1"/>
    <s v="Cancelld"/>
    <x v="1"/>
    <x v="1"/>
    <x v="2"/>
    <n v="189"/>
    <x v="366"/>
  </r>
  <r>
    <s v="AD01-9364"/>
    <x v="4"/>
    <s v="Jun"/>
    <x v="1"/>
    <x v="1"/>
    <s v="Cancelld"/>
    <x v="1"/>
    <x v="1"/>
    <x v="2"/>
    <n v="211"/>
    <x v="17"/>
  </r>
  <r>
    <s v="AD01-9363"/>
    <x v="4"/>
    <s v="Jun"/>
    <x v="1"/>
    <x v="1"/>
    <s v="Cancelld"/>
    <x v="1"/>
    <x v="1"/>
    <x v="2"/>
    <n v="187"/>
    <x v="38"/>
  </r>
  <r>
    <s v="AD01-9364"/>
    <x v="4"/>
    <s v="Jun"/>
    <x v="1"/>
    <x v="1"/>
    <s v="Cancelld"/>
    <x v="1"/>
    <x v="1"/>
    <x v="2"/>
    <n v="812"/>
    <x v="291"/>
  </r>
  <r>
    <s v="AD01-9362"/>
    <x v="4"/>
    <s v="Jun"/>
    <x v="1"/>
    <x v="1"/>
    <s v="Cancelld"/>
    <x v="1"/>
    <x v="1"/>
    <x v="2"/>
    <n v="185"/>
    <x v="368"/>
  </r>
  <r>
    <s v="AD01-9362"/>
    <x v="4"/>
    <s v="Mar"/>
    <x v="1"/>
    <x v="1"/>
    <s v="Cancelld"/>
    <x v="1"/>
    <x v="1"/>
    <x v="2"/>
    <n v="230"/>
    <x v="138"/>
  </r>
  <r>
    <s v="AD01-9361"/>
    <x v="4"/>
    <s v="Mar"/>
    <x v="1"/>
    <x v="1"/>
    <s v="Cancelld"/>
    <x v="1"/>
    <x v="1"/>
    <x v="2"/>
    <n v="200"/>
    <x v="107"/>
  </r>
  <r>
    <s v="AD01-9361"/>
    <x v="4"/>
    <s v="Mar"/>
    <x v="1"/>
    <x v="1"/>
    <s v="Cancelld"/>
    <x v="1"/>
    <x v="1"/>
    <x v="2"/>
    <n v="232"/>
    <x v="140"/>
  </r>
  <r>
    <s v="AD01-9364"/>
    <x v="4"/>
    <s v="Mar"/>
    <x v="1"/>
    <x v="1"/>
    <s v="Cancelld"/>
    <x v="1"/>
    <x v="1"/>
    <x v="2"/>
    <n v="202"/>
    <x v="141"/>
  </r>
  <r>
    <s v="AD01-9361"/>
    <x v="4"/>
    <s v="Mar"/>
    <x v="1"/>
    <x v="1"/>
    <s v="Cancelld"/>
    <x v="1"/>
    <x v="1"/>
    <x v="2"/>
    <n v="801"/>
    <x v="230"/>
  </r>
  <r>
    <s v="AD01-9361"/>
    <x v="4"/>
    <s v="Mar"/>
    <x v="1"/>
    <x v="1"/>
    <s v="Cancelld"/>
    <x v="1"/>
    <x v="1"/>
    <x v="2"/>
    <n v="887"/>
    <x v="665"/>
  </r>
  <r>
    <s v="AD01-9361"/>
    <x v="4"/>
    <s v="Mar"/>
    <x v="1"/>
    <x v="1"/>
    <s v="Cancelld"/>
    <x v="1"/>
    <x v="1"/>
    <x v="2"/>
    <n v="840"/>
    <x v="7"/>
  </r>
  <r>
    <s v="AD01-9361"/>
    <x v="4"/>
    <s v="Mar"/>
    <x v="1"/>
    <x v="1"/>
    <s v="Cancelld"/>
    <x v="1"/>
    <x v="1"/>
    <x v="2"/>
    <n v="201"/>
    <x v="160"/>
  </r>
  <r>
    <s v="AD01-9364"/>
    <x v="4"/>
    <s v="Mar"/>
    <x v="1"/>
    <x v="1"/>
    <s v="Cancelld"/>
    <x v="1"/>
    <x v="1"/>
    <x v="2"/>
    <n v="229"/>
    <x v="148"/>
  </r>
  <r>
    <s v="AD01-9361"/>
    <x v="4"/>
    <s v="Mar"/>
    <x v="1"/>
    <x v="1"/>
    <s v="Cancelld"/>
    <x v="1"/>
    <x v="1"/>
    <x v="2"/>
    <n v="205"/>
    <x v="150"/>
  </r>
  <r>
    <s v="AD01-9361"/>
    <x v="4"/>
    <s v="Mar"/>
    <x v="1"/>
    <x v="1"/>
    <s v="Cancelld"/>
    <x v="1"/>
    <x v="1"/>
    <x v="2"/>
    <n v="810"/>
    <x v="263"/>
  </r>
  <r>
    <s v="AD01-9362"/>
    <x v="4"/>
    <s v="Mar"/>
    <x v="1"/>
    <x v="1"/>
    <s v="Cancelld"/>
    <x v="1"/>
    <x v="1"/>
    <x v="2"/>
    <n v="203"/>
    <x v="171"/>
  </r>
  <r>
    <s v="AD01-9364"/>
    <x v="4"/>
    <s v="May"/>
    <x v="1"/>
    <x v="1"/>
    <s v="Cancelld"/>
    <x v="1"/>
    <x v="1"/>
    <x v="2"/>
    <n v="218"/>
    <x v="61"/>
  </r>
  <r>
    <s v="AD01-9364"/>
    <x v="4"/>
    <s v="May"/>
    <x v="1"/>
    <x v="1"/>
    <s v="Cancelld"/>
    <x v="1"/>
    <x v="1"/>
    <x v="2"/>
    <n v="194"/>
    <x v="44"/>
  </r>
  <r>
    <s v="AD01-9362"/>
    <x v="4"/>
    <s v="May"/>
    <x v="1"/>
    <x v="1"/>
    <s v="Cancelld"/>
    <x v="1"/>
    <x v="1"/>
    <x v="2"/>
    <n v="220"/>
    <x v="64"/>
  </r>
  <r>
    <s v="AD01-9362"/>
    <x v="4"/>
    <s v="May"/>
    <x v="1"/>
    <x v="1"/>
    <s v="Cancelld"/>
    <x v="1"/>
    <x v="1"/>
    <x v="2"/>
    <n v="190"/>
    <x v="30"/>
  </r>
  <r>
    <s v="AD01-9362"/>
    <x v="4"/>
    <s v="May"/>
    <x v="1"/>
    <x v="1"/>
    <s v="Cancelld"/>
    <x v="1"/>
    <x v="1"/>
    <x v="2"/>
    <n v="889"/>
    <x v="666"/>
  </r>
  <r>
    <s v="AD01-9362"/>
    <x v="4"/>
    <s v="May"/>
    <x v="1"/>
    <x v="1"/>
    <s v="Cancelld"/>
    <x v="1"/>
    <x v="1"/>
    <x v="2"/>
    <n v="842"/>
    <x v="7"/>
  </r>
  <r>
    <s v="AD01-9362"/>
    <x v="4"/>
    <s v="May"/>
    <x v="1"/>
    <x v="1"/>
    <s v="Cancelld"/>
    <x v="1"/>
    <x v="1"/>
    <x v="2"/>
    <n v="217"/>
    <x v="36"/>
  </r>
  <r>
    <s v="AD01-9362"/>
    <x v="4"/>
    <s v="May"/>
    <x v="1"/>
    <x v="1"/>
    <s v="Cancelld"/>
    <x v="1"/>
    <x v="1"/>
    <x v="2"/>
    <n v="193"/>
    <x v="54"/>
  </r>
  <r>
    <s v="AD01-9364"/>
    <x v="4"/>
    <s v="May"/>
    <x v="1"/>
    <x v="1"/>
    <s v="Cancelld"/>
    <x v="1"/>
    <x v="1"/>
    <x v="2"/>
    <n v="811"/>
    <x v="202"/>
  </r>
  <r>
    <s v="AD01-9364"/>
    <x v="4"/>
    <s v="May"/>
    <x v="1"/>
    <x v="1"/>
    <s v="Cancelld"/>
    <x v="1"/>
    <x v="1"/>
    <x v="2"/>
    <n v="191"/>
    <x v="57"/>
  </r>
  <r>
    <s v="AD01-9362"/>
    <x v="4"/>
    <s v="Nov"/>
    <x v="1"/>
    <x v="1"/>
    <s v="Cancelld"/>
    <x v="1"/>
    <x v="1"/>
    <x v="2"/>
    <n v="188"/>
    <x v="27"/>
  </r>
  <r>
    <s v="AD01-9365"/>
    <x v="4"/>
    <s v="Nov"/>
    <x v="1"/>
    <x v="1"/>
    <s v="Cancelld"/>
    <x v="1"/>
    <x v="1"/>
    <x v="2"/>
    <n v="158"/>
    <x v="288"/>
  </r>
  <r>
    <s v="AD01-9361"/>
    <x v="4"/>
    <s v="Nov"/>
    <x v="1"/>
    <x v="1"/>
    <s v="Cancelld"/>
    <x v="1"/>
    <x v="1"/>
    <x v="2"/>
    <n v="160"/>
    <x v="289"/>
  </r>
  <r>
    <s v="AD01-9361"/>
    <x v="4"/>
    <s v="Nov"/>
    <x v="1"/>
    <x v="1"/>
    <s v="Cancelld"/>
    <x v="1"/>
    <x v="1"/>
    <x v="2"/>
    <n v="808"/>
    <x v="272"/>
  </r>
  <r>
    <s v="AD01-9362"/>
    <x v="4"/>
    <s v="Nov"/>
    <x v="1"/>
    <x v="1"/>
    <s v="Cancelld"/>
    <x v="1"/>
    <x v="1"/>
    <x v="2"/>
    <n v="894"/>
    <x v="667"/>
  </r>
  <r>
    <s v="AD01-9362"/>
    <x v="4"/>
    <s v="Nov"/>
    <x v="1"/>
    <x v="1"/>
    <s v="Cancelld"/>
    <x v="1"/>
    <x v="1"/>
    <x v="2"/>
    <n v="847"/>
    <x v="7"/>
  </r>
  <r>
    <s v="AD01-9361"/>
    <x v="4"/>
    <s v="Nov"/>
    <x v="1"/>
    <x v="1"/>
    <s v="Cancelld"/>
    <x v="1"/>
    <x v="1"/>
    <x v="2"/>
    <n v="159"/>
    <x v="351"/>
  </r>
  <r>
    <s v="AD01-9361"/>
    <x v="4"/>
    <s v="Nov"/>
    <x v="1"/>
    <x v="1"/>
    <s v="Cancelld"/>
    <x v="1"/>
    <x v="1"/>
    <x v="2"/>
    <n v="187"/>
    <x v="38"/>
  </r>
  <r>
    <s v="AD01-9365"/>
    <x v="4"/>
    <s v="Nov"/>
    <x v="1"/>
    <x v="1"/>
    <s v="Cancelld"/>
    <x v="1"/>
    <x v="1"/>
    <x v="2"/>
    <n v="817"/>
    <x v="343"/>
  </r>
  <r>
    <s v="AD01-9362"/>
    <x v="4"/>
    <s v="Nov"/>
    <x v="1"/>
    <x v="1"/>
    <s v="Cancelld"/>
    <x v="1"/>
    <x v="1"/>
    <x v="2"/>
    <n v="161"/>
    <x v="354"/>
  </r>
  <r>
    <s v="AD01-9361"/>
    <x v="4"/>
    <s v="Oct"/>
    <x v="1"/>
    <x v="1"/>
    <s v="Cancelld"/>
    <x v="1"/>
    <x v="1"/>
    <x v="2"/>
    <n v="194"/>
    <x v="44"/>
  </r>
  <r>
    <s v="AD01-9362"/>
    <x v="4"/>
    <s v="Oct"/>
    <x v="1"/>
    <x v="1"/>
    <s v="Cancelld"/>
    <x v="1"/>
    <x v="1"/>
    <x v="2"/>
    <n v="164"/>
    <x v="46"/>
  </r>
  <r>
    <s v="AD01-9362"/>
    <x v="4"/>
    <s v="Oct"/>
    <x v="1"/>
    <x v="1"/>
    <s v="Cancelld"/>
    <x v="1"/>
    <x v="1"/>
    <x v="2"/>
    <n v="190"/>
    <x v="30"/>
  </r>
  <r>
    <s v="AD01-9363"/>
    <x v="4"/>
    <s v="Oct"/>
    <x v="1"/>
    <x v="1"/>
    <s v="Cancelld"/>
    <x v="1"/>
    <x v="1"/>
    <x v="2"/>
    <n v="166"/>
    <x v="47"/>
  </r>
  <r>
    <s v="AD01-9361"/>
    <x v="4"/>
    <s v="Oct"/>
    <x v="1"/>
    <x v="1"/>
    <s v="Cancelld"/>
    <x v="1"/>
    <x v="1"/>
    <x v="2"/>
    <n v="807"/>
    <x v="197"/>
  </r>
  <r>
    <s v="AD01-9361"/>
    <x v="4"/>
    <s v="Oct"/>
    <x v="1"/>
    <x v="1"/>
    <s v="Cancelld"/>
    <x v="1"/>
    <x v="1"/>
    <x v="2"/>
    <n v="165"/>
    <x v="380"/>
  </r>
  <r>
    <s v="AD01-9363"/>
    <x v="4"/>
    <s v="Oct"/>
    <x v="1"/>
    <x v="1"/>
    <s v="Cancelld"/>
    <x v="1"/>
    <x v="1"/>
    <x v="2"/>
    <n v="193"/>
    <x v="54"/>
  </r>
  <r>
    <s v="AD01-9362"/>
    <x v="4"/>
    <s v="Oct"/>
    <x v="1"/>
    <x v="1"/>
    <s v="Cancelld"/>
    <x v="1"/>
    <x v="1"/>
    <x v="2"/>
    <n v="163"/>
    <x v="293"/>
  </r>
  <r>
    <s v="AD01-9362"/>
    <x v="4"/>
    <s v="Oct"/>
    <x v="1"/>
    <x v="1"/>
    <s v="Cancelld"/>
    <x v="1"/>
    <x v="1"/>
    <x v="2"/>
    <n v="816"/>
    <x v="296"/>
  </r>
  <r>
    <s v="AD01-9361"/>
    <x v="4"/>
    <s v="Oct"/>
    <x v="1"/>
    <x v="1"/>
    <s v="Cancelld"/>
    <x v="1"/>
    <x v="1"/>
    <x v="2"/>
    <n v="167"/>
    <x v="381"/>
  </r>
  <r>
    <s v="AD01-9362"/>
    <x v="4"/>
    <s v="Sep"/>
    <x v="1"/>
    <x v="1"/>
    <s v="Cancelld"/>
    <x v="1"/>
    <x v="1"/>
    <x v="2"/>
    <n v="200"/>
    <x v="107"/>
  </r>
  <r>
    <s v="AD01-9361"/>
    <x v="4"/>
    <s v="Sep"/>
    <x v="1"/>
    <x v="1"/>
    <s v="Cancelld"/>
    <x v="1"/>
    <x v="1"/>
    <x v="2"/>
    <n v="170"/>
    <x v="156"/>
  </r>
  <r>
    <s v="AD01-9361"/>
    <x v="4"/>
    <s v="Sep"/>
    <x v="1"/>
    <x v="1"/>
    <s v="Cancelld"/>
    <x v="1"/>
    <x v="1"/>
    <x v="2"/>
    <n v="196"/>
    <x v="109"/>
  </r>
  <r>
    <s v="AD01-9362"/>
    <x v="4"/>
    <s v="Sep"/>
    <x v="1"/>
    <x v="1"/>
    <s v="Cancelld"/>
    <x v="1"/>
    <x v="1"/>
    <x v="2"/>
    <n v="172"/>
    <x v="157"/>
  </r>
  <r>
    <s v="AD01-9362"/>
    <x v="4"/>
    <s v="Sep"/>
    <x v="1"/>
    <x v="1"/>
    <s v="Cancelld"/>
    <x v="1"/>
    <x v="1"/>
    <x v="2"/>
    <n v="806"/>
    <x v="238"/>
  </r>
  <r>
    <s v="AD01-9361"/>
    <x v="4"/>
    <s v="Sep"/>
    <x v="1"/>
    <x v="1"/>
    <s v="Cancelld"/>
    <x v="1"/>
    <x v="1"/>
    <x v="2"/>
    <n v="893"/>
    <x v="668"/>
  </r>
  <r>
    <s v="AD01-9361"/>
    <x v="4"/>
    <s v="Sep"/>
    <x v="1"/>
    <x v="1"/>
    <s v="Cancelld"/>
    <x v="1"/>
    <x v="1"/>
    <x v="2"/>
    <n v="846"/>
    <x v="7"/>
  </r>
  <r>
    <s v="AD01-9362"/>
    <x v="4"/>
    <s v="Sep"/>
    <x v="1"/>
    <x v="1"/>
    <s v="Cancelld"/>
    <x v="1"/>
    <x v="1"/>
    <x v="2"/>
    <n v="171"/>
    <x v="353"/>
  </r>
  <r>
    <s v="AD01-9362"/>
    <x v="4"/>
    <s v="Sep"/>
    <x v="1"/>
    <x v="1"/>
    <s v="Cancelld"/>
    <x v="1"/>
    <x v="1"/>
    <x v="2"/>
    <n v="199"/>
    <x v="116"/>
  </r>
  <r>
    <s v="AD01-9361"/>
    <x v="4"/>
    <s v="Sep"/>
    <x v="1"/>
    <x v="1"/>
    <s v="Cancelld"/>
    <x v="1"/>
    <x v="1"/>
    <x v="2"/>
    <n v="169"/>
    <x v="161"/>
  </r>
  <r>
    <s v="AD01-9361"/>
    <x v="4"/>
    <s v="Sep"/>
    <x v="1"/>
    <x v="1"/>
    <s v="Cancelld"/>
    <x v="1"/>
    <x v="1"/>
    <x v="2"/>
    <n v="815"/>
    <x v="316"/>
  </r>
  <r>
    <s v="AD01-9362"/>
    <x v="4"/>
    <s v="Sep"/>
    <x v="1"/>
    <x v="1"/>
    <s v="Cancelld"/>
    <x v="1"/>
    <x v="1"/>
    <x v="2"/>
    <n v="173"/>
    <x v="3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9ACD51-9CFE-46DD-B962-6DC396F961B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S7:U20" firstHeaderRow="0" firstDataRow="1" firstDataCol="1"/>
  <pivotFields count="9">
    <pivotField showAll="0">
      <items count="6">
        <item x="0"/>
        <item x="1"/>
        <item x="2"/>
        <item x="3"/>
        <item x="4"/>
        <item t="default"/>
      </items>
    </pivotField>
    <pivotField axis="axisRow" showAll="0">
      <items count="13">
        <item x="0"/>
        <item x="1"/>
        <item x="2"/>
        <item x="3"/>
        <item x="4"/>
        <item x="5"/>
        <item x="6"/>
        <item x="7"/>
        <item x="8"/>
        <item x="9"/>
        <item x="10"/>
        <item x="11"/>
        <item t="default"/>
      </items>
    </pivotField>
    <pivotField showAll="0" sortType="ascending">
      <items count="7">
        <item x="4"/>
        <item x="5"/>
        <item x="0"/>
        <item x="1"/>
        <item x="2"/>
        <item x="3"/>
        <item t="default"/>
      </items>
    </pivotField>
    <pivotField showAll="0"/>
    <pivotField showAll="0"/>
    <pivotField dataField="1" showAll="0"/>
    <pivotField showAll="0"/>
    <pivotField showAll="0"/>
    <pivotField showAll="0"/>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Sum of Income" fld="5" baseField="0" baseItem="0"/>
    <dataField name="Sum of Income2" fld="5" baseField="0" baseItem="0"/>
  </dataFields>
  <formats count="3">
    <format dxfId="12">
      <pivotArea type="all" dataOnly="0" outline="0" fieldPosition="0"/>
    </format>
    <format dxfId="11">
      <pivotArea outline="0" collapsedLevelsAreSubtotals="1" fieldPosition="0"/>
    </format>
    <format dxfId="10">
      <pivotArea dataOnly="0" labelOnly="1" outline="0" fieldPosition="0">
        <references count="1">
          <reference field="4294967294" count="1">
            <x v="0"/>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E416B9-4A2E-429A-B10A-F5A3699B414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Z7:AA20" firstHeaderRow="1" firstDataRow="1" firstDataCol="1"/>
  <pivotFields count="9">
    <pivotField showAll="0">
      <items count="6">
        <item x="0"/>
        <item x="1"/>
        <item x="2"/>
        <item x="3"/>
        <item x="4"/>
        <item t="default"/>
      </items>
    </pivotField>
    <pivotField axis="axisRow" showAll="0">
      <items count="13">
        <item x="0"/>
        <item x="1"/>
        <item x="2"/>
        <item x="3"/>
        <item x="4"/>
        <item x="5"/>
        <item x="6"/>
        <item x="7"/>
        <item x="8"/>
        <item x="9"/>
        <item x="10"/>
        <item x="11"/>
        <item t="default"/>
      </items>
    </pivotField>
    <pivotField showAll="0" sortType="ascending">
      <items count="7">
        <item x="4"/>
        <item x="5"/>
        <item x="0"/>
        <item x="1"/>
        <item x="2"/>
        <item x="3"/>
        <item t="default"/>
      </items>
    </pivotField>
    <pivotField showAll="0"/>
    <pivotField showAll="0"/>
    <pivotField showAll="0"/>
    <pivotField showAll="0"/>
    <pivotField dataField="1"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operating profit" fld="7" baseField="0" baseItem="0"/>
  </dataFields>
  <formats count="2">
    <format dxfId="14">
      <pivotArea type="all" dataOnly="0" outline="0" fieldPosition="0"/>
    </format>
    <format dxfId="13">
      <pivotArea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B89497-E84C-4CE9-BD18-87C152B3299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3:O4" firstHeaderRow="0" firstDataRow="1" firstDataCol="0"/>
  <pivotFields count="9">
    <pivotField showAll="0">
      <items count="6">
        <item x="0"/>
        <item x="1"/>
        <item x="2"/>
        <item x="3"/>
        <item x="4"/>
        <item t="default"/>
      </items>
    </pivotField>
    <pivotField showAll="0">
      <items count="13">
        <item x="0"/>
        <item x="1"/>
        <item x="2"/>
        <item x="3"/>
        <item x="4"/>
        <item x="5"/>
        <item x="6"/>
        <item x="7"/>
        <item x="8"/>
        <item x="9"/>
        <item x="10"/>
        <item x="11"/>
        <item t="default"/>
      </items>
    </pivotField>
    <pivotField showAll="0" sortType="ascending">
      <items count="7">
        <item x="4"/>
        <item x="5"/>
        <item x="0"/>
        <item x="1"/>
        <item x="2"/>
        <item x="3"/>
        <item t="default"/>
      </items>
    </pivotField>
    <pivotField showAll="0"/>
    <pivotField showAll="0"/>
    <pivotField dataField="1" showAll="0"/>
    <pivotField dataField="1" showAll="0"/>
    <pivotField showAll="0"/>
    <pivotField showAll="0"/>
  </pivotFields>
  <rowItems count="1">
    <i/>
  </rowItems>
  <colFields count="1">
    <field x="-2"/>
  </colFields>
  <colItems count="2">
    <i>
      <x/>
    </i>
    <i i="1">
      <x v="1"/>
    </i>
  </colItems>
  <dataFields count="2">
    <dataField name="Sum of Income" fld="5" baseField="0" baseItem="0"/>
    <dataField name="Sum of Target Income" fld="6" baseField="0" baseItem="0" numFmtId="164"/>
  </dataFields>
  <formats count="4">
    <format dxfId="18">
      <pivotArea type="all" dataOnly="0" outline="0" fieldPosition="0"/>
    </format>
    <format dxfId="17">
      <pivotArea outline="0" collapsedLevelsAreSubtotals="1" fieldPosition="0"/>
    </format>
    <format dxfId="16">
      <pivotArea dataOnly="0" labelOnly="1" outline="0" fieldPosition="0">
        <references count="1">
          <reference field="4294967294" count="2">
            <x v="0"/>
            <x v="1"/>
          </reference>
        </references>
      </pivotArea>
    </format>
    <format dxfId="15">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B5B493-2345-43E6-B610-480D190E643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E10" firstHeaderRow="0" firstDataRow="1" firstDataCol="1"/>
  <pivotFields count="9">
    <pivotField showAll="0">
      <items count="6">
        <item x="0"/>
        <item x="1"/>
        <item x="2"/>
        <item x="3"/>
        <item x="4"/>
        <item t="default"/>
      </items>
    </pivotField>
    <pivotField showAll="0">
      <items count="13">
        <item x="0"/>
        <item x="1"/>
        <item x="2"/>
        <item x="3"/>
        <item x="4"/>
        <item x="5"/>
        <item x="6"/>
        <item x="7"/>
        <item x="8"/>
        <item x="9"/>
        <item x="10"/>
        <item x="11"/>
        <item t="default"/>
      </items>
    </pivotField>
    <pivotField axis="axisRow" showAll="0" sortType="ascending">
      <items count="7">
        <item x="4"/>
        <item x="5"/>
        <item x="0"/>
        <item x="1"/>
        <item x="2"/>
        <item x="3"/>
        <item t="default"/>
      </items>
    </pivotField>
    <pivotField showAll="0"/>
    <pivotField dataField="1" showAll="0"/>
    <pivotField dataField="1" showAll="0"/>
    <pivotField showAll="0"/>
    <pivotField showAll="0"/>
    <pivotField showAll="0"/>
  </pivotFields>
  <rowFields count="1">
    <field x="2"/>
  </rowFields>
  <rowItems count="7">
    <i>
      <x/>
    </i>
    <i>
      <x v="1"/>
    </i>
    <i>
      <x v="2"/>
    </i>
    <i>
      <x v="3"/>
    </i>
    <i>
      <x v="4"/>
    </i>
    <i>
      <x v="5"/>
    </i>
    <i t="grand">
      <x/>
    </i>
  </rowItems>
  <colFields count="1">
    <field x="-2"/>
  </colFields>
  <colItems count="3">
    <i>
      <x/>
    </i>
    <i i="1">
      <x v="1"/>
    </i>
    <i i="2">
      <x v="2"/>
    </i>
  </colItems>
  <dataFields count="3">
    <dataField name="Sum of Income" fld="5" baseField="0" baseItem="0"/>
    <dataField name="Sum of Counts" fld="4" baseField="0" baseItem="0"/>
    <dataField name="Sum of Counts2" fld="4" showDataAs="percentOfCol" baseField="2" baseItem="0" numFmtId="10"/>
  </dataFields>
  <formats count="2">
    <format dxfId="20">
      <pivotArea collapsedLevelsAreSubtotals="1" fieldPosition="0">
        <references count="2">
          <reference field="4294967294" count="1" selected="0">
            <x v="0"/>
          </reference>
          <reference field="2" count="0"/>
        </references>
      </pivotArea>
    </format>
    <format dxfId="19">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3BE5E06-2442-47E9-8A9C-1B334EBA62E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K7:AM29" firstHeaderRow="0" firstDataRow="1" firstDataCol="1"/>
  <pivotFields count="9">
    <pivotField showAll="0">
      <items count="6">
        <item x="0"/>
        <item x="1"/>
        <item x="2"/>
        <item x="3"/>
        <item x="4"/>
        <item t="default"/>
      </items>
    </pivotField>
    <pivotField showAll="0">
      <items count="13">
        <item x="0"/>
        <item x="1"/>
        <item x="2"/>
        <item x="3"/>
        <item x="4"/>
        <item x="5"/>
        <item x="6"/>
        <item x="7"/>
        <item x="8"/>
        <item x="9"/>
        <item x="10"/>
        <item x="11"/>
        <item t="default"/>
      </items>
    </pivotField>
    <pivotField axis="axisRow" showAll="0" sortType="ascending">
      <items count="7">
        <item x="4"/>
        <item x="5"/>
        <item x="0"/>
        <item x="1"/>
        <item x="2"/>
        <item x="3"/>
        <item t="default"/>
      </items>
    </pivotField>
    <pivotField axis="axisRow" showAll="0">
      <items count="16">
        <item x="13"/>
        <item x="10"/>
        <item x="2"/>
        <item x="8"/>
        <item x="1"/>
        <item x="9"/>
        <item x="12"/>
        <item x="6"/>
        <item x="7"/>
        <item x="5"/>
        <item x="3"/>
        <item x="4"/>
        <item x="0"/>
        <item x="14"/>
        <item x="11"/>
        <item t="default"/>
      </items>
    </pivotField>
    <pivotField showAll="0"/>
    <pivotField dataField="1" showAll="0"/>
    <pivotField showAll="0"/>
    <pivotField showAll="0"/>
    <pivotField showAll="0">
      <items count="3">
        <item x="0"/>
        <item x="1"/>
        <item t="default"/>
      </items>
    </pivotField>
  </pivotFields>
  <rowFields count="2">
    <field x="2"/>
    <field x="3"/>
  </rowFields>
  <rowItems count="22">
    <i>
      <x/>
    </i>
    <i r="1">
      <x v="1"/>
    </i>
    <i r="1">
      <x v="3"/>
    </i>
    <i r="1">
      <x v="5"/>
    </i>
    <i r="1">
      <x v="13"/>
    </i>
    <i r="1">
      <x v="14"/>
    </i>
    <i>
      <x v="1"/>
    </i>
    <i r="1">
      <x/>
    </i>
    <i>
      <x v="2"/>
    </i>
    <i r="1">
      <x v="4"/>
    </i>
    <i r="1">
      <x v="12"/>
    </i>
    <i>
      <x v="3"/>
    </i>
    <i r="1">
      <x v="2"/>
    </i>
    <i r="1">
      <x v="6"/>
    </i>
    <i r="1">
      <x v="8"/>
    </i>
    <i>
      <x v="4"/>
    </i>
    <i r="1">
      <x v="9"/>
    </i>
    <i r="1">
      <x v="10"/>
    </i>
    <i>
      <x v="5"/>
    </i>
    <i r="1">
      <x v="7"/>
    </i>
    <i r="1">
      <x v="11"/>
    </i>
    <i t="grand">
      <x/>
    </i>
  </rowItems>
  <colFields count="1">
    <field x="-2"/>
  </colFields>
  <colItems count="2">
    <i>
      <x/>
    </i>
    <i i="1">
      <x v="1"/>
    </i>
  </colItems>
  <dataFields count="2">
    <dataField name="Sum of Income" fld="5" baseField="0" baseItem="0"/>
    <dataField name="Sum of Income2" fld="5" showDataAs="percentOfCol" baseField="8" baseItem="0" numFmtId="10"/>
  </dataFields>
  <formats count="3">
    <format dxfId="23">
      <pivotArea type="all" dataOnly="0" outline="0" fieldPosition="0"/>
    </format>
    <format dxfId="22">
      <pivotArea outline="0" collapsedLevelsAreSubtotals="1" fieldPosition="0"/>
    </format>
    <format dxfId="21">
      <pivotArea outline="0" fieldPosition="0">
        <references count="1">
          <reference field="4294967294" count="1">
            <x v="1"/>
          </reference>
        </references>
      </pivotArea>
    </format>
  </formats>
  <chartFormats count="6">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4" format="11" series="1">
      <pivotArea type="data" outline="0" fieldPosition="0">
        <references count="1">
          <reference field="4294967294" count="1" selected="0">
            <x v="0"/>
          </reference>
        </references>
      </pivotArea>
    </chartFormat>
    <chartFormat chart="14" format="14" series="1">
      <pivotArea type="data" outline="0" fieldPosition="0">
        <references count="1">
          <reference field="4294967294" count="1" selected="0">
            <x v="1"/>
          </reference>
        </references>
      </pivotArea>
    </chartFormat>
    <chartFormat chart="16" format="11" series="1">
      <pivotArea type="data" outline="0" fieldPosition="0">
        <references count="1">
          <reference field="4294967294" count="1" selected="0">
            <x v="0"/>
          </reference>
        </references>
      </pivotArea>
    </chartFormat>
    <chartFormat chart="16" format="1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01D1A9-53A3-444F-B088-1B7EE115B26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F7:AH10" firstHeaderRow="0" firstDataRow="1" firstDataCol="1"/>
  <pivotFields count="9">
    <pivotField showAll="0">
      <items count="6">
        <item x="0"/>
        <item x="1"/>
        <item x="2"/>
        <item x="3"/>
        <item x="4"/>
        <item t="default"/>
      </items>
    </pivotField>
    <pivotField showAll="0">
      <items count="13">
        <item x="0"/>
        <item x="1"/>
        <item x="2"/>
        <item x="3"/>
        <item x="4"/>
        <item x="5"/>
        <item x="6"/>
        <item x="7"/>
        <item x="8"/>
        <item x="9"/>
        <item x="10"/>
        <item x="11"/>
        <item t="default"/>
      </items>
    </pivotField>
    <pivotField showAll="0" sortType="ascending">
      <items count="7">
        <item x="4"/>
        <item x="5"/>
        <item x="0"/>
        <item x="1"/>
        <item x="2"/>
        <item x="3"/>
        <item t="default"/>
      </items>
    </pivotField>
    <pivotField showAll="0"/>
    <pivotField showAll="0"/>
    <pivotField dataField="1" showAll="0"/>
    <pivotField showAll="0"/>
    <pivotField showAll="0"/>
    <pivotField axis="axisRow" showAll="0">
      <items count="3">
        <item x="0"/>
        <item x="1"/>
        <item t="default"/>
      </items>
    </pivotField>
  </pivotFields>
  <rowFields count="1">
    <field x="8"/>
  </rowFields>
  <rowItems count="3">
    <i>
      <x/>
    </i>
    <i>
      <x v="1"/>
    </i>
    <i t="grand">
      <x/>
    </i>
  </rowItems>
  <colFields count="1">
    <field x="-2"/>
  </colFields>
  <colItems count="2">
    <i>
      <x/>
    </i>
    <i i="1">
      <x v="1"/>
    </i>
  </colItems>
  <dataFields count="2">
    <dataField name="Sum of Income" fld="5" baseField="0" baseItem="0"/>
    <dataField name="Sum of Income2" fld="5" showDataAs="percentOfCol" baseField="8" baseItem="0" numFmtId="10"/>
  </dataFields>
  <formats count="3">
    <format dxfId="26">
      <pivotArea type="all" dataOnly="0" outline="0" fieldPosition="0"/>
    </format>
    <format dxfId="25">
      <pivotArea outline="0" collapsedLevelsAreSubtotals="1" fieldPosition="0"/>
    </format>
    <format dxfId="24">
      <pivotArea outline="0" fieldPosition="0">
        <references count="1">
          <reference field="4294967294" count="1">
            <x v="1"/>
          </reference>
        </references>
      </pivotArea>
    </format>
  </formats>
  <chartFormats count="12">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2" format="2">
      <pivotArea type="data" outline="0" fieldPosition="0">
        <references count="2">
          <reference field="4294967294" count="1" selected="0">
            <x v="1"/>
          </reference>
          <reference field="8" count="1" selected="0">
            <x v="0"/>
          </reference>
        </references>
      </pivotArea>
    </chartFormat>
    <chartFormat chart="12" format="3">
      <pivotArea type="data" outline="0" fieldPosition="0">
        <references count="2">
          <reference field="4294967294" count="1" selected="0">
            <x v="1"/>
          </reference>
          <reference field="8" count="1" selected="0">
            <x v="1"/>
          </reference>
        </references>
      </pivotArea>
    </chartFormat>
    <chartFormat chart="12" format="4">
      <pivotArea type="data" outline="0" fieldPosition="0">
        <references count="2">
          <reference field="4294967294" count="1" selected="0">
            <x v="0"/>
          </reference>
          <reference field="8" count="1" selected="0">
            <x v="1"/>
          </reference>
        </references>
      </pivotArea>
    </chartFormat>
    <chartFormat chart="16" format="11" series="1">
      <pivotArea type="data" outline="0" fieldPosition="0">
        <references count="1">
          <reference field="4294967294" count="1" selected="0">
            <x v="0"/>
          </reference>
        </references>
      </pivotArea>
    </chartFormat>
    <chartFormat chart="16" format="12">
      <pivotArea type="data" outline="0" fieldPosition="0">
        <references count="2">
          <reference field="4294967294" count="1" selected="0">
            <x v="0"/>
          </reference>
          <reference field="8" count="1" selected="0">
            <x v="0"/>
          </reference>
        </references>
      </pivotArea>
    </chartFormat>
    <chartFormat chart="16" format="13">
      <pivotArea type="data" outline="0" fieldPosition="0">
        <references count="2">
          <reference field="4294967294" count="1" selected="0">
            <x v="0"/>
          </reference>
          <reference field="8" count="1" selected="0">
            <x v="1"/>
          </reference>
        </references>
      </pivotArea>
    </chartFormat>
    <chartFormat chart="16" format="14" series="1">
      <pivotArea type="data" outline="0" fieldPosition="0">
        <references count="1">
          <reference field="4294967294" count="1" selected="0">
            <x v="1"/>
          </reference>
        </references>
      </pivotArea>
    </chartFormat>
    <chartFormat chart="16" format="15">
      <pivotArea type="data" outline="0" fieldPosition="0">
        <references count="2">
          <reference field="4294967294" count="1" selected="0">
            <x v="1"/>
          </reference>
          <reference field="8" count="1" selected="0">
            <x v="0"/>
          </reference>
        </references>
      </pivotArea>
    </chartFormat>
    <chartFormat chart="16" format="16">
      <pivotArea type="data" outline="0" fieldPosition="0">
        <references count="2">
          <reference field="4294967294" count="1" selected="0">
            <x v="1"/>
          </reference>
          <reference field="8" count="1" selected="0">
            <x v="1"/>
          </reference>
        </references>
      </pivotArea>
    </chartFormat>
    <chartFormat chart="12" format="5">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E8357EC-A9FC-4CDB-B092-50D355A9D6C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0" firstHeaderRow="0" firstDataRow="1" firstDataCol="1"/>
  <pivotFields count="4">
    <pivotField showAll="0">
      <items count="6">
        <item x="0"/>
        <item x="1"/>
        <item x="2"/>
        <item x="3"/>
        <item x="4"/>
        <item t="default"/>
      </items>
    </pivotField>
    <pivotField axis="axisRow" showAll="0" sortType="descending">
      <items count="7">
        <item x="4"/>
        <item x="5"/>
        <item x="0"/>
        <item x="2"/>
        <item x="3"/>
        <item x="1"/>
        <item t="default"/>
      </items>
      <autoSortScope>
        <pivotArea dataOnly="0" outline="0" fieldPosition="0">
          <references count="1">
            <reference field="4294967294" count="1" selected="0">
              <x v="0"/>
            </reference>
          </references>
        </pivotArea>
      </autoSortScope>
    </pivotField>
    <pivotField dataField="1" showAll="0"/>
    <pivotField showAll="0"/>
  </pivotFields>
  <rowFields count="1">
    <field x="1"/>
  </rowFields>
  <rowItems count="7">
    <i>
      <x v="2"/>
    </i>
    <i>
      <x v="5"/>
    </i>
    <i>
      <x v="3"/>
    </i>
    <i>
      <x v="4"/>
    </i>
    <i>
      <x v="1"/>
    </i>
    <i>
      <x/>
    </i>
    <i t="grand">
      <x/>
    </i>
  </rowItems>
  <colFields count="1">
    <field x="-2"/>
  </colFields>
  <colItems count="2">
    <i>
      <x/>
    </i>
    <i i="1">
      <x v="1"/>
    </i>
  </colItems>
  <dataFields count="2">
    <dataField name="Sum of Amount" fld="2" baseField="0" baseItem="0"/>
    <dataField name="Sum of Amount2" fld="2" showDataAs="percentOfCol" baseField="1"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AF925FC-D6A8-43F6-ABE8-A13A20065B4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3:P4" firstHeaderRow="0" firstDataRow="1" firstDataCol="0"/>
  <pivotFields count="4">
    <pivotField showAll="0">
      <items count="6">
        <item x="0"/>
        <item x="1"/>
        <item x="2"/>
        <item x="3"/>
        <item x="4"/>
        <item t="default"/>
      </items>
    </pivotField>
    <pivotField showAll="0">
      <items count="7">
        <item x="4"/>
        <item x="5"/>
        <item x="0"/>
        <item x="2"/>
        <item x="3"/>
        <item x="1"/>
        <item t="default"/>
      </items>
    </pivotField>
    <pivotField dataField="1" showAll="0"/>
    <pivotField dataField="1" showAll="0"/>
  </pivotFields>
  <rowItems count="1">
    <i/>
  </rowItems>
  <colFields count="1">
    <field x="-2"/>
  </colFields>
  <colItems count="2">
    <i>
      <x/>
    </i>
    <i i="1">
      <x v="1"/>
    </i>
  </colItems>
  <dataFields count="2">
    <dataField name="Sum of Amount" fld="2" baseField="0" baseItem="0"/>
    <dataField name="Sum of Target"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882C172-6624-4387-AF1A-BFB8A2EA11DE}" name="PivotTable6"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J18:K20" firstHeaderRow="1" firstDataRow="1" firstDataCol="1"/>
  <pivotFields count="11">
    <pivotField showAll="0"/>
    <pivotField showAll="0">
      <items count="6">
        <item x="0"/>
        <item x="1"/>
        <item x="2"/>
        <item x="3"/>
        <item x="4"/>
        <item t="default"/>
      </items>
    </pivotField>
    <pivotField showAll="0"/>
    <pivotField showAll="0">
      <items count="3">
        <item x="1"/>
        <item x="0"/>
        <item t="default"/>
      </items>
    </pivotField>
    <pivotField showAll="0">
      <items count="3">
        <item x="1"/>
        <item x="0"/>
        <item t="default"/>
      </items>
    </pivotField>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670">
        <item x="362"/>
        <item x="335"/>
        <item x="384"/>
        <item x="186"/>
        <item x="190"/>
        <item x="330"/>
        <item x="193"/>
        <item x="575"/>
        <item x="294"/>
        <item x="387"/>
        <item x="246"/>
        <item x="249"/>
        <item x="290"/>
        <item x="572"/>
        <item x="252"/>
        <item x="476"/>
        <item x="390"/>
        <item x="299"/>
        <item x="205"/>
        <item x="212"/>
        <item x="306"/>
        <item x="222"/>
        <item x="496"/>
        <item x="358"/>
        <item x="309"/>
        <item x="224"/>
        <item x="229"/>
        <item x="310"/>
        <item x="315"/>
        <item x="499"/>
        <item x="372"/>
        <item x="313"/>
        <item x="321"/>
        <item x="352"/>
        <item x="329"/>
        <item x="355"/>
        <item x="467"/>
        <item x="334"/>
        <item x="288"/>
        <item x="351"/>
        <item x="289"/>
        <item x="354"/>
        <item x="460"/>
        <item x="293"/>
        <item x="46"/>
        <item x="380"/>
        <item x="47"/>
        <item x="381"/>
        <item x="461"/>
        <item x="161"/>
        <item x="156"/>
        <item x="353"/>
        <item x="157"/>
        <item x="356"/>
        <item x="463"/>
        <item x="169"/>
        <item x="164"/>
        <item x="379"/>
        <item x="165"/>
        <item x="369"/>
        <item x="462"/>
        <item x="184"/>
        <item x="174"/>
        <item x="367"/>
        <item x="176"/>
        <item x="368"/>
        <item x="466"/>
        <item x="38"/>
        <item x="27"/>
        <item x="366"/>
        <item x="30"/>
        <item x="57"/>
        <item x="465"/>
        <item x="54"/>
        <item x="44"/>
        <item x="53"/>
        <item x="109"/>
        <item x="162"/>
        <item x="464"/>
        <item x="116"/>
        <item x="107"/>
        <item x="160"/>
        <item x="141"/>
        <item x="171"/>
        <item x="459"/>
        <item x="150"/>
        <item x="139"/>
        <item x="183"/>
        <item x="6"/>
        <item x="185"/>
        <item x="458"/>
        <item x="17"/>
        <item x="25"/>
        <item x="35"/>
        <item x="28"/>
        <item x="41"/>
        <item x="399"/>
        <item x="36"/>
        <item x="61"/>
        <item x="52"/>
        <item x="64"/>
        <item x="56"/>
        <item x="411"/>
        <item x="83"/>
        <item x="75"/>
        <item x="51"/>
        <item x="79"/>
        <item x="119"/>
        <item x="415"/>
        <item x="148"/>
        <item x="138"/>
        <item x="147"/>
        <item x="140"/>
        <item x="154"/>
        <item x="423"/>
        <item x="15"/>
        <item x="2"/>
        <item x="14"/>
        <item x="4"/>
        <item x="58"/>
        <item x="396"/>
        <item x="55"/>
        <item x="45"/>
        <item x="130"/>
        <item x="62"/>
        <item x="71"/>
        <item x="419"/>
        <item x="69"/>
        <item x="60"/>
        <item x="68"/>
        <item x="77"/>
        <item x="85"/>
        <item x="408"/>
        <item x="82"/>
        <item x="173"/>
        <item x="168"/>
        <item x="175"/>
        <item x="170"/>
        <item x="201"/>
        <item x="37"/>
        <item x="26"/>
        <item x="182"/>
        <item x="29"/>
        <item x="42"/>
        <item x="262"/>
        <item x="97"/>
        <item x="89"/>
        <item x="181"/>
        <item x="90"/>
        <item x="101"/>
        <item x="266"/>
        <item x="115"/>
        <item x="73"/>
        <item x="106"/>
        <item x="180"/>
        <item x="108"/>
        <item x="40"/>
        <item x="271"/>
        <item x="149"/>
        <item x="24"/>
        <item x="636"/>
        <item x="34"/>
        <item x="5"/>
        <item x="21"/>
        <item x="196"/>
        <item x="16"/>
        <item x="3"/>
        <item x="638"/>
        <item x="33"/>
        <item x="123"/>
        <item x="39"/>
        <item x="237"/>
        <item x="131"/>
        <item x="23"/>
        <item x="96"/>
        <item x="640"/>
        <item x="63"/>
        <item x="72"/>
        <item x="242"/>
        <item x="70"/>
        <item x="74"/>
        <item x="95"/>
        <item x="620"/>
        <item x="78"/>
        <item x="86"/>
        <item x="189"/>
        <item x="276"/>
        <item x="88"/>
        <item x="94"/>
        <item x="629"/>
        <item x="275"/>
        <item x="253"/>
        <item x="248"/>
        <item x="282"/>
        <item x="105"/>
        <item x="114"/>
        <item x="279"/>
        <item x="502"/>
        <item x="631"/>
        <item x="223"/>
        <item x="211"/>
        <item x="281"/>
        <item x="104"/>
        <item x="113"/>
        <item x="473"/>
        <item x="278"/>
        <item x="634"/>
        <item x="234"/>
        <item x="228"/>
        <item x="280"/>
        <item x="103"/>
        <item x="112"/>
        <item x="485"/>
        <item x="277"/>
        <item x="258"/>
        <item x="618"/>
        <item x="645"/>
        <item x="287"/>
        <item x="137"/>
        <item x="146"/>
        <item x="488"/>
        <item x="284"/>
        <item x="192"/>
        <item x="624"/>
        <item x="656"/>
        <item x="286"/>
        <item x="136"/>
        <item x="493"/>
        <item x="145"/>
        <item x="283"/>
        <item x="204"/>
        <item x="626"/>
        <item x="658"/>
        <item x="285"/>
        <item x="135"/>
        <item x="470"/>
        <item x="13"/>
        <item x="208"/>
        <item x="221"/>
        <item x="643"/>
        <item x="569"/>
        <item x="215"/>
        <item x="1"/>
        <item x="480"/>
        <item x="12"/>
        <item x="207"/>
        <item x="233"/>
        <item x="649"/>
        <item x="592"/>
        <item x="214"/>
        <item x="482"/>
        <item x="0"/>
        <item x="11"/>
        <item x="206"/>
        <item x="199"/>
        <item x="651"/>
        <item x="213"/>
        <item x="595"/>
        <item x="122"/>
        <item x="129"/>
        <item x="225"/>
        <item x="239"/>
        <item x="654"/>
        <item x="319"/>
        <item x="598"/>
        <item x="121"/>
        <item x="128"/>
        <item x="301"/>
        <item x="245"/>
        <item x="641"/>
        <item x="324"/>
        <item x="7"/>
        <item x="566"/>
        <item x="127"/>
        <item x="76"/>
        <item x="259"/>
        <item x="573"/>
        <item x="579"/>
        <item x="588"/>
        <item x="562"/>
        <item x="585"/>
        <item x="563"/>
        <item x="589"/>
        <item x="583"/>
        <item x="580"/>
        <item x="567"/>
        <item x="599"/>
        <item x="596"/>
        <item x="593"/>
        <item x="627"/>
        <item x="625"/>
        <item x="633"/>
        <item x="619"/>
        <item x="635"/>
        <item x="632"/>
        <item x="630"/>
        <item x="621"/>
        <item x="639"/>
        <item x="637"/>
        <item x="622"/>
        <item x="80"/>
        <item x="65"/>
        <item x="124"/>
        <item x="8"/>
        <item x="142"/>
        <item x="91"/>
        <item x="31"/>
        <item x="177"/>
        <item x="166"/>
        <item x="158"/>
        <item x="48"/>
        <item x="370"/>
        <item x="364"/>
        <item x="349"/>
        <item x="382"/>
        <item x="376"/>
        <item x="373"/>
        <item x="359"/>
        <item x="391"/>
        <item x="388"/>
        <item x="385"/>
        <item x="483"/>
        <item x="481"/>
        <item x="491"/>
        <item x="471"/>
        <item x="494"/>
        <item x="489"/>
        <item x="486"/>
        <item x="474"/>
        <item x="500"/>
        <item x="497"/>
        <item x="477"/>
        <item x="576"/>
        <item x="81"/>
        <item x="66"/>
        <item x="125"/>
        <item x="9"/>
        <item x="143"/>
        <item x="110"/>
        <item x="92"/>
        <item x="178"/>
        <item x="167"/>
        <item x="159"/>
        <item x="49"/>
        <item x="371"/>
        <item x="365"/>
        <item x="378"/>
        <item x="350"/>
        <item x="377"/>
        <item x="374"/>
        <item x="360"/>
        <item x="392"/>
        <item x="389"/>
        <item x="386"/>
        <item x="363"/>
        <item x="484"/>
        <item x="492"/>
        <item x="472"/>
        <item x="495"/>
        <item x="490"/>
        <item x="487"/>
        <item x="475"/>
        <item x="503"/>
        <item x="501"/>
        <item x="478"/>
        <item x="577"/>
        <item x="574"/>
        <item x="586"/>
        <item x="564"/>
        <item x="590"/>
        <item x="584"/>
        <item x="581"/>
        <item x="498"/>
        <item x="479"/>
        <item x="578"/>
        <item x="570"/>
        <item x="587"/>
        <item x="565"/>
        <item x="591"/>
        <item x="582"/>
        <item x="568"/>
        <item x="600"/>
        <item x="597"/>
        <item x="594"/>
        <item x="571"/>
        <item x="628"/>
        <item x="623"/>
        <item x="67"/>
        <item x="126"/>
        <item x="10"/>
        <item x="144"/>
        <item x="111"/>
        <item x="93"/>
        <item x="32"/>
        <item x="179"/>
        <item x="87"/>
        <item x="50"/>
        <item x="134"/>
        <item x="22"/>
        <item x="155"/>
        <item x="120"/>
        <item x="102"/>
        <item x="43"/>
        <item x="172"/>
        <item x="163"/>
        <item x="59"/>
        <item x="346"/>
        <item x="347"/>
        <item x="348"/>
        <item x="357"/>
        <item x="383"/>
        <item x="375"/>
        <item x="361"/>
        <item x="393"/>
        <item x="232"/>
        <item x="218"/>
        <item x="219"/>
        <item x="220"/>
        <item x="504"/>
        <item x="516"/>
        <item x="514"/>
        <item x="506"/>
        <item x="526"/>
        <item x="523"/>
        <item x="521"/>
        <item x="509"/>
        <item x="607"/>
        <item x="230"/>
        <item x="216"/>
        <item x="250"/>
        <item x="256"/>
        <item x="243"/>
        <item x="238"/>
        <item x="197"/>
        <item x="272"/>
        <item x="267"/>
        <item x="263"/>
        <item x="202"/>
        <item x="291"/>
        <item x="331"/>
        <item x="322"/>
        <item x="316"/>
        <item x="296"/>
        <item x="343"/>
        <item x="339"/>
        <item x="302"/>
        <item x="328"/>
        <item x="295"/>
        <item x="336"/>
        <item x="325"/>
        <item x="320"/>
        <item x="300"/>
        <item x="342"/>
        <item x="338"/>
        <item x="305"/>
        <item x="441"/>
        <item x="435"/>
        <item x="445"/>
        <item x="432"/>
        <item x="447"/>
        <item x="443"/>
        <item x="434"/>
        <item x="457"/>
        <item x="455"/>
        <item x="451"/>
        <item x="438"/>
        <item x="543"/>
        <item x="534"/>
        <item x="530"/>
        <item x="311"/>
        <item x="307"/>
        <item x="326"/>
        <item x="332"/>
        <item x="323"/>
        <item x="317"/>
        <item x="297"/>
        <item x="344"/>
        <item x="340"/>
        <item x="314"/>
        <item x="303"/>
        <item x="231"/>
        <item x="217"/>
        <item x="251"/>
        <item x="191"/>
        <item x="257"/>
        <item x="244"/>
        <item x="198"/>
        <item x="273"/>
        <item x="268"/>
        <item x="264"/>
        <item x="203"/>
        <item x="409"/>
        <item x="405"/>
        <item x="420"/>
        <item x="424"/>
        <item x="416"/>
        <item x="412"/>
        <item x="400"/>
        <item x="430"/>
        <item x="84"/>
        <item x="132"/>
        <item x="133"/>
        <item x="18"/>
        <item x="19"/>
        <item x="20"/>
        <item x="151"/>
        <item x="152"/>
        <item x="153"/>
        <item x="117"/>
        <item x="118"/>
        <item x="98"/>
        <item x="99"/>
        <item x="100"/>
        <item x="665"/>
        <item x="660"/>
        <item x="666"/>
        <item x="664"/>
        <item x="663"/>
        <item x="661"/>
        <item x="668"/>
        <item x="667"/>
        <item x="662"/>
        <item x="312"/>
        <item x="308"/>
        <item x="327"/>
        <item x="292"/>
        <item x="333"/>
        <item x="318"/>
        <item x="298"/>
        <item x="345"/>
        <item x="341"/>
        <item x="337"/>
        <item x="304"/>
        <item x="440"/>
        <item x="439"/>
        <item x="431"/>
        <item x="446"/>
        <item x="444"/>
        <item x="442"/>
        <item x="433"/>
        <item x="456"/>
        <item x="452"/>
        <item x="453"/>
        <item x="454"/>
        <item x="448"/>
        <item x="449"/>
        <item x="450"/>
        <item x="436"/>
        <item x="437"/>
        <item x="540"/>
        <item x="541"/>
        <item x="542"/>
        <item x="537"/>
        <item x="538"/>
        <item x="539"/>
        <item x="549"/>
        <item x="550"/>
        <item x="527"/>
        <item x="528"/>
        <item x="529"/>
        <item x="551"/>
        <item x="552"/>
        <item x="553"/>
        <item x="547"/>
        <item x="548"/>
        <item x="544"/>
        <item x="545"/>
        <item x="546"/>
        <item x="531"/>
        <item x="532"/>
        <item x="533"/>
        <item x="560"/>
        <item x="561"/>
        <item x="557"/>
        <item x="558"/>
        <item x="559"/>
        <item x="554"/>
        <item x="555"/>
        <item x="556"/>
        <item x="535"/>
        <item x="536"/>
        <item x="615"/>
        <item x="616"/>
        <item x="617"/>
        <item x="614"/>
        <item x="226"/>
        <item x="469"/>
        <item x="468"/>
        <item x="524"/>
        <item x="519"/>
        <item x="507"/>
        <item x="606"/>
        <item x="604"/>
        <item x="609"/>
        <item x="601"/>
        <item x="610"/>
        <item x="608"/>
        <item x="602"/>
        <item x="613"/>
        <item x="612"/>
        <item x="611"/>
        <item x="603"/>
        <item x="647"/>
        <item x="646"/>
        <item x="652"/>
        <item x="653"/>
        <item x="650"/>
        <item x="648"/>
        <item x="642"/>
        <item x="659"/>
        <item x="657"/>
        <item x="655"/>
        <item x="644"/>
        <item x="209"/>
        <item x="247"/>
        <item x="187"/>
        <item x="254"/>
        <item x="240"/>
        <item x="235"/>
        <item x="194"/>
        <item x="269"/>
        <item x="260"/>
        <item x="200"/>
        <item x="406"/>
        <item x="403"/>
        <item x="417"/>
        <item x="394"/>
        <item x="421"/>
        <item x="413"/>
        <item x="397"/>
        <item x="429"/>
        <item x="427"/>
        <item x="425"/>
        <item x="401"/>
        <item x="511"/>
        <item x="510"/>
        <item x="517"/>
        <item x="518"/>
        <item x="515"/>
        <item x="513"/>
        <item x="505"/>
        <item x="525"/>
        <item x="522"/>
        <item x="520"/>
        <item x="508"/>
        <item x="605"/>
        <item x="227"/>
        <item x="210"/>
        <item x="188"/>
        <item x="255"/>
        <item x="241"/>
        <item x="236"/>
        <item x="195"/>
        <item x="270"/>
        <item x="265"/>
        <item x="261"/>
        <item x="407"/>
        <item x="404"/>
        <item x="418"/>
        <item x="395"/>
        <item x="422"/>
        <item x="414"/>
        <item x="410"/>
        <item x="398"/>
        <item x="428"/>
        <item x="426"/>
        <item x="402"/>
        <item x="512"/>
        <item x="274"/>
        <item t="default"/>
      </items>
    </pivotField>
  </pivotFields>
  <rowFields count="1">
    <field x="6"/>
  </rowFields>
  <rowItems count="2">
    <i>
      <x v="1"/>
    </i>
    <i>
      <x/>
    </i>
  </rowItems>
  <colItems count="1">
    <i/>
  </colItems>
  <dataFields count="1">
    <dataField name="Count of Registration Status" fld="6" subtotal="count"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84A2B8F-6231-44FF-88E6-684D7A8EA016}" name="PivotTable5"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J12:K14" firstHeaderRow="1" firstDataRow="1" firstDataCol="1"/>
  <pivotFields count="11">
    <pivotField showAll="0"/>
    <pivotField showAll="0">
      <items count="6">
        <item x="0"/>
        <item x="1"/>
        <item x="2"/>
        <item x="3"/>
        <item x="4"/>
        <item t="default"/>
      </items>
    </pivotField>
    <pivotField showAll="0"/>
    <pivotField showAll="0">
      <items count="3">
        <item x="1"/>
        <item x="0"/>
        <item t="default"/>
      </items>
    </pivotField>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670">
        <item x="362"/>
        <item x="335"/>
        <item x="384"/>
        <item x="186"/>
        <item x="190"/>
        <item x="330"/>
        <item x="193"/>
        <item x="575"/>
        <item x="294"/>
        <item x="387"/>
        <item x="246"/>
        <item x="249"/>
        <item x="290"/>
        <item x="572"/>
        <item x="252"/>
        <item x="476"/>
        <item x="390"/>
        <item x="299"/>
        <item x="205"/>
        <item x="212"/>
        <item x="306"/>
        <item x="222"/>
        <item x="496"/>
        <item x="358"/>
        <item x="309"/>
        <item x="224"/>
        <item x="229"/>
        <item x="310"/>
        <item x="315"/>
        <item x="499"/>
        <item x="372"/>
        <item x="313"/>
        <item x="321"/>
        <item x="352"/>
        <item x="329"/>
        <item x="355"/>
        <item x="467"/>
        <item x="334"/>
        <item x="288"/>
        <item x="351"/>
        <item x="289"/>
        <item x="354"/>
        <item x="460"/>
        <item x="293"/>
        <item x="46"/>
        <item x="380"/>
        <item x="47"/>
        <item x="381"/>
        <item x="461"/>
        <item x="161"/>
        <item x="156"/>
        <item x="353"/>
        <item x="157"/>
        <item x="356"/>
        <item x="463"/>
        <item x="169"/>
        <item x="164"/>
        <item x="379"/>
        <item x="165"/>
        <item x="369"/>
        <item x="462"/>
        <item x="184"/>
        <item x="174"/>
        <item x="367"/>
        <item x="176"/>
        <item x="368"/>
        <item x="466"/>
        <item x="38"/>
        <item x="27"/>
        <item x="366"/>
        <item x="30"/>
        <item x="57"/>
        <item x="465"/>
        <item x="54"/>
        <item x="44"/>
        <item x="53"/>
        <item x="109"/>
        <item x="162"/>
        <item x="464"/>
        <item x="116"/>
        <item x="107"/>
        <item x="160"/>
        <item x="141"/>
        <item x="171"/>
        <item x="459"/>
        <item x="150"/>
        <item x="139"/>
        <item x="183"/>
        <item x="6"/>
        <item x="185"/>
        <item x="458"/>
        <item x="17"/>
        <item x="25"/>
        <item x="35"/>
        <item x="28"/>
        <item x="41"/>
        <item x="399"/>
        <item x="36"/>
        <item x="61"/>
        <item x="52"/>
        <item x="64"/>
        <item x="56"/>
        <item x="411"/>
        <item x="83"/>
        <item x="75"/>
        <item x="51"/>
        <item x="79"/>
        <item x="119"/>
        <item x="415"/>
        <item x="148"/>
        <item x="138"/>
        <item x="147"/>
        <item x="140"/>
        <item x="154"/>
        <item x="423"/>
        <item x="15"/>
        <item x="2"/>
        <item x="14"/>
        <item x="4"/>
        <item x="58"/>
        <item x="396"/>
        <item x="55"/>
        <item x="45"/>
        <item x="130"/>
        <item x="62"/>
        <item x="71"/>
        <item x="419"/>
        <item x="69"/>
        <item x="60"/>
        <item x="68"/>
        <item x="77"/>
        <item x="85"/>
        <item x="408"/>
        <item x="82"/>
        <item x="173"/>
        <item x="168"/>
        <item x="175"/>
        <item x="170"/>
        <item x="201"/>
        <item x="37"/>
        <item x="26"/>
        <item x="182"/>
        <item x="29"/>
        <item x="42"/>
        <item x="262"/>
        <item x="97"/>
        <item x="89"/>
        <item x="181"/>
        <item x="90"/>
        <item x="101"/>
        <item x="266"/>
        <item x="115"/>
        <item x="73"/>
        <item x="106"/>
        <item x="180"/>
        <item x="108"/>
        <item x="40"/>
        <item x="271"/>
        <item x="149"/>
        <item x="24"/>
        <item x="636"/>
        <item x="34"/>
        <item x="5"/>
        <item x="21"/>
        <item x="196"/>
        <item x="16"/>
        <item x="3"/>
        <item x="638"/>
        <item x="33"/>
        <item x="123"/>
        <item x="39"/>
        <item x="237"/>
        <item x="131"/>
        <item x="23"/>
        <item x="96"/>
        <item x="640"/>
        <item x="63"/>
        <item x="72"/>
        <item x="242"/>
        <item x="70"/>
        <item x="74"/>
        <item x="95"/>
        <item x="620"/>
        <item x="78"/>
        <item x="86"/>
        <item x="189"/>
        <item x="276"/>
        <item x="88"/>
        <item x="94"/>
        <item x="629"/>
        <item x="275"/>
        <item x="253"/>
        <item x="248"/>
        <item x="282"/>
        <item x="105"/>
        <item x="114"/>
        <item x="279"/>
        <item x="502"/>
        <item x="631"/>
        <item x="223"/>
        <item x="211"/>
        <item x="281"/>
        <item x="104"/>
        <item x="113"/>
        <item x="473"/>
        <item x="278"/>
        <item x="634"/>
        <item x="234"/>
        <item x="228"/>
        <item x="280"/>
        <item x="103"/>
        <item x="112"/>
        <item x="485"/>
        <item x="277"/>
        <item x="258"/>
        <item x="618"/>
        <item x="645"/>
        <item x="287"/>
        <item x="137"/>
        <item x="146"/>
        <item x="488"/>
        <item x="284"/>
        <item x="192"/>
        <item x="624"/>
        <item x="656"/>
        <item x="286"/>
        <item x="136"/>
        <item x="493"/>
        <item x="145"/>
        <item x="283"/>
        <item x="204"/>
        <item x="626"/>
        <item x="658"/>
        <item x="285"/>
        <item x="135"/>
        <item x="470"/>
        <item x="13"/>
        <item x="208"/>
        <item x="221"/>
        <item x="643"/>
        <item x="569"/>
        <item x="215"/>
        <item x="1"/>
        <item x="480"/>
        <item x="12"/>
        <item x="207"/>
        <item x="233"/>
        <item x="649"/>
        <item x="592"/>
        <item x="214"/>
        <item x="482"/>
        <item x="0"/>
        <item x="11"/>
        <item x="206"/>
        <item x="199"/>
        <item x="651"/>
        <item x="213"/>
        <item x="595"/>
        <item x="122"/>
        <item x="129"/>
        <item x="225"/>
        <item x="239"/>
        <item x="654"/>
        <item x="319"/>
        <item x="598"/>
        <item x="121"/>
        <item x="128"/>
        <item x="301"/>
        <item x="245"/>
        <item x="641"/>
        <item x="324"/>
        <item x="7"/>
        <item x="566"/>
        <item x="127"/>
        <item x="76"/>
        <item x="259"/>
        <item x="573"/>
        <item x="579"/>
        <item x="588"/>
        <item x="562"/>
        <item x="585"/>
        <item x="563"/>
        <item x="589"/>
        <item x="583"/>
        <item x="580"/>
        <item x="567"/>
        <item x="599"/>
        <item x="596"/>
        <item x="593"/>
        <item x="627"/>
        <item x="625"/>
        <item x="633"/>
        <item x="619"/>
        <item x="635"/>
        <item x="632"/>
        <item x="630"/>
        <item x="621"/>
        <item x="639"/>
        <item x="637"/>
        <item x="622"/>
        <item x="80"/>
        <item x="65"/>
        <item x="124"/>
        <item x="8"/>
        <item x="142"/>
        <item x="91"/>
        <item x="31"/>
        <item x="177"/>
        <item x="166"/>
        <item x="158"/>
        <item x="48"/>
        <item x="370"/>
        <item x="364"/>
        <item x="349"/>
        <item x="382"/>
        <item x="376"/>
        <item x="373"/>
        <item x="359"/>
        <item x="391"/>
        <item x="388"/>
        <item x="385"/>
        <item x="483"/>
        <item x="481"/>
        <item x="491"/>
        <item x="471"/>
        <item x="494"/>
        <item x="489"/>
        <item x="486"/>
        <item x="474"/>
        <item x="500"/>
        <item x="497"/>
        <item x="477"/>
        <item x="576"/>
        <item x="81"/>
        <item x="66"/>
        <item x="125"/>
        <item x="9"/>
        <item x="143"/>
        <item x="110"/>
        <item x="92"/>
        <item x="178"/>
        <item x="167"/>
        <item x="159"/>
        <item x="49"/>
        <item x="371"/>
        <item x="365"/>
        <item x="378"/>
        <item x="350"/>
        <item x="377"/>
        <item x="374"/>
        <item x="360"/>
        <item x="392"/>
        <item x="389"/>
        <item x="386"/>
        <item x="363"/>
        <item x="484"/>
        <item x="492"/>
        <item x="472"/>
        <item x="495"/>
        <item x="490"/>
        <item x="487"/>
        <item x="475"/>
        <item x="503"/>
        <item x="501"/>
        <item x="478"/>
        <item x="577"/>
        <item x="574"/>
        <item x="586"/>
        <item x="564"/>
        <item x="590"/>
        <item x="584"/>
        <item x="581"/>
        <item x="498"/>
        <item x="479"/>
        <item x="578"/>
        <item x="570"/>
        <item x="587"/>
        <item x="565"/>
        <item x="591"/>
        <item x="582"/>
        <item x="568"/>
        <item x="600"/>
        <item x="597"/>
        <item x="594"/>
        <item x="571"/>
        <item x="628"/>
        <item x="623"/>
        <item x="67"/>
        <item x="126"/>
        <item x="10"/>
        <item x="144"/>
        <item x="111"/>
        <item x="93"/>
        <item x="32"/>
        <item x="179"/>
        <item x="87"/>
        <item x="50"/>
        <item x="134"/>
        <item x="22"/>
        <item x="155"/>
        <item x="120"/>
        <item x="102"/>
        <item x="43"/>
        <item x="172"/>
        <item x="163"/>
        <item x="59"/>
        <item x="346"/>
        <item x="347"/>
        <item x="348"/>
        <item x="357"/>
        <item x="383"/>
        <item x="375"/>
        <item x="361"/>
        <item x="393"/>
        <item x="232"/>
        <item x="218"/>
        <item x="219"/>
        <item x="220"/>
        <item x="504"/>
        <item x="516"/>
        <item x="514"/>
        <item x="506"/>
        <item x="526"/>
        <item x="523"/>
        <item x="521"/>
        <item x="509"/>
        <item x="607"/>
        <item x="230"/>
        <item x="216"/>
        <item x="250"/>
        <item x="256"/>
        <item x="243"/>
        <item x="238"/>
        <item x="197"/>
        <item x="272"/>
        <item x="267"/>
        <item x="263"/>
        <item x="202"/>
        <item x="291"/>
        <item x="331"/>
        <item x="322"/>
        <item x="316"/>
        <item x="296"/>
        <item x="343"/>
        <item x="339"/>
        <item x="302"/>
        <item x="328"/>
        <item x="295"/>
        <item x="336"/>
        <item x="325"/>
        <item x="320"/>
        <item x="300"/>
        <item x="342"/>
        <item x="338"/>
        <item x="305"/>
        <item x="441"/>
        <item x="435"/>
        <item x="445"/>
        <item x="432"/>
        <item x="447"/>
        <item x="443"/>
        <item x="434"/>
        <item x="457"/>
        <item x="455"/>
        <item x="451"/>
        <item x="438"/>
        <item x="543"/>
        <item x="534"/>
        <item x="530"/>
        <item x="311"/>
        <item x="307"/>
        <item x="326"/>
        <item x="332"/>
        <item x="323"/>
        <item x="317"/>
        <item x="297"/>
        <item x="344"/>
        <item x="340"/>
        <item x="314"/>
        <item x="303"/>
        <item x="231"/>
        <item x="217"/>
        <item x="251"/>
        <item x="191"/>
        <item x="257"/>
        <item x="244"/>
        <item x="198"/>
        <item x="273"/>
        <item x="268"/>
        <item x="264"/>
        <item x="203"/>
        <item x="409"/>
        <item x="405"/>
        <item x="420"/>
        <item x="424"/>
        <item x="416"/>
        <item x="412"/>
        <item x="400"/>
        <item x="430"/>
        <item x="84"/>
        <item x="132"/>
        <item x="133"/>
        <item x="18"/>
        <item x="19"/>
        <item x="20"/>
        <item x="151"/>
        <item x="152"/>
        <item x="153"/>
        <item x="117"/>
        <item x="118"/>
        <item x="98"/>
        <item x="99"/>
        <item x="100"/>
        <item x="665"/>
        <item x="660"/>
        <item x="666"/>
        <item x="664"/>
        <item x="663"/>
        <item x="661"/>
        <item x="668"/>
        <item x="667"/>
        <item x="662"/>
        <item x="312"/>
        <item x="308"/>
        <item x="327"/>
        <item x="292"/>
        <item x="333"/>
        <item x="318"/>
        <item x="298"/>
        <item x="345"/>
        <item x="341"/>
        <item x="337"/>
        <item x="304"/>
        <item x="440"/>
        <item x="439"/>
        <item x="431"/>
        <item x="446"/>
        <item x="444"/>
        <item x="442"/>
        <item x="433"/>
        <item x="456"/>
        <item x="452"/>
        <item x="453"/>
        <item x="454"/>
        <item x="448"/>
        <item x="449"/>
        <item x="450"/>
        <item x="436"/>
        <item x="437"/>
        <item x="540"/>
        <item x="541"/>
        <item x="542"/>
        <item x="537"/>
        <item x="538"/>
        <item x="539"/>
        <item x="549"/>
        <item x="550"/>
        <item x="527"/>
        <item x="528"/>
        <item x="529"/>
        <item x="551"/>
        <item x="552"/>
        <item x="553"/>
        <item x="547"/>
        <item x="548"/>
        <item x="544"/>
        <item x="545"/>
        <item x="546"/>
        <item x="531"/>
        <item x="532"/>
        <item x="533"/>
        <item x="560"/>
        <item x="561"/>
        <item x="557"/>
        <item x="558"/>
        <item x="559"/>
        <item x="554"/>
        <item x="555"/>
        <item x="556"/>
        <item x="535"/>
        <item x="536"/>
        <item x="615"/>
        <item x="616"/>
        <item x="617"/>
        <item x="614"/>
        <item x="226"/>
        <item x="469"/>
        <item x="468"/>
        <item x="524"/>
        <item x="519"/>
        <item x="507"/>
        <item x="606"/>
        <item x="604"/>
        <item x="609"/>
        <item x="601"/>
        <item x="610"/>
        <item x="608"/>
        <item x="602"/>
        <item x="613"/>
        <item x="612"/>
        <item x="611"/>
        <item x="603"/>
        <item x="647"/>
        <item x="646"/>
        <item x="652"/>
        <item x="653"/>
        <item x="650"/>
        <item x="648"/>
        <item x="642"/>
        <item x="659"/>
        <item x="657"/>
        <item x="655"/>
        <item x="644"/>
        <item x="209"/>
        <item x="247"/>
        <item x="187"/>
        <item x="254"/>
        <item x="240"/>
        <item x="235"/>
        <item x="194"/>
        <item x="269"/>
        <item x="260"/>
        <item x="200"/>
        <item x="406"/>
        <item x="403"/>
        <item x="417"/>
        <item x="394"/>
        <item x="421"/>
        <item x="413"/>
        <item x="397"/>
        <item x="429"/>
        <item x="427"/>
        <item x="425"/>
        <item x="401"/>
        <item x="511"/>
        <item x="510"/>
        <item x="517"/>
        <item x="518"/>
        <item x="515"/>
        <item x="513"/>
        <item x="505"/>
        <item x="525"/>
        <item x="522"/>
        <item x="520"/>
        <item x="508"/>
        <item x="605"/>
        <item x="227"/>
        <item x="210"/>
        <item x="188"/>
        <item x="255"/>
        <item x="241"/>
        <item x="236"/>
        <item x="195"/>
        <item x="270"/>
        <item x="265"/>
        <item x="261"/>
        <item x="407"/>
        <item x="404"/>
        <item x="418"/>
        <item x="395"/>
        <item x="422"/>
        <item x="414"/>
        <item x="410"/>
        <item x="398"/>
        <item x="428"/>
        <item x="426"/>
        <item x="402"/>
        <item x="512"/>
        <item x="274"/>
        <item t="default"/>
      </items>
    </pivotField>
  </pivotFields>
  <rowFields count="1">
    <field x="4"/>
  </rowFields>
  <rowItems count="2">
    <i>
      <x v="1"/>
    </i>
    <i>
      <x/>
    </i>
  </rowItems>
  <colItems count="1">
    <i/>
  </colItems>
  <dataFields count="1">
    <dataField name="Count of Payment Method" fld="4" subtotal="count" baseField="0"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150315F-A61C-4AE9-B7E3-9CBDF81DE315}"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11">
    <pivotField showAll="0"/>
    <pivotField showAll="0">
      <items count="6">
        <item x="0"/>
        <item x="1"/>
        <item x="2"/>
        <item x="3"/>
        <item x="4"/>
        <item t="default"/>
      </items>
    </pivotField>
    <pivotField showAll="0"/>
    <pivotField showAll="0"/>
    <pivotField showAll="0"/>
    <pivotField showAll="0"/>
    <pivotField showAll="0"/>
    <pivotField showAll="0"/>
    <pivotField showAll="0"/>
    <pivotField dataField="1" showAll="0"/>
    <pivotField dataField="1" showAll="0"/>
  </pivotFields>
  <rowItems count="1">
    <i/>
  </rowItems>
  <colFields count="1">
    <field x="-2"/>
  </colFields>
  <colItems count="2">
    <i>
      <x/>
    </i>
    <i i="1">
      <x v="1"/>
    </i>
  </colItems>
  <dataFields count="2">
    <dataField name="Sum of Target" fld="10" baseField="0" baseItem="0"/>
    <dataField name="Sum of Amount" fld="9" baseField="0"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1173882-69F1-42D4-A4AF-3B786A0E3C42}"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B6:AC10" firstHeaderRow="1" firstDataRow="1" firstDataCol="1"/>
  <pivotFields count="11">
    <pivotField showAll="0"/>
    <pivotField showAll="0">
      <items count="6">
        <item x="0"/>
        <item x="1"/>
        <item x="2"/>
        <item x="3"/>
        <item x="4"/>
        <item t="default"/>
      </items>
    </pivotField>
    <pivotField showAll="0"/>
    <pivotField showAll="0"/>
    <pivotField showAll="0"/>
    <pivotField showAll="0"/>
    <pivotField showAll="0"/>
    <pivotField showAll="0"/>
    <pivotField axis="axisRow" dataField="1" showAll="0">
      <items count="4">
        <item x="2"/>
        <item x="1"/>
        <item x="0"/>
        <item t="default"/>
      </items>
    </pivotField>
    <pivotField showAll="0"/>
    <pivotField showAll="0"/>
  </pivotFields>
  <rowFields count="1">
    <field x="8"/>
  </rowFields>
  <rowItems count="4">
    <i>
      <x/>
    </i>
    <i>
      <x v="1"/>
    </i>
    <i>
      <x v="2"/>
    </i>
    <i t="grand">
      <x/>
    </i>
  </rowItems>
  <colItems count="1">
    <i/>
  </colItems>
  <dataFields count="1">
    <dataField name="Count of Delivery Type" fld="8" subtotal="count" baseField="0" baseItem="0"/>
  </dataFields>
  <formats count="1">
    <format dxfId="3">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A988212-ED46-413D-990F-599B119CAE83}" name="PivotTable4"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J5:K7" firstHeaderRow="1" firstDataRow="1" firstDataCol="1"/>
  <pivotFields count="11">
    <pivotField showAll="0"/>
    <pivotField showAll="0">
      <items count="6">
        <item x="0"/>
        <item x="1"/>
        <item x="2"/>
        <item x="3"/>
        <item x="4"/>
        <item t="default"/>
      </items>
    </pivotField>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670">
        <item x="362"/>
        <item x="335"/>
        <item x="384"/>
        <item x="186"/>
        <item x="190"/>
        <item x="330"/>
        <item x="193"/>
        <item x="575"/>
        <item x="294"/>
        <item x="387"/>
        <item x="246"/>
        <item x="249"/>
        <item x="290"/>
        <item x="572"/>
        <item x="252"/>
        <item x="476"/>
        <item x="390"/>
        <item x="299"/>
        <item x="205"/>
        <item x="212"/>
        <item x="306"/>
        <item x="222"/>
        <item x="496"/>
        <item x="358"/>
        <item x="309"/>
        <item x="224"/>
        <item x="229"/>
        <item x="310"/>
        <item x="315"/>
        <item x="499"/>
        <item x="372"/>
        <item x="313"/>
        <item x="321"/>
        <item x="352"/>
        <item x="329"/>
        <item x="355"/>
        <item x="467"/>
        <item x="334"/>
        <item x="288"/>
        <item x="351"/>
        <item x="289"/>
        <item x="354"/>
        <item x="460"/>
        <item x="293"/>
        <item x="46"/>
        <item x="380"/>
        <item x="47"/>
        <item x="381"/>
        <item x="461"/>
        <item x="161"/>
        <item x="156"/>
        <item x="353"/>
        <item x="157"/>
        <item x="356"/>
        <item x="463"/>
        <item x="169"/>
        <item x="164"/>
        <item x="379"/>
        <item x="165"/>
        <item x="369"/>
        <item x="462"/>
        <item x="184"/>
        <item x="174"/>
        <item x="367"/>
        <item x="176"/>
        <item x="368"/>
        <item x="466"/>
        <item x="38"/>
        <item x="27"/>
        <item x="366"/>
        <item x="30"/>
        <item x="57"/>
        <item x="465"/>
        <item x="54"/>
        <item x="44"/>
        <item x="53"/>
        <item x="109"/>
        <item x="162"/>
        <item x="464"/>
        <item x="116"/>
        <item x="107"/>
        <item x="160"/>
        <item x="141"/>
        <item x="171"/>
        <item x="459"/>
        <item x="150"/>
        <item x="139"/>
        <item x="183"/>
        <item x="6"/>
        <item x="185"/>
        <item x="458"/>
        <item x="17"/>
        <item x="25"/>
        <item x="35"/>
        <item x="28"/>
        <item x="41"/>
        <item x="399"/>
        <item x="36"/>
        <item x="61"/>
        <item x="52"/>
        <item x="64"/>
        <item x="56"/>
        <item x="411"/>
        <item x="83"/>
        <item x="75"/>
        <item x="51"/>
        <item x="79"/>
        <item x="119"/>
        <item x="415"/>
        <item x="148"/>
        <item x="138"/>
        <item x="147"/>
        <item x="140"/>
        <item x="154"/>
        <item x="423"/>
        <item x="15"/>
        <item x="2"/>
        <item x="14"/>
        <item x="4"/>
        <item x="58"/>
        <item x="396"/>
        <item x="55"/>
        <item x="45"/>
        <item x="130"/>
        <item x="62"/>
        <item x="71"/>
        <item x="419"/>
        <item x="69"/>
        <item x="60"/>
        <item x="68"/>
        <item x="77"/>
        <item x="85"/>
        <item x="408"/>
        <item x="82"/>
        <item x="173"/>
        <item x="168"/>
        <item x="175"/>
        <item x="170"/>
        <item x="201"/>
        <item x="37"/>
        <item x="26"/>
        <item x="182"/>
        <item x="29"/>
        <item x="42"/>
        <item x="262"/>
        <item x="97"/>
        <item x="89"/>
        <item x="181"/>
        <item x="90"/>
        <item x="101"/>
        <item x="266"/>
        <item x="115"/>
        <item x="73"/>
        <item x="106"/>
        <item x="180"/>
        <item x="108"/>
        <item x="40"/>
        <item x="271"/>
        <item x="149"/>
        <item x="24"/>
        <item x="636"/>
        <item x="34"/>
        <item x="5"/>
        <item x="21"/>
        <item x="196"/>
        <item x="16"/>
        <item x="3"/>
        <item x="638"/>
        <item x="33"/>
        <item x="123"/>
        <item x="39"/>
        <item x="237"/>
        <item x="131"/>
        <item x="23"/>
        <item x="96"/>
        <item x="640"/>
        <item x="63"/>
        <item x="72"/>
        <item x="242"/>
        <item x="70"/>
        <item x="74"/>
        <item x="95"/>
        <item x="620"/>
        <item x="78"/>
        <item x="86"/>
        <item x="189"/>
        <item x="276"/>
        <item x="88"/>
        <item x="94"/>
        <item x="629"/>
        <item x="275"/>
        <item x="253"/>
        <item x="248"/>
        <item x="282"/>
        <item x="105"/>
        <item x="114"/>
        <item x="279"/>
        <item x="502"/>
        <item x="631"/>
        <item x="223"/>
        <item x="211"/>
        <item x="281"/>
        <item x="104"/>
        <item x="113"/>
        <item x="473"/>
        <item x="278"/>
        <item x="634"/>
        <item x="234"/>
        <item x="228"/>
        <item x="280"/>
        <item x="103"/>
        <item x="112"/>
        <item x="485"/>
        <item x="277"/>
        <item x="258"/>
        <item x="618"/>
        <item x="645"/>
        <item x="287"/>
        <item x="137"/>
        <item x="146"/>
        <item x="488"/>
        <item x="284"/>
        <item x="192"/>
        <item x="624"/>
        <item x="656"/>
        <item x="286"/>
        <item x="136"/>
        <item x="493"/>
        <item x="145"/>
        <item x="283"/>
        <item x="204"/>
        <item x="626"/>
        <item x="658"/>
        <item x="285"/>
        <item x="135"/>
        <item x="470"/>
        <item x="13"/>
        <item x="208"/>
        <item x="221"/>
        <item x="643"/>
        <item x="569"/>
        <item x="215"/>
        <item x="1"/>
        <item x="480"/>
        <item x="12"/>
        <item x="207"/>
        <item x="233"/>
        <item x="649"/>
        <item x="592"/>
        <item x="214"/>
        <item x="482"/>
        <item x="0"/>
        <item x="11"/>
        <item x="206"/>
        <item x="199"/>
        <item x="651"/>
        <item x="213"/>
        <item x="595"/>
        <item x="122"/>
        <item x="129"/>
        <item x="225"/>
        <item x="239"/>
        <item x="654"/>
        <item x="319"/>
        <item x="598"/>
        <item x="121"/>
        <item x="128"/>
        <item x="301"/>
        <item x="245"/>
        <item x="641"/>
        <item x="324"/>
        <item x="7"/>
        <item x="566"/>
        <item x="127"/>
        <item x="76"/>
        <item x="259"/>
        <item x="573"/>
        <item x="579"/>
        <item x="588"/>
        <item x="562"/>
        <item x="585"/>
        <item x="563"/>
        <item x="589"/>
        <item x="583"/>
        <item x="580"/>
        <item x="567"/>
        <item x="599"/>
        <item x="596"/>
        <item x="593"/>
        <item x="627"/>
        <item x="625"/>
        <item x="633"/>
        <item x="619"/>
        <item x="635"/>
        <item x="632"/>
        <item x="630"/>
        <item x="621"/>
        <item x="639"/>
        <item x="637"/>
        <item x="622"/>
        <item x="80"/>
        <item x="65"/>
        <item x="124"/>
        <item x="8"/>
        <item x="142"/>
        <item x="91"/>
        <item x="31"/>
        <item x="177"/>
        <item x="166"/>
        <item x="158"/>
        <item x="48"/>
        <item x="370"/>
        <item x="364"/>
        <item x="349"/>
        <item x="382"/>
        <item x="376"/>
        <item x="373"/>
        <item x="359"/>
        <item x="391"/>
        <item x="388"/>
        <item x="385"/>
        <item x="483"/>
        <item x="481"/>
        <item x="491"/>
        <item x="471"/>
        <item x="494"/>
        <item x="489"/>
        <item x="486"/>
        <item x="474"/>
        <item x="500"/>
        <item x="497"/>
        <item x="477"/>
        <item x="576"/>
        <item x="81"/>
        <item x="66"/>
        <item x="125"/>
        <item x="9"/>
        <item x="143"/>
        <item x="110"/>
        <item x="92"/>
        <item x="178"/>
        <item x="167"/>
        <item x="159"/>
        <item x="49"/>
        <item x="371"/>
        <item x="365"/>
        <item x="378"/>
        <item x="350"/>
        <item x="377"/>
        <item x="374"/>
        <item x="360"/>
        <item x="392"/>
        <item x="389"/>
        <item x="386"/>
        <item x="363"/>
        <item x="484"/>
        <item x="492"/>
        <item x="472"/>
        <item x="495"/>
        <item x="490"/>
        <item x="487"/>
        <item x="475"/>
        <item x="503"/>
        <item x="501"/>
        <item x="478"/>
        <item x="577"/>
        <item x="574"/>
        <item x="586"/>
        <item x="564"/>
        <item x="590"/>
        <item x="584"/>
        <item x="581"/>
        <item x="498"/>
        <item x="479"/>
        <item x="578"/>
        <item x="570"/>
        <item x="587"/>
        <item x="565"/>
        <item x="591"/>
        <item x="582"/>
        <item x="568"/>
        <item x="600"/>
        <item x="597"/>
        <item x="594"/>
        <item x="571"/>
        <item x="628"/>
        <item x="623"/>
        <item x="67"/>
        <item x="126"/>
        <item x="10"/>
        <item x="144"/>
        <item x="111"/>
        <item x="93"/>
        <item x="32"/>
        <item x="179"/>
        <item x="87"/>
        <item x="50"/>
        <item x="134"/>
        <item x="22"/>
        <item x="155"/>
        <item x="120"/>
        <item x="102"/>
        <item x="43"/>
        <item x="172"/>
        <item x="163"/>
        <item x="59"/>
        <item x="346"/>
        <item x="347"/>
        <item x="348"/>
        <item x="357"/>
        <item x="383"/>
        <item x="375"/>
        <item x="361"/>
        <item x="393"/>
        <item x="232"/>
        <item x="218"/>
        <item x="219"/>
        <item x="220"/>
        <item x="504"/>
        <item x="516"/>
        <item x="514"/>
        <item x="506"/>
        <item x="526"/>
        <item x="523"/>
        <item x="521"/>
        <item x="509"/>
        <item x="607"/>
        <item x="230"/>
        <item x="216"/>
        <item x="250"/>
        <item x="256"/>
        <item x="243"/>
        <item x="238"/>
        <item x="197"/>
        <item x="272"/>
        <item x="267"/>
        <item x="263"/>
        <item x="202"/>
        <item x="291"/>
        <item x="331"/>
        <item x="322"/>
        <item x="316"/>
        <item x="296"/>
        <item x="343"/>
        <item x="339"/>
        <item x="302"/>
        <item x="328"/>
        <item x="295"/>
        <item x="336"/>
        <item x="325"/>
        <item x="320"/>
        <item x="300"/>
        <item x="342"/>
        <item x="338"/>
        <item x="305"/>
        <item x="441"/>
        <item x="435"/>
        <item x="445"/>
        <item x="432"/>
        <item x="447"/>
        <item x="443"/>
        <item x="434"/>
        <item x="457"/>
        <item x="455"/>
        <item x="451"/>
        <item x="438"/>
        <item x="543"/>
        <item x="534"/>
        <item x="530"/>
        <item x="311"/>
        <item x="307"/>
        <item x="326"/>
        <item x="332"/>
        <item x="323"/>
        <item x="317"/>
        <item x="297"/>
        <item x="344"/>
        <item x="340"/>
        <item x="314"/>
        <item x="303"/>
        <item x="231"/>
        <item x="217"/>
        <item x="251"/>
        <item x="191"/>
        <item x="257"/>
        <item x="244"/>
        <item x="198"/>
        <item x="273"/>
        <item x="268"/>
        <item x="264"/>
        <item x="203"/>
        <item x="409"/>
        <item x="405"/>
        <item x="420"/>
        <item x="424"/>
        <item x="416"/>
        <item x="412"/>
        <item x="400"/>
        <item x="430"/>
        <item x="84"/>
        <item x="132"/>
        <item x="133"/>
        <item x="18"/>
        <item x="19"/>
        <item x="20"/>
        <item x="151"/>
        <item x="152"/>
        <item x="153"/>
        <item x="117"/>
        <item x="118"/>
        <item x="98"/>
        <item x="99"/>
        <item x="100"/>
        <item x="665"/>
        <item x="660"/>
        <item x="666"/>
        <item x="664"/>
        <item x="663"/>
        <item x="661"/>
        <item x="668"/>
        <item x="667"/>
        <item x="662"/>
        <item x="312"/>
        <item x="308"/>
        <item x="327"/>
        <item x="292"/>
        <item x="333"/>
        <item x="318"/>
        <item x="298"/>
        <item x="345"/>
        <item x="341"/>
        <item x="337"/>
        <item x="304"/>
        <item x="440"/>
        <item x="439"/>
        <item x="431"/>
        <item x="446"/>
        <item x="444"/>
        <item x="442"/>
        <item x="433"/>
        <item x="456"/>
        <item x="452"/>
        <item x="453"/>
        <item x="454"/>
        <item x="448"/>
        <item x="449"/>
        <item x="450"/>
        <item x="436"/>
        <item x="437"/>
        <item x="540"/>
        <item x="541"/>
        <item x="542"/>
        <item x="537"/>
        <item x="538"/>
        <item x="539"/>
        <item x="549"/>
        <item x="550"/>
        <item x="527"/>
        <item x="528"/>
        <item x="529"/>
        <item x="551"/>
        <item x="552"/>
        <item x="553"/>
        <item x="547"/>
        <item x="548"/>
        <item x="544"/>
        <item x="545"/>
        <item x="546"/>
        <item x="531"/>
        <item x="532"/>
        <item x="533"/>
        <item x="560"/>
        <item x="561"/>
        <item x="557"/>
        <item x="558"/>
        <item x="559"/>
        <item x="554"/>
        <item x="555"/>
        <item x="556"/>
        <item x="535"/>
        <item x="536"/>
        <item x="615"/>
        <item x="616"/>
        <item x="617"/>
        <item x="614"/>
        <item x="226"/>
        <item x="469"/>
        <item x="468"/>
        <item x="524"/>
        <item x="519"/>
        <item x="507"/>
        <item x="606"/>
        <item x="604"/>
        <item x="609"/>
        <item x="601"/>
        <item x="610"/>
        <item x="608"/>
        <item x="602"/>
        <item x="613"/>
        <item x="612"/>
        <item x="611"/>
        <item x="603"/>
        <item x="647"/>
        <item x="646"/>
        <item x="652"/>
        <item x="653"/>
        <item x="650"/>
        <item x="648"/>
        <item x="642"/>
        <item x="659"/>
        <item x="657"/>
        <item x="655"/>
        <item x="644"/>
        <item x="209"/>
        <item x="247"/>
        <item x="187"/>
        <item x="254"/>
        <item x="240"/>
        <item x="235"/>
        <item x="194"/>
        <item x="269"/>
        <item x="260"/>
        <item x="200"/>
        <item x="406"/>
        <item x="403"/>
        <item x="417"/>
        <item x="394"/>
        <item x="421"/>
        <item x="413"/>
        <item x="397"/>
        <item x="429"/>
        <item x="427"/>
        <item x="425"/>
        <item x="401"/>
        <item x="511"/>
        <item x="510"/>
        <item x="517"/>
        <item x="518"/>
        <item x="515"/>
        <item x="513"/>
        <item x="505"/>
        <item x="525"/>
        <item x="522"/>
        <item x="520"/>
        <item x="508"/>
        <item x="605"/>
        <item x="227"/>
        <item x="210"/>
        <item x="188"/>
        <item x="255"/>
        <item x="241"/>
        <item x="236"/>
        <item x="195"/>
        <item x="270"/>
        <item x="265"/>
        <item x="261"/>
        <item x="407"/>
        <item x="404"/>
        <item x="418"/>
        <item x="395"/>
        <item x="422"/>
        <item x="414"/>
        <item x="410"/>
        <item x="398"/>
        <item x="428"/>
        <item x="426"/>
        <item x="402"/>
        <item x="512"/>
        <item x="274"/>
        <item t="default"/>
      </items>
    </pivotField>
  </pivotFields>
  <rowFields count="1">
    <field x="3"/>
  </rowFields>
  <rowItems count="2">
    <i>
      <x/>
    </i>
    <i>
      <x v="1"/>
    </i>
  </rowItems>
  <colItems count="1">
    <i/>
  </colItems>
  <dataFields count="1">
    <dataField name="Count of POS" fld="3" subtotal="count"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ABCE402-2D7C-4653-B12F-697E6ADA8637}" name="PivotTable2"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J25:K27" firstHeaderRow="1" firstDataRow="1" firstDataCol="1"/>
  <pivotFields count="11">
    <pivotField showAll="0"/>
    <pivotField showAll="0">
      <items count="6">
        <item x="0"/>
        <item x="1"/>
        <item x="2"/>
        <item x="3"/>
        <item x="4"/>
        <item t="default"/>
      </items>
    </pivotField>
    <pivotField showAll="0"/>
    <pivotField showAll="0">
      <items count="3">
        <item x="1"/>
        <item x="0"/>
        <item t="default"/>
      </items>
    </pivotField>
    <pivotField showAll="0">
      <items count="3">
        <item x="1"/>
        <item x="0"/>
        <item t="default"/>
      </items>
    </pivotField>
    <pivotField showAll="0"/>
    <pivotField showAll="0">
      <items count="3">
        <item x="1"/>
        <item x="0"/>
        <item t="default"/>
      </items>
    </pivotField>
    <pivotField axis="axisRow" dataField="1" showAll="0">
      <items count="3">
        <item x="0"/>
        <item x="1"/>
        <item t="default"/>
      </items>
    </pivotField>
    <pivotField showAll="0"/>
    <pivotField showAll="0"/>
    <pivotField showAll="0">
      <items count="670">
        <item x="362"/>
        <item x="335"/>
        <item x="384"/>
        <item x="186"/>
        <item x="190"/>
        <item x="330"/>
        <item x="193"/>
        <item x="575"/>
        <item x="294"/>
        <item x="387"/>
        <item x="246"/>
        <item x="249"/>
        <item x="290"/>
        <item x="572"/>
        <item x="252"/>
        <item x="476"/>
        <item x="390"/>
        <item x="299"/>
        <item x="205"/>
        <item x="212"/>
        <item x="306"/>
        <item x="222"/>
        <item x="496"/>
        <item x="358"/>
        <item x="309"/>
        <item x="224"/>
        <item x="229"/>
        <item x="310"/>
        <item x="315"/>
        <item x="499"/>
        <item x="372"/>
        <item x="313"/>
        <item x="321"/>
        <item x="352"/>
        <item x="329"/>
        <item x="355"/>
        <item x="467"/>
        <item x="334"/>
        <item x="288"/>
        <item x="351"/>
        <item x="289"/>
        <item x="354"/>
        <item x="460"/>
        <item x="293"/>
        <item x="46"/>
        <item x="380"/>
        <item x="47"/>
        <item x="381"/>
        <item x="461"/>
        <item x="161"/>
        <item x="156"/>
        <item x="353"/>
        <item x="157"/>
        <item x="356"/>
        <item x="463"/>
        <item x="169"/>
        <item x="164"/>
        <item x="379"/>
        <item x="165"/>
        <item x="369"/>
        <item x="462"/>
        <item x="184"/>
        <item x="174"/>
        <item x="367"/>
        <item x="176"/>
        <item x="368"/>
        <item x="466"/>
        <item x="38"/>
        <item x="27"/>
        <item x="366"/>
        <item x="30"/>
        <item x="57"/>
        <item x="465"/>
        <item x="54"/>
        <item x="44"/>
        <item x="53"/>
        <item x="109"/>
        <item x="162"/>
        <item x="464"/>
        <item x="116"/>
        <item x="107"/>
        <item x="160"/>
        <item x="141"/>
        <item x="171"/>
        <item x="459"/>
        <item x="150"/>
        <item x="139"/>
        <item x="183"/>
        <item x="6"/>
        <item x="185"/>
        <item x="458"/>
        <item x="17"/>
        <item x="25"/>
        <item x="35"/>
        <item x="28"/>
        <item x="41"/>
        <item x="399"/>
        <item x="36"/>
        <item x="61"/>
        <item x="52"/>
        <item x="64"/>
        <item x="56"/>
        <item x="411"/>
        <item x="83"/>
        <item x="75"/>
        <item x="51"/>
        <item x="79"/>
        <item x="119"/>
        <item x="415"/>
        <item x="148"/>
        <item x="138"/>
        <item x="147"/>
        <item x="140"/>
        <item x="154"/>
        <item x="423"/>
        <item x="15"/>
        <item x="2"/>
        <item x="14"/>
        <item x="4"/>
        <item x="58"/>
        <item x="396"/>
        <item x="55"/>
        <item x="45"/>
        <item x="130"/>
        <item x="62"/>
        <item x="71"/>
        <item x="419"/>
        <item x="69"/>
        <item x="60"/>
        <item x="68"/>
        <item x="77"/>
        <item x="85"/>
        <item x="408"/>
        <item x="82"/>
        <item x="173"/>
        <item x="168"/>
        <item x="175"/>
        <item x="170"/>
        <item x="201"/>
        <item x="37"/>
        <item x="26"/>
        <item x="182"/>
        <item x="29"/>
        <item x="42"/>
        <item x="262"/>
        <item x="97"/>
        <item x="89"/>
        <item x="181"/>
        <item x="90"/>
        <item x="101"/>
        <item x="266"/>
        <item x="115"/>
        <item x="73"/>
        <item x="106"/>
        <item x="180"/>
        <item x="108"/>
        <item x="40"/>
        <item x="271"/>
        <item x="149"/>
        <item x="24"/>
        <item x="636"/>
        <item x="34"/>
        <item x="5"/>
        <item x="21"/>
        <item x="196"/>
        <item x="16"/>
        <item x="3"/>
        <item x="638"/>
        <item x="33"/>
        <item x="123"/>
        <item x="39"/>
        <item x="237"/>
        <item x="131"/>
        <item x="23"/>
        <item x="96"/>
        <item x="640"/>
        <item x="63"/>
        <item x="72"/>
        <item x="242"/>
        <item x="70"/>
        <item x="74"/>
        <item x="95"/>
        <item x="620"/>
        <item x="78"/>
        <item x="86"/>
        <item x="189"/>
        <item x="276"/>
        <item x="88"/>
        <item x="94"/>
        <item x="629"/>
        <item x="275"/>
        <item x="253"/>
        <item x="248"/>
        <item x="282"/>
        <item x="105"/>
        <item x="114"/>
        <item x="279"/>
        <item x="502"/>
        <item x="631"/>
        <item x="223"/>
        <item x="211"/>
        <item x="281"/>
        <item x="104"/>
        <item x="113"/>
        <item x="473"/>
        <item x="278"/>
        <item x="634"/>
        <item x="234"/>
        <item x="228"/>
        <item x="280"/>
        <item x="103"/>
        <item x="112"/>
        <item x="485"/>
        <item x="277"/>
        <item x="258"/>
        <item x="618"/>
        <item x="645"/>
        <item x="287"/>
        <item x="137"/>
        <item x="146"/>
        <item x="488"/>
        <item x="284"/>
        <item x="192"/>
        <item x="624"/>
        <item x="656"/>
        <item x="286"/>
        <item x="136"/>
        <item x="493"/>
        <item x="145"/>
        <item x="283"/>
        <item x="204"/>
        <item x="626"/>
        <item x="658"/>
        <item x="285"/>
        <item x="135"/>
        <item x="470"/>
        <item x="13"/>
        <item x="208"/>
        <item x="221"/>
        <item x="643"/>
        <item x="569"/>
        <item x="215"/>
        <item x="1"/>
        <item x="480"/>
        <item x="12"/>
        <item x="207"/>
        <item x="233"/>
        <item x="649"/>
        <item x="592"/>
        <item x="214"/>
        <item x="482"/>
        <item x="0"/>
        <item x="11"/>
        <item x="206"/>
        <item x="199"/>
        <item x="651"/>
        <item x="213"/>
        <item x="595"/>
        <item x="122"/>
        <item x="129"/>
        <item x="225"/>
        <item x="239"/>
        <item x="654"/>
        <item x="319"/>
        <item x="598"/>
        <item x="121"/>
        <item x="128"/>
        <item x="301"/>
        <item x="245"/>
        <item x="641"/>
        <item x="324"/>
        <item x="7"/>
        <item x="566"/>
        <item x="127"/>
        <item x="76"/>
        <item x="259"/>
        <item x="573"/>
        <item x="579"/>
        <item x="588"/>
        <item x="562"/>
        <item x="585"/>
        <item x="563"/>
        <item x="589"/>
        <item x="583"/>
        <item x="580"/>
        <item x="567"/>
        <item x="599"/>
        <item x="596"/>
        <item x="593"/>
        <item x="627"/>
        <item x="625"/>
        <item x="633"/>
        <item x="619"/>
        <item x="635"/>
        <item x="632"/>
        <item x="630"/>
        <item x="621"/>
        <item x="639"/>
        <item x="637"/>
        <item x="622"/>
        <item x="80"/>
        <item x="65"/>
        <item x="124"/>
        <item x="8"/>
        <item x="142"/>
        <item x="91"/>
        <item x="31"/>
        <item x="177"/>
        <item x="166"/>
        <item x="158"/>
        <item x="48"/>
        <item x="370"/>
        <item x="364"/>
        <item x="349"/>
        <item x="382"/>
        <item x="376"/>
        <item x="373"/>
        <item x="359"/>
        <item x="391"/>
        <item x="388"/>
        <item x="385"/>
        <item x="483"/>
        <item x="481"/>
        <item x="491"/>
        <item x="471"/>
        <item x="494"/>
        <item x="489"/>
        <item x="486"/>
        <item x="474"/>
        <item x="500"/>
        <item x="497"/>
        <item x="477"/>
        <item x="576"/>
        <item x="81"/>
        <item x="66"/>
        <item x="125"/>
        <item x="9"/>
        <item x="143"/>
        <item x="110"/>
        <item x="92"/>
        <item x="178"/>
        <item x="167"/>
        <item x="159"/>
        <item x="49"/>
        <item x="371"/>
        <item x="365"/>
        <item x="378"/>
        <item x="350"/>
        <item x="377"/>
        <item x="374"/>
        <item x="360"/>
        <item x="392"/>
        <item x="389"/>
        <item x="386"/>
        <item x="363"/>
        <item x="484"/>
        <item x="492"/>
        <item x="472"/>
        <item x="495"/>
        <item x="490"/>
        <item x="487"/>
        <item x="475"/>
        <item x="503"/>
        <item x="501"/>
        <item x="478"/>
        <item x="577"/>
        <item x="574"/>
        <item x="586"/>
        <item x="564"/>
        <item x="590"/>
        <item x="584"/>
        <item x="581"/>
        <item x="498"/>
        <item x="479"/>
        <item x="578"/>
        <item x="570"/>
        <item x="587"/>
        <item x="565"/>
        <item x="591"/>
        <item x="582"/>
        <item x="568"/>
        <item x="600"/>
        <item x="597"/>
        <item x="594"/>
        <item x="571"/>
        <item x="628"/>
        <item x="623"/>
        <item x="67"/>
        <item x="126"/>
        <item x="10"/>
        <item x="144"/>
        <item x="111"/>
        <item x="93"/>
        <item x="32"/>
        <item x="179"/>
        <item x="87"/>
        <item x="50"/>
        <item x="134"/>
        <item x="22"/>
        <item x="155"/>
        <item x="120"/>
        <item x="102"/>
        <item x="43"/>
        <item x="172"/>
        <item x="163"/>
        <item x="59"/>
        <item x="346"/>
        <item x="347"/>
        <item x="348"/>
        <item x="357"/>
        <item x="383"/>
        <item x="375"/>
        <item x="361"/>
        <item x="393"/>
        <item x="232"/>
        <item x="218"/>
        <item x="219"/>
        <item x="220"/>
        <item x="504"/>
        <item x="516"/>
        <item x="514"/>
        <item x="506"/>
        <item x="526"/>
        <item x="523"/>
        <item x="521"/>
        <item x="509"/>
        <item x="607"/>
        <item x="230"/>
        <item x="216"/>
        <item x="250"/>
        <item x="256"/>
        <item x="243"/>
        <item x="238"/>
        <item x="197"/>
        <item x="272"/>
        <item x="267"/>
        <item x="263"/>
        <item x="202"/>
        <item x="291"/>
        <item x="331"/>
        <item x="322"/>
        <item x="316"/>
        <item x="296"/>
        <item x="343"/>
        <item x="339"/>
        <item x="302"/>
        <item x="328"/>
        <item x="295"/>
        <item x="336"/>
        <item x="325"/>
        <item x="320"/>
        <item x="300"/>
        <item x="342"/>
        <item x="338"/>
        <item x="305"/>
        <item x="441"/>
        <item x="435"/>
        <item x="445"/>
        <item x="432"/>
        <item x="447"/>
        <item x="443"/>
        <item x="434"/>
        <item x="457"/>
        <item x="455"/>
        <item x="451"/>
        <item x="438"/>
        <item x="543"/>
        <item x="534"/>
        <item x="530"/>
        <item x="311"/>
        <item x="307"/>
        <item x="326"/>
        <item x="332"/>
        <item x="323"/>
        <item x="317"/>
        <item x="297"/>
        <item x="344"/>
        <item x="340"/>
        <item x="314"/>
        <item x="303"/>
        <item x="231"/>
        <item x="217"/>
        <item x="251"/>
        <item x="191"/>
        <item x="257"/>
        <item x="244"/>
        <item x="198"/>
        <item x="273"/>
        <item x="268"/>
        <item x="264"/>
        <item x="203"/>
        <item x="409"/>
        <item x="405"/>
        <item x="420"/>
        <item x="424"/>
        <item x="416"/>
        <item x="412"/>
        <item x="400"/>
        <item x="430"/>
        <item x="84"/>
        <item x="132"/>
        <item x="133"/>
        <item x="18"/>
        <item x="19"/>
        <item x="20"/>
        <item x="151"/>
        <item x="152"/>
        <item x="153"/>
        <item x="117"/>
        <item x="118"/>
        <item x="98"/>
        <item x="99"/>
        <item x="100"/>
        <item x="665"/>
        <item x="660"/>
        <item x="666"/>
        <item x="664"/>
        <item x="663"/>
        <item x="661"/>
        <item x="668"/>
        <item x="667"/>
        <item x="662"/>
        <item x="312"/>
        <item x="308"/>
        <item x="327"/>
        <item x="292"/>
        <item x="333"/>
        <item x="318"/>
        <item x="298"/>
        <item x="345"/>
        <item x="341"/>
        <item x="337"/>
        <item x="304"/>
        <item x="440"/>
        <item x="439"/>
        <item x="431"/>
        <item x="446"/>
        <item x="444"/>
        <item x="442"/>
        <item x="433"/>
        <item x="456"/>
        <item x="452"/>
        <item x="453"/>
        <item x="454"/>
        <item x="448"/>
        <item x="449"/>
        <item x="450"/>
        <item x="436"/>
        <item x="437"/>
        <item x="540"/>
        <item x="541"/>
        <item x="542"/>
        <item x="537"/>
        <item x="538"/>
        <item x="539"/>
        <item x="549"/>
        <item x="550"/>
        <item x="527"/>
        <item x="528"/>
        <item x="529"/>
        <item x="551"/>
        <item x="552"/>
        <item x="553"/>
        <item x="547"/>
        <item x="548"/>
        <item x="544"/>
        <item x="545"/>
        <item x="546"/>
        <item x="531"/>
        <item x="532"/>
        <item x="533"/>
        <item x="560"/>
        <item x="561"/>
        <item x="557"/>
        <item x="558"/>
        <item x="559"/>
        <item x="554"/>
        <item x="555"/>
        <item x="556"/>
        <item x="535"/>
        <item x="536"/>
        <item x="615"/>
        <item x="616"/>
        <item x="617"/>
        <item x="614"/>
        <item x="226"/>
        <item x="469"/>
        <item x="468"/>
        <item x="524"/>
        <item x="519"/>
        <item x="507"/>
        <item x="606"/>
        <item x="604"/>
        <item x="609"/>
        <item x="601"/>
        <item x="610"/>
        <item x="608"/>
        <item x="602"/>
        <item x="613"/>
        <item x="612"/>
        <item x="611"/>
        <item x="603"/>
        <item x="647"/>
        <item x="646"/>
        <item x="652"/>
        <item x="653"/>
        <item x="650"/>
        <item x="648"/>
        <item x="642"/>
        <item x="659"/>
        <item x="657"/>
        <item x="655"/>
        <item x="644"/>
        <item x="209"/>
        <item x="247"/>
        <item x="187"/>
        <item x="254"/>
        <item x="240"/>
        <item x="235"/>
        <item x="194"/>
        <item x="269"/>
        <item x="260"/>
        <item x="200"/>
        <item x="406"/>
        <item x="403"/>
        <item x="417"/>
        <item x="394"/>
        <item x="421"/>
        <item x="413"/>
        <item x="397"/>
        <item x="429"/>
        <item x="427"/>
        <item x="425"/>
        <item x="401"/>
        <item x="511"/>
        <item x="510"/>
        <item x="517"/>
        <item x="518"/>
        <item x="515"/>
        <item x="513"/>
        <item x="505"/>
        <item x="525"/>
        <item x="522"/>
        <item x="520"/>
        <item x="508"/>
        <item x="605"/>
        <item x="227"/>
        <item x="210"/>
        <item x="188"/>
        <item x="255"/>
        <item x="241"/>
        <item x="236"/>
        <item x="195"/>
        <item x="270"/>
        <item x="265"/>
        <item x="261"/>
        <item x="407"/>
        <item x="404"/>
        <item x="418"/>
        <item x="395"/>
        <item x="422"/>
        <item x="414"/>
        <item x="410"/>
        <item x="398"/>
        <item x="428"/>
        <item x="426"/>
        <item x="402"/>
        <item x="512"/>
        <item x="274"/>
        <item t="default"/>
      </items>
    </pivotField>
  </pivotFields>
  <rowFields count="1">
    <field x="7"/>
  </rowFields>
  <rowItems count="2">
    <i>
      <x/>
    </i>
    <i>
      <x v="1"/>
    </i>
  </rowItems>
  <colItems count="1">
    <i/>
  </colItems>
  <dataFields count="1">
    <dataField name="Count of Sale Status" fld="7" subtotal="count"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538E779-62CF-4B02-A9CD-5CA4A8C73D31}"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F6:AG9" firstHeaderRow="1" firstDataRow="1" firstDataCol="1"/>
  <pivotFields count="11">
    <pivotField showAll="0"/>
    <pivotField showAll="0">
      <items count="6">
        <item x="0"/>
        <item x="1"/>
        <item x="2"/>
        <item x="3"/>
        <item x="4"/>
        <item t="default"/>
      </items>
    </pivotField>
    <pivotField showAll="0"/>
    <pivotField showAll="0">
      <items count="3">
        <item x="1"/>
        <item x="0"/>
        <item t="default"/>
      </items>
    </pivotField>
    <pivotField showAll="0"/>
    <pivotField showAll="0"/>
    <pivotField showAll="0"/>
    <pivotField axis="axisRow" dataField="1" showAll="0">
      <items count="3">
        <item x="0"/>
        <item x="1"/>
        <item t="default"/>
      </items>
    </pivotField>
    <pivotField showAll="0">
      <items count="4">
        <item x="2"/>
        <item x="1"/>
        <item x="0"/>
        <item t="default"/>
      </items>
    </pivotField>
    <pivotField showAll="0"/>
    <pivotField showAll="0"/>
  </pivotFields>
  <rowFields count="1">
    <field x="7"/>
  </rowFields>
  <rowItems count="3">
    <i>
      <x/>
    </i>
    <i>
      <x v="1"/>
    </i>
    <i t="grand">
      <x/>
    </i>
  </rowItems>
  <colItems count="1">
    <i/>
  </colItems>
  <dataFields count="1">
    <dataField name="Count of Sale Status" fld="7" subtotal="count" showDataAs="percentOfCol" baseField="7" baseItem="0" numFmtId="10"/>
  </dataFields>
  <formats count="3">
    <format dxfId="8">
      <pivotArea outline="0" collapsedLevelsAreSubtotals="1" fieldPosition="0"/>
    </format>
    <format dxfId="7">
      <pivotArea outline="0" fieldPosition="0">
        <references count="1">
          <reference field="4294967294" count="1">
            <x v="0"/>
          </reference>
        </references>
      </pivotArea>
    </format>
    <format dxfId="6">
      <pivotArea collapsedLevelsAreSubtotals="1" fieldPosition="0">
        <references count="1">
          <reference field="7" count="0"/>
        </references>
      </pivotArea>
    </format>
  </formats>
  <chartFormats count="6">
    <chartFormat chart="9"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7" count="1" selected="0">
            <x v="0"/>
          </reference>
        </references>
      </pivotArea>
    </chartFormat>
    <chartFormat chart="11" format="6">
      <pivotArea type="data" outline="0" fieldPosition="0">
        <references count="2">
          <reference field="4294967294" count="1" selected="0">
            <x v="0"/>
          </reference>
          <reference field="7" count="1" selected="0">
            <x v="1"/>
          </reference>
        </references>
      </pivotArea>
    </chartFormat>
    <chartFormat chart="9" format="1">
      <pivotArea type="data" outline="0" fieldPosition="0">
        <references count="2">
          <reference field="4294967294" count="1" selected="0">
            <x v="0"/>
          </reference>
          <reference field="7" count="1" selected="0">
            <x v="0"/>
          </reference>
        </references>
      </pivotArea>
    </chartFormat>
    <chartFormat chart="9"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42359F8-E433-4151-8EFF-B66B697AF7A7}"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5:V9" firstHeaderRow="1" firstDataRow="1" firstDataCol="1"/>
  <pivotFields count="11">
    <pivotField showAll="0"/>
    <pivotField showAll="0">
      <items count="6">
        <item x="0"/>
        <item x="1"/>
        <item x="2"/>
        <item x="3"/>
        <item x="4"/>
        <item t="default"/>
      </items>
    </pivotField>
    <pivotField showAll="0"/>
    <pivotField showAll="0"/>
    <pivotField showAll="0"/>
    <pivotField showAll="0"/>
    <pivotField showAll="0"/>
    <pivotField showAll="0"/>
    <pivotField axis="axisRow" showAll="0">
      <items count="4">
        <item x="2"/>
        <item x="1"/>
        <item x="0"/>
        <item t="default"/>
      </items>
    </pivotField>
    <pivotField dataField="1" showAll="0"/>
    <pivotField showAll="0"/>
  </pivotFields>
  <rowFields count="1">
    <field x="8"/>
  </rowFields>
  <rowItems count="4">
    <i>
      <x/>
    </i>
    <i>
      <x v="1"/>
    </i>
    <i>
      <x v="2"/>
    </i>
    <i t="grand">
      <x/>
    </i>
  </rowItems>
  <colItems count="1">
    <i/>
  </colItems>
  <dataFields count="1">
    <dataField name="Sum of Amount" fld="9" baseField="0" baseItem="0"/>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0AEFBB9-FF1C-4261-8EE1-D6A3BBEE646A}" sourceName="Year">
  <pivotTables>
    <pivotTable tabId="7" name="PivotTable1"/>
    <pivotTable tabId="7" name="PivotTable2"/>
    <pivotTable tabId="7" name="PivotTable3"/>
    <pivotTable tabId="7" name="PivotTable4"/>
    <pivotTable tabId="7" name="PivotTable5"/>
    <pivotTable tabId="7" name="PivotTable6"/>
  </pivotTables>
  <data>
    <tabular pivotCacheId="932027718">
      <items count="5">
        <i x="0" s="1"/>
        <i x="1"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9F9FF4E-4740-4316-B877-4A692D658351}" sourceName="Month">
  <pivotTables>
    <pivotTable tabId="7" name="PivotTable1"/>
    <pivotTable tabId="7" name="PivotTable2"/>
    <pivotTable tabId="7" name="PivotTable3"/>
    <pivotTable tabId="7" name="PivotTable4"/>
    <pivotTable tabId="7" name="PivotTable5"/>
    <pivotTable tabId="7" name="PivotTable6"/>
  </pivotTables>
  <data>
    <tabular pivotCacheId="932027718">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7A3B0AC4-84F0-455A-9776-A3EA3FA8A195}" sourceName="Year">
  <pivotTables>
    <pivotTable tabId="8" name="PivotTable1"/>
    <pivotTable tabId="8" name="PivotTable4"/>
  </pivotTables>
  <data>
    <tabular pivotCacheId="2075064880">
      <items count="5">
        <i x="0" s="1"/>
        <i x="1" s="1"/>
        <i x="2" s="1"/>
        <i x="3"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3" xr10:uid="{A1AC2C18-FB0C-4617-96E7-C16BB687D215}" sourceName="Year">
  <pivotTables>
    <pivotTable tabId="10" name="PivotTable6"/>
    <pivotTable tabId="10" name="PivotTable1"/>
    <pivotTable tabId="10" name="PivotTable4"/>
    <pivotTable tabId="10" name="PivotTable5"/>
    <pivotTable tabId="10" name="PivotTable2"/>
    <pivotTable tabId="10" name="PivotTable7"/>
    <pivotTable tabId="10" name="PivotTable8"/>
    <pivotTable tabId="10" name="PivotTable9"/>
  </pivotTables>
  <data>
    <tabular pivotCacheId="51823657">
      <items count="5">
        <i x="0" s="1"/>
        <i x="1" s="1"/>
        <i x="2" s="1"/>
        <i x="3" s="1"/>
        <i x="4"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E81697C-28D2-430B-B991-56C582F468AE}" cache="Slicer_Year" caption="Year" rowHeight="241300"/>
  <slicer name="Month" xr10:uid="{2FC7EAFE-8FCC-4167-A6D2-A064175800DA}" cache="Slicer_Month" caption="Month"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A3DA0A64-323A-466C-A23A-465F890EE923}"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1021D1DD-CD86-4487-90F0-84913360A86B}" cache="Slicer_Year3" caption="Yea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F8E4A25-3C23-48A1-806D-BB8621E1B089}" cache="Slicer_Year" caption="Year" columnCount="5" showCaption="0" style="SlicerStyleDark4" rowHeight="241300"/>
  <slicer name="Month 1" xr10:uid="{355F6295-97A1-44A1-BB8F-96CB01D5AFA6}" cache="Slicer_Month" caption="Month" columnCount="4" showCaption="0" style="SlicerStyleDark6"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C3083C66-A762-483A-88E9-F43FC9F1AFE5}" cache="Slicer_Year1" caption="Year" columnCount="5" showCaption="0" style="SlicerStyleDark6"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5" xr10:uid="{C2507903-3F75-46CA-9971-AE8643D540A2}" cache="Slicer_Year3" caption="Year" columnCount="5" showCaption="0"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A0F005D-C463-4E9D-BDC4-9AF7EA46BCFA}" name="Table3" displayName="Table3" ref="A2:I902" totalsRowShown="0">
  <sortState xmlns:xlrd2="http://schemas.microsoft.com/office/spreadsheetml/2017/richdata2" ref="A3:I902">
    <sortCondition ref="A3:A902" customList="Jan,Feb,Mar,Apr,May,Jun,Jul,Aug,Sep,Oct,Nov,Dec"/>
  </sortState>
  <tableColumns count="9">
    <tableColumn id="1" xr3:uid="{8F6F545F-F608-4216-A25A-1DD07EDC4BCE}" name="Year"/>
    <tableColumn id="2" xr3:uid="{10708DBD-1F77-4191-9F29-DA5EF31FF5FA}" name="Month"/>
    <tableColumn id="3" xr3:uid="{D9A76272-725C-45D0-9E14-B7DD5E4A79C9}" name="Income sources"/>
    <tableColumn id="4" xr3:uid="{512FE948-86BE-46DA-BF4F-F0A602EE7E9F}" name="Income Breakdowns"/>
    <tableColumn id="5" xr3:uid="{6538FAEA-8C51-4EB5-B359-8BC41A295204}" name="Counts"/>
    <tableColumn id="6" xr3:uid="{BCC25C9F-3F9C-4D50-A49C-628AB2E30770}" name="Income"/>
    <tableColumn id="7" xr3:uid="{C8264EED-09E1-442E-88E1-08B3E0C66459}" name="Target Income"/>
    <tableColumn id="8" xr3:uid="{0C47F2EE-6D7B-4005-9B91-4ECC5F073987}" name="operating profit"/>
    <tableColumn id="9" xr3:uid="{1DAEA251-08F4-4373-BE93-8BAD411B31DE}" name="Marketing Strategies"/>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7D5C1C8-CA92-4CD4-AAA7-DC4B17C0C8C5}" name="Table_1" displayName="Table_1" ref="L2:V3117">
  <tableColumns count="11">
    <tableColumn id="1" xr3:uid="{C5785C6D-0520-4E6B-8BE2-344477ABFF89}" name="Order Number"/>
    <tableColumn id="2" xr3:uid="{6A21BF38-86DA-46B9-B594-7701B4DF4688}" name="Year"/>
    <tableColumn id="3" xr3:uid="{8B38C544-CE1A-45CE-9576-929A64954025}" name="Month"/>
    <tableColumn id="4" xr3:uid="{07005FC0-CF4F-4DEE-B1F1-6A2843075F23}" name="POS"/>
    <tableColumn id="5" xr3:uid="{EA751827-A5D3-43E2-B0CE-7E853A6615B2}" name="Payment Method"/>
    <tableColumn id="6" xr3:uid="{10460851-3935-452A-8F0C-EE8050BA1D98}" name="Assembly Stage"/>
    <tableColumn id="7" xr3:uid="{C5B720C3-002E-4052-9203-1FBC3F94DAB3}" name="Registration Status"/>
    <tableColumn id="8" xr3:uid="{76A9FC9A-9CE8-4FEC-B6CD-6D498359729F}" name="Sale Status"/>
    <tableColumn id="9" xr3:uid="{C6AB5F0D-1582-4BAF-A8CA-8C904595FB96}" name="Delivery Type"/>
    <tableColumn id="10" xr3:uid="{D55D70F9-A92A-4611-B708-048C98E9BAF1}" name="Amount"/>
    <tableColumn id="11" xr3:uid="{296D3F7C-CCE0-4354-BACF-139103CC55E1}" name="Target"/>
  </tableColumns>
  <tableStyleInfo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A808F10-FFE6-452B-A3F0-052D47620A98}" name="Map" displayName="Map" ref="Y2:AB32" totalsRowShown="0">
  <sortState xmlns:xlrd2="http://schemas.microsoft.com/office/spreadsheetml/2017/richdata2" ref="Y3:AB32">
    <sortCondition ref="Y2:Y32"/>
  </sortState>
  <tableColumns count="4">
    <tableColumn id="1" xr3:uid="{6A16A619-938A-43DC-AEF8-B5E49699677F}" name="Year"/>
    <tableColumn id="2" xr3:uid="{00D232A1-9502-43BC-8196-3D07D5FD250D}" name="Country"/>
    <tableColumn id="3" xr3:uid="{11409470-7C42-4F91-9078-85DBE7A7420D}" name="Amount"/>
    <tableColumn id="4" xr3:uid="{984D25A3-B423-465F-ACD5-963D652826BE}" name="Target"/>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6.xml"/><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microsoft.com/office/2007/relationships/slicer" Target="../slicers/slicer3.xml"/><Relationship Id="rId5" Type="http://schemas.openxmlformats.org/officeDocument/2006/relationships/pivotTable" Target="../pivotTables/pivotTable13.xml"/><Relationship Id="rId10" Type="http://schemas.openxmlformats.org/officeDocument/2006/relationships/drawing" Target="../drawings/drawing3.xml"/><Relationship Id="rId4" Type="http://schemas.openxmlformats.org/officeDocument/2006/relationships/pivotTable" Target="../pivotTables/pivotTable12.xml"/><Relationship Id="rId9"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7.xml"/></Relationships>
</file>

<file path=xl/worksheets/_rels/sheet7.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14FEA-3CE5-41FE-8D16-8EC7A05E612C}">
  <dimension ref="B3:AR29"/>
  <sheetViews>
    <sheetView showGridLines="0" zoomScale="90" zoomScaleNormal="90" workbookViewId="0">
      <selection activeCell="G3" sqref="G3"/>
    </sheetView>
  </sheetViews>
  <sheetFormatPr defaultRowHeight="15" x14ac:dyDescent="0.25"/>
  <cols>
    <col min="2" max="2" width="13.28515625" bestFit="1" customWidth="1"/>
    <col min="3" max="3" width="14.28515625" bestFit="1" customWidth="1"/>
    <col min="4" max="4" width="13.85546875" bestFit="1" customWidth="1"/>
    <col min="5" max="5" width="14.85546875" bestFit="1" customWidth="1"/>
    <col min="6" max="6" width="12" bestFit="1" customWidth="1"/>
    <col min="9" max="9" width="13.85546875" bestFit="1" customWidth="1"/>
    <col min="10" max="11" width="12.42578125" bestFit="1" customWidth="1"/>
    <col min="12" max="12" width="10.7109375" bestFit="1" customWidth="1"/>
    <col min="14" max="14" width="15.140625" bestFit="1" customWidth="1"/>
    <col min="15" max="15" width="21.42578125" bestFit="1" customWidth="1"/>
    <col min="18" max="18" width="22.140625" bestFit="1" customWidth="1"/>
    <col min="19" max="19" width="14.28515625" bestFit="1" customWidth="1"/>
    <col min="20" max="20" width="15.140625" bestFit="1" customWidth="1"/>
    <col min="21" max="21" width="16.140625" bestFit="1" customWidth="1"/>
    <col min="23" max="23" width="21.5703125" bestFit="1" customWidth="1"/>
    <col min="26" max="26" width="14.28515625" bestFit="1" customWidth="1"/>
    <col min="27" max="27" width="22.85546875" bestFit="1" customWidth="1"/>
    <col min="32" max="32" width="14.28515625" bestFit="1" customWidth="1"/>
    <col min="33" max="33" width="15.140625" bestFit="1" customWidth="1"/>
    <col min="34" max="34" width="16.140625" bestFit="1" customWidth="1"/>
    <col min="37" max="37" width="29.28515625" bestFit="1" customWidth="1"/>
    <col min="38" max="38" width="15.140625" bestFit="1" customWidth="1"/>
    <col min="39" max="39" width="16.140625" bestFit="1" customWidth="1"/>
    <col min="42" max="42" width="26.85546875" bestFit="1" customWidth="1"/>
    <col min="43" max="43" width="12.42578125" bestFit="1" customWidth="1"/>
  </cols>
  <sheetData>
    <row r="3" spans="2:44" x14ac:dyDescent="0.25">
      <c r="B3" s="3" t="s">
        <v>77</v>
      </c>
      <c r="C3" t="s">
        <v>79</v>
      </c>
      <c r="D3" t="s">
        <v>86</v>
      </c>
      <c r="E3" t="s">
        <v>87</v>
      </c>
      <c r="G3" s="6" t="s">
        <v>81</v>
      </c>
      <c r="H3" s="6" t="s">
        <v>82</v>
      </c>
      <c r="I3" t="s">
        <v>50</v>
      </c>
      <c r="J3" t="s">
        <v>83</v>
      </c>
      <c r="K3" t="s">
        <v>84</v>
      </c>
      <c r="L3" t="s">
        <v>88</v>
      </c>
      <c r="M3" t="s">
        <v>89</v>
      </c>
      <c r="N3" s="11" t="s">
        <v>79</v>
      </c>
      <c r="O3" s="11" t="s">
        <v>85</v>
      </c>
      <c r="P3" s="8"/>
      <c r="Q3" t="s">
        <v>5</v>
      </c>
      <c r="R3" s="8" t="s">
        <v>51</v>
      </c>
    </row>
    <row r="4" spans="2:44" x14ac:dyDescent="0.25">
      <c r="B4" s="1" t="s">
        <v>23</v>
      </c>
      <c r="C4" s="7">
        <v>908441.70000000054</v>
      </c>
      <c r="D4" s="4">
        <v>61781.781999999999</v>
      </c>
      <c r="E4" s="5">
        <v>8.4615516116792661E-2</v>
      </c>
      <c r="F4" s="1" t="s">
        <v>23</v>
      </c>
      <c r="G4" s="6">
        <v>1</v>
      </c>
      <c r="H4" s="6">
        <v>3</v>
      </c>
      <c r="I4" s="9">
        <f t="shared" ref="I4:I9" si="0">VLOOKUP(F4,$B$4:$D$9,2)</f>
        <v>908441.70000000054</v>
      </c>
      <c r="J4" s="8">
        <f t="shared" ref="J4:J9" si="1">IF(I4=MAX($I$4:$I$9),I4,"")</f>
        <v>908441.70000000054</v>
      </c>
      <c r="K4" s="8" t="str">
        <f t="shared" ref="K4:K9" si="2">IF(I4=MAX($I$4:$I$9),"",I4)</f>
        <v/>
      </c>
      <c r="L4" s="8">
        <f t="shared" ref="L4:L9" si="3">VLOOKUP(F4,$B$4:$E$9,3,FALSE)</f>
        <v>61781.781999999999</v>
      </c>
      <c r="M4" s="10">
        <f t="shared" ref="M4:M9" si="4">VLOOKUP(F4,$B$4:$E$9,4,FALSE)</f>
        <v>8.4615516116792661E-2</v>
      </c>
      <c r="N4" s="11">
        <v>3947317.7449999978</v>
      </c>
      <c r="O4" s="11">
        <v>4515856.2639999967</v>
      </c>
      <c r="P4" s="8"/>
      <c r="Q4" s="10">
        <f>GETPIVOTDATA("Sum of Income",$N$3)/GETPIVOTDATA("Sum of Target Income",$N$3)</f>
        <v>0.87410172384530105</v>
      </c>
      <c r="R4" s="10">
        <f>100%-Q4</f>
        <v>0.12589827615469895</v>
      </c>
    </row>
    <row r="5" spans="2:44" x14ac:dyDescent="0.25">
      <c r="B5" s="1" t="s">
        <v>29</v>
      </c>
      <c r="C5" s="7">
        <v>396733.79999999993</v>
      </c>
      <c r="D5" s="4">
        <v>12877.76</v>
      </c>
      <c r="E5" s="5">
        <v>1.7637210736786257E-2</v>
      </c>
      <c r="F5" s="1" t="s">
        <v>29</v>
      </c>
      <c r="G5" s="6">
        <v>7</v>
      </c>
      <c r="H5" s="6">
        <v>2</v>
      </c>
      <c r="I5" s="9">
        <f t="shared" si="0"/>
        <v>396733.79999999993</v>
      </c>
      <c r="J5" s="8" t="str">
        <f t="shared" si="1"/>
        <v/>
      </c>
      <c r="K5" s="8">
        <f t="shared" si="2"/>
        <v>396733.79999999993</v>
      </c>
      <c r="L5" s="8">
        <f t="shared" si="3"/>
        <v>12877.76</v>
      </c>
      <c r="M5" s="10">
        <f t="shared" si="4"/>
        <v>1.7637210736786257E-2</v>
      </c>
      <c r="N5" s="8"/>
      <c r="O5" s="8"/>
      <c r="P5" s="8"/>
    </row>
    <row r="6" spans="2:44" x14ac:dyDescent="0.25">
      <c r="B6" s="1" t="s">
        <v>10</v>
      </c>
      <c r="C6" s="7">
        <v>776132.81500000064</v>
      </c>
      <c r="D6" s="4">
        <v>389437.478</v>
      </c>
      <c r="E6" s="5">
        <v>0.53336844826185315</v>
      </c>
      <c r="F6" s="1" t="s">
        <v>10</v>
      </c>
      <c r="G6" s="6">
        <v>4</v>
      </c>
      <c r="H6" s="6">
        <v>1</v>
      </c>
      <c r="I6" s="9">
        <f t="shared" si="0"/>
        <v>776132.81500000064</v>
      </c>
      <c r="J6" s="8" t="str">
        <f t="shared" si="1"/>
        <v/>
      </c>
      <c r="K6" s="8">
        <f t="shared" si="2"/>
        <v>776132.81500000064</v>
      </c>
      <c r="L6" s="8">
        <f t="shared" si="3"/>
        <v>389437.478</v>
      </c>
      <c r="M6" s="10">
        <f t="shared" si="4"/>
        <v>0.53336844826185315</v>
      </c>
      <c r="N6" s="8"/>
      <c r="O6" s="8"/>
      <c r="P6" s="8"/>
    </row>
    <row r="7" spans="2:44" x14ac:dyDescent="0.25">
      <c r="B7" s="1" t="s">
        <v>14</v>
      </c>
      <c r="C7" s="7">
        <v>307374.0100000003</v>
      </c>
      <c r="D7" s="4">
        <v>116801.149</v>
      </c>
      <c r="E7" s="5">
        <v>0.15996931758409624</v>
      </c>
      <c r="F7" s="1" t="s">
        <v>14</v>
      </c>
      <c r="G7" s="6">
        <v>2</v>
      </c>
      <c r="H7" s="6">
        <v>8</v>
      </c>
      <c r="I7" s="9">
        <f t="shared" si="0"/>
        <v>307374.0100000003</v>
      </c>
      <c r="J7" s="8" t="str">
        <f t="shared" si="1"/>
        <v/>
      </c>
      <c r="K7" s="8">
        <f t="shared" si="2"/>
        <v>307374.0100000003</v>
      </c>
      <c r="L7" s="8">
        <f t="shared" si="3"/>
        <v>116801.149</v>
      </c>
      <c r="M7" s="10">
        <f t="shared" si="4"/>
        <v>0.15996931758409624</v>
      </c>
      <c r="N7" s="8"/>
      <c r="O7" s="8"/>
      <c r="P7" s="8"/>
      <c r="S7" s="12" t="s">
        <v>77</v>
      </c>
      <c r="T7" s="11" t="s">
        <v>79</v>
      </c>
      <c r="U7" s="11" t="s">
        <v>80</v>
      </c>
      <c r="W7" s="11" t="s">
        <v>90</v>
      </c>
      <c r="Z7" s="12" t="s">
        <v>77</v>
      </c>
      <c r="AA7" s="11" t="s">
        <v>91</v>
      </c>
      <c r="AF7" s="12" t="s">
        <v>77</v>
      </c>
      <c r="AG7" s="11" t="s">
        <v>79</v>
      </c>
      <c r="AH7" s="11" t="s">
        <v>80</v>
      </c>
      <c r="AK7" s="12" t="s">
        <v>77</v>
      </c>
      <c r="AL7" s="11" t="s">
        <v>79</v>
      </c>
      <c r="AM7" s="11" t="s">
        <v>80</v>
      </c>
    </row>
    <row r="8" spans="2:44" x14ac:dyDescent="0.25">
      <c r="B8" s="1" t="s">
        <v>16</v>
      </c>
      <c r="C8" s="7">
        <v>691419.41999999958</v>
      </c>
      <c r="D8" s="4">
        <v>73997.460999999996</v>
      </c>
      <c r="E8" s="5">
        <v>0.1013459494232011</v>
      </c>
      <c r="F8" s="1" t="s">
        <v>16</v>
      </c>
      <c r="G8" s="6">
        <v>6</v>
      </c>
      <c r="H8" s="6">
        <v>6</v>
      </c>
      <c r="I8" s="9">
        <f t="shared" si="0"/>
        <v>691419.41999999958</v>
      </c>
      <c r="J8" s="8" t="str">
        <f t="shared" si="1"/>
        <v/>
      </c>
      <c r="K8" s="8">
        <f t="shared" si="2"/>
        <v>691419.41999999958</v>
      </c>
      <c r="L8" s="8">
        <f t="shared" si="3"/>
        <v>73997.460999999996</v>
      </c>
      <c r="M8" s="10">
        <f t="shared" si="4"/>
        <v>0.1013459494232011</v>
      </c>
      <c r="N8" s="8"/>
      <c r="O8" s="8"/>
      <c r="P8" s="8"/>
      <c r="S8" s="13" t="s">
        <v>9</v>
      </c>
      <c r="T8" s="11">
        <v>352630.74000000005</v>
      </c>
      <c r="U8" s="11">
        <v>352630.74000000005</v>
      </c>
      <c r="W8" s="11">
        <f>IFERROR(AVERAGE(T8:T19),"")</f>
        <v>328943.1454166667</v>
      </c>
      <c r="Z8" s="13" t="s">
        <v>9</v>
      </c>
      <c r="AA8" s="11">
        <v>70526.14800000003</v>
      </c>
      <c r="AF8" s="13" t="s">
        <v>12</v>
      </c>
      <c r="AG8" s="11">
        <v>2361013.7099999986</v>
      </c>
      <c r="AH8" s="5">
        <v>0.59813115196785349</v>
      </c>
      <c r="AK8" s="13" t="s">
        <v>23</v>
      </c>
      <c r="AL8" s="11">
        <v>908441.7</v>
      </c>
      <c r="AM8" s="5">
        <v>0.23014151854147227</v>
      </c>
      <c r="AP8" s="15" t="s">
        <v>23</v>
      </c>
      <c r="AQ8" s="16">
        <f>VLOOKUP(AP8,$AK$8:$AM$28,2,FALSE)</f>
        <v>908441.7</v>
      </c>
      <c r="AR8" s="17">
        <f>VLOOKUP(AP8,$AK$8:$AM$28,3,FALSE)</f>
        <v>0.23014151854147227</v>
      </c>
    </row>
    <row r="9" spans="2:44" x14ac:dyDescent="0.25">
      <c r="B9" s="1" t="s">
        <v>18</v>
      </c>
      <c r="C9" s="7">
        <v>867216</v>
      </c>
      <c r="D9" s="4">
        <v>75251.567999999999</v>
      </c>
      <c r="E9" s="5">
        <v>0.10306355787727066</v>
      </c>
      <c r="F9" s="1" t="s">
        <v>18</v>
      </c>
      <c r="G9" s="6">
        <v>5</v>
      </c>
      <c r="H9" s="6">
        <v>9</v>
      </c>
      <c r="I9" s="9">
        <f t="shared" si="0"/>
        <v>867216</v>
      </c>
      <c r="J9" s="8" t="str">
        <f t="shared" si="1"/>
        <v/>
      </c>
      <c r="K9" s="8">
        <f t="shared" si="2"/>
        <v>867216</v>
      </c>
      <c r="L9" s="8">
        <f t="shared" si="3"/>
        <v>75251.567999999999</v>
      </c>
      <c r="M9" s="10">
        <f t="shared" si="4"/>
        <v>0.10306355787727066</v>
      </c>
      <c r="N9" s="8"/>
      <c r="O9" s="8"/>
      <c r="P9" s="8"/>
      <c r="S9" s="13" t="s">
        <v>31</v>
      </c>
      <c r="T9" s="11">
        <v>320228.30000000005</v>
      </c>
      <c r="U9" s="11">
        <v>320228.30000000005</v>
      </c>
      <c r="Z9" s="13" t="s">
        <v>31</v>
      </c>
      <c r="AA9" s="11">
        <v>64045.66</v>
      </c>
      <c r="AF9" s="13" t="s">
        <v>33</v>
      </c>
      <c r="AG9" s="11">
        <v>1586304.0349999995</v>
      </c>
      <c r="AH9" s="5">
        <v>0.40186884803214651</v>
      </c>
      <c r="AK9" s="14" t="s">
        <v>26</v>
      </c>
      <c r="AL9" s="11">
        <v>9720</v>
      </c>
      <c r="AM9" s="5">
        <v>2.4624316125328796E-3</v>
      </c>
      <c r="AP9" s="15" t="s">
        <v>26</v>
      </c>
      <c r="AQ9" s="16">
        <f>VLOOKUP(AP9,$AK$8:$AM$28,2,FALSE)</f>
        <v>9720</v>
      </c>
      <c r="AR9" s="17">
        <f t="shared" ref="AR9:AR28" si="5">VLOOKUP(AP9,$AK$8:$AM$28,3,FALSE)</f>
        <v>2.4624316125328796E-3</v>
      </c>
    </row>
    <row r="10" spans="2:44" x14ac:dyDescent="0.25">
      <c r="B10" s="1" t="s">
        <v>78</v>
      </c>
      <c r="C10" s="4">
        <v>3947317.745000001</v>
      </c>
      <c r="D10" s="4">
        <v>730147.19799999997</v>
      </c>
      <c r="E10" s="5">
        <v>1</v>
      </c>
      <c r="M10" s="10"/>
      <c r="N10" s="8"/>
      <c r="O10" s="8"/>
      <c r="P10" s="8"/>
      <c r="S10" s="13" t="s">
        <v>32</v>
      </c>
      <c r="T10" s="11">
        <v>318928</v>
      </c>
      <c r="U10" s="11">
        <v>318928</v>
      </c>
      <c r="Z10" s="13" t="s">
        <v>32</v>
      </c>
      <c r="AA10" s="11">
        <v>63785.600000000013</v>
      </c>
      <c r="AF10" s="13" t="s">
        <v>78</v>
      </c>
      <c r="AG10" s="11">
        <v>3947317.7449999982</v>
      </c>
      <c r="AH10" s="5">
        <v>1</v>
      </c>
      <c r="AK10" s="14" t="s">
        <v>24</v>
      </c>
      <c r="AL10" s="11">
        <v>223825.08000000016</v>
      </c>
      <c r="AM10" s="5">
        <v>5.6703081550380785E-2</v>
      </c>
      <c r="AP10" s="15" t="s">
        <v>24</v>
      </c>
      <c r="AQ10" s="16">
        <f t="shared" ref="AQ10:AQ28" si="6">VLOOKUP(AP10,$AK$8:$AM$28,2,FALSE)</f>
        <v>223825.08000000016</v>
      </c>
      <c r="AR10" s="17">
        <f t="shared" si="5"/>
        <v>5.6703081550380785E-2</v>
      </c>
    </row>
    <row r="11" spans="2:44" x14ac:dyDescent="0.25">
      <c r="S11" s="13" t="s">
        <v>34</v>
      </c>
      <c r="T11" s="11">
        <v>338553.7</v>
      </c>
      <c r="U11" s="11">
        <v>338553.7</v>
      </c>
      <c r="Z11" s="13" t="s">
        <v>34</v>
      </c>
      <c r="AA11" s="11">
        <v>67710.74000000002</v>
      </c>
      <c r="AK11" s="14" t="s">
        <v>25</v>
      </c>
      <c r="AL11" s="11">
        <v>221979.65000000005</v>
      </c>
      <c r="AM11" s="5">
        <v>5.623556661512185E-2</v>
      </c>
      <c r="AP11" s="15" t="s">
        <v>25</v>
      </c>
      <c r="AQ11" s="16">
        <f t="shared" si="6"/>
        <v>221979.65000000005</v>
      </c>
      <c r="AR11" s="17">
        <f t="shared" si="5"/>
        <v>5.623556661512185E-2</v>
      </c>
    </row>
    <row r="12" spans="2:44" x14ac:dyDescent="0.25">
      <c r="S12" s="13" t="s">
        <v>35</v>
      </c>
      <c r="T12" s="11">
        <v>330065.99999999994</v>
      </c>
      <c r="U12" s="11">
        <v>330065.99999999994</v>
      </c>
      <c r="Z12" s="13" t="s">
        <v>35</v>
      </c>
      <c r="AA12" s="11">
        <v>66013.2</v>
      </c>
      <c r="AF12" s="13" t="s">
        <v>12</v>
      </c>
      <c r="AG12" s="11">
        <f>AG8</f>
        <v>2361013.7099999986</v>
      </c>
      <c r="AH12" s="10">
        <f>AH8</f>
        <v>0.59813115196785349</v>
      </c>
      <c r="AK12" s="14" t="s">
        <v>30</v>
      </c>
      <c r="AL12" s="11">
        <v>228653.76999999987</v>
      </c>
      <c r="AM12" s="5">
        <v>5.7926365388150401E-2</v>
      </c>
      <c r="AP12" s="15" t="s">
        <v>30</v>
      </c>
      <c r="AQ12" s="16">
        <f t="shared" si="6"/>
        <v>228653.76999999987</v>
      </c>
      <c r="AR12" s="17">
        <f t="shared" si="5"/>
        <v>5.7926365388150401E-2</v>
      </c>
    </row>
    <row r="13" spans="2:44" x14ac:dyDescent="0.25">
      <c r="S13" s="13" t="s">
        <v>36</v>
      </c>
      <c r="T13" s="11">
        <v>319548.3</v>
      </c>
      <c r="U13" s="11">
        <v>319548.3</v>
      </c>
      <c r="Z13" s="13" t="s">
        <v>36</v>
      </c>
      <c r="AA13" s="11">
        <v>63909.660000000011</v>
      </c>
      <c r="AF13" s="13" t="s">
        <v>33</v>
      </c>
      <c r="AG13" s="11">
        <f>AG9</f>
        <v>1586304.0349999995</v>
      </c>
      <c r="AH13" s="10">
        <f>AH9</f>
        <v>0.40186884803214651</v>
      </c>
      <c r="AK13" s="14" t="s">
        <v>27</v>
      </c>
      <c r="AL13" s="11">
        <v>224263.19999999978</v>
      </c>
      <c r="AM13" s="5">
        <v>5.6814073375286336E-2</v>
      </c>
      <c r="AP13" s="15" t="s">
        <v>27</v>
      </c>
      <c r="AQ13" s="16">
        <f t="shared" si="6"/>
        <v>224263.19999999978</v>
      </c>
      <c r="AR13" s="17">
        <f t="shared" si="5"/>
        <v>5.6814073375286336E-2</v>
      </c>
    </row>
    <row r="14" spans="2:44" x14ac:dyDescent="0.25">
      <c r="S14" s="13" t="s">
        <v>37</v>
      </c>
      <c r="T14" s="11">
        <v>315915.8</v>
      </c>
      <c r="U14" s="11">
        <v>315915.8</v>
      </c>
      <c r="Z14" s="13" t="s">
        <v>37</v>
      </c>
      <c r="AA14" s="11">
        <v>63183.160000000011</v>
      </c>
      <c r="AK14" s="13" t="s">
        <v>29</v>
      </c>
      <c r="AL14" s="11">
        <v>396733.79999999993</v>
      </c>
      <c r="AM14" s="5">
        <v>0.10050718630455729</v>
      </c>
      <c r="AP14" s="15" t="s">
        <v>29</v>
      </c>
      <c r="AQ14" s="16">
        <f t="shared" si="6"/>
        <v>396733.79999999993</v>
      </c>
      <c r="AR14" s="17">
        <f t="shared" si="5"/>
        <v>0.10050718630455729</v>
      </c>
    </row>
    <row r="15" spans="2:44" x14ac:dyDescent="0.25">
      <c r="S15" s="13" t="s">
        <v>38</v>
      </c>
      <c r="T15" s="11">
        <v>327116.43</v>
      </c>
      <c r="U15" s="11">
        <v>327116.43</v>
      </c>
      <c r="Z15" s="13" t="s">
        <v>38</v>
      </c>
      <c r="AA15" s="11">
        <v>65423.286</v>
      </c>
      <c r="AK15" s="14" t="s">
        <v>29</v>
      </c>
      <c r="AL15" s="11">
        <v>396733.79999999993</v>
      </c>
      <c r="AM15" s="5">
        <v>0.10050718630455729</v>
      </c>
      <c r="AP15" s="15" t="s">
        <v>29</v>
      </c>
      <c r="AQ15" s="16">
        <f t="shared" si="6"/>
        <v>396733.79999999993</v>
      </c>
      <c r="AR15" s="17">
        <f t="shared" si="5"/>
        <v>0.10050718630455729</v>
      </c>
    </row>
    <row r="16" spans="2:44" x14ac:dyDescent="0.25">
      <c r="S16" s="13" t="s">
        <v>39</v>
      </c>
      <c r="T16" s="11">
        <v>325310.86500000005</v>
      </c>
      <c r="U16" s="11">
        <v>325310.86500000005</v>
      </c>
      <c r="Z16" s="13" t="s">
        <v>39</v>
      </c>
      <c r="AA16" s="11">
        <v>65062.173000000003</v>
      </c>
      <c r="AK16" s="13" t="s">
        <v>10</v>
      </c>
      <c r="AL16" s="11">
        <v>776132.81499999971</v>
      </c>
      <c r="AM16" s="5">
        <v>0.19662283736421118</v>
      </c>
      <c r="AP16" s="15" t="s">
        <v>10</v>
      </c>
      <c r="AQ16" s="16">
        <f t="shared" si="6"/>
        <v>776132.81499999971</v>
      </c>
      <c r="AR16" s="17">
        <f t="shared" si="5"/>
        <v>0.19662283736421118</v>
      </c>
    </row>
    <row r="17" spans="19:44" x14ac:dyDescent="0.25">
      <c r="S17" s="13" t="s">
        <v>40</v>
      </c>
      <c r="T17" s="11">
        <v>333009.73000000004</v>
      </c>
      <c r="U17" s="11">
        <v>333009.73000000004</v>
      </c>
      <c r="Z17" s="13" t="s">
        <v>40</v>
      </c>
      <c r="AA17" s="11">
        <v>66601.945999999996</v>
      </c>
      <c r="AK17" s="14" t="s">
        <v>13</v>
      </c>
      <c r="AL17" s="11">
        <v>494400</v>
      </c>
      <c r="AM17" s="5">
        <v>0.12524960794611684</v>
      </c>
      <c r="AP17" s="15" t="s">
        <v>13</v>
      </c>
      <c r="AQ17" s="16">
        <f t="shared" si="6"/>
        <v>494400</v>
      </c>
      <c r="AR17" s="17">
        <f t="shared" si="5"/>
        <v>0.12524960794611684</v>
      </c>
    </row>
    <row r="18" spans="19:44" x14ac:dyDescent="0.25">
      <c r="S18" s="13" t="s">
        <v>41</v>
      </c>
      <c r="T18" s="11">
        <v>350094.08000000002</v>
      </c>
      <c r="U18" s="11">
        <v>350094.08000000002</v>
      </c>
      <c r="Z18" s="13" t="s">
        <v>41</v>
      </c>
      <c r="AA18" s="11">
        <v>70018.816000000021</v>
      </c>
      <c r="AK18" s="14" t="s">
        <v>11</v>
      </c>
      <c r="AL18" s="11">
        <v>281732.81499999971</v>
      </c>
      <c r="AM18" s="5">
        <v>7.1373229418094319E-2</v>
      </c>
      <c r="AP18" s="15" t="s">
        <v>11</v>
      </c>
      <c r="AQ18" s="16">
        <f t="shared" si="6"/>
        <v>281732.81499999971</v>
      </c>
      <c r="AR18" s="17">
        <f t="shared" si="5"/>
        <v>7.1373229418094319E-2</v>
      </c>
    </row>
    <row r="19" spans="19:44" x14ac:dyDescent="0.25">
      <c r="S19" s="13" t="s">
        <v>42</v>
      </c>
      <c r="T19" s="11">
        <v>315915.8</v>
      </c>
      <c r="U19" s="11">
        <v>315915.8</v>
      </c>
      <c r="Z19" s="13" t="s">
        <v>42</v>
      </c>
      <c r="AA19" s="11">
        <v>63183.160000000011</v>
      </c>
      <c r="AK19" s="13" t="s">
        <v>14</v>
      </c>
      <c r="AL19" s="11">
        <v>307374.01000000024</v>
      </c>
      <c r="AM19" s="5">
        <v>7.7869082211419555E-2</v>
      </c>
      <c r="AP19" s="15" t="s">
        <v>14</v>
      </c>
      <c r="AQ19" s="16">
        <f t="shared" si="6"/>
        <v>307374.01000000024</v>
      </c>
      <c r="AR19" s="17">
        <f t="shared" si="5"/>
        <v>7.7869082211419555E-2</v>
      </c>
    </row>
    <row r="20" spans="19:44" x14ac:dyDescent="0.25">
      <c r="S20" s="13" t="s">
        <v>78</v>
      </c>
      <c r="T20" s="11">
        <v>3947317.7450000001</v>
      </c>
      <c r="U20" s="11">
        <v>3947317.7450000001</v>
      </c>
      <c r="Z20" s="13" t="s">
        <v>78</v>
      </c>
      <c r="AA20" s="11">
        <v>789463.54900000012</v>
      </c>
      <c r="AK20" s="14" t="s">
        <v>15</v>
      </c>
      <c r="AL20" s="11">
        <v>282870.96000000025</v>
      </c>
      <c r="AM20" s="5">
        <v>7.1661563186370819E-2</v>
      </c>
      <c r="AP20" s="15" t="s">
        <v>15</v>
      </c>
      <c r="AQ20" s="16">
        <f t="shared" si="6"/>
        <v>282870.96000000025</v>
      </c>
      <c r="AR20" s="17">
        <f t="shared" si="5"/>
        <v>7.1661563186370819E-2</v>
      </c>
    </row>
    <row r="21" spans="19:44" x14ac:dyDescent="0.25">
      <c r="AK21" s="14" t="s">
        <v>28</v>
      </c>
      <c r="AL21" s="11">
        <v>15716.3</v>
      </c>
      <c r="AM21" s="5">
        <v>3.9815137810751541E-3</v>
      </c>
      <c r="AP21" s="15" t="s">
        <v>28</v>
      </c>
      <c r="AQ21" s="16">
        <f t="shared" si="6"/>
        <v>15716.3</v>
      </c>
      <c r="AR21" s="17">
        <f t="shared" si="5"/>
        <v>3.9815137810751541E-3</v>
      </c>
    </row>
    <row r="22" spans="19:44" x14ac:dyDescent="0.25">
      <c r="Z22" s="11" t="s">
        <v>92</v>
      </c>
      <c r="AK22" s="14" t="s">
        <v>22</v>
      </c>
      <c r="AL22" s="11">
        <v>8786.75</v>
      </c>
      <c r="AM22" s="5">
        <v>2.2260052439735888E-3</v>
      </c>
      <c r="AP22" s="15" t="s">
        <v>22</v>
      </c>
      <c r="AQ22" s="16">
        <f t="shared" si="6"/>
        <v>8786.75</v>
      </c>
      <c r="AR22" s="17">
        <f t="shared" si="5"/>
        <v>2.2260052439735888E-3</v>
      </c>
    </row>
    <row r="23" spans="19:44" x14ac:dyDescent="0.25">
      <c r="Z23" s="8">
        <f>IFERROR(GETPIVOTDATA("operating profit",$Z$7),"")</f>
        <v>789463.54900000012</v>
      </c>
      <c r="AK23" s="13" t="s">
        <v>16</v>
      </c>
      <c r="AL23" s="11">
        <v>691419.41999999993</v>
      </c>
      <c r="AM23" s="5">
        <v>0.17516183511596176</v>
      </c>
      <c r="AP23" s="15" t="s">
        <v>16</v>
      </c>
      <c r="AQ23" s="16">
        <f t="shared" si="6"/>
        <v>691419.41999999993</v>
      </c>
      <c r="AR23" s="17">
        <f t="shared" si="5"/>
        <v>0.17516183511596176</v>
      </c>
    </row>
    <row r="24" spans="19:44" x14ac:dyDescent="0.25">
      <c r="AK24" s="14" t="s">
        <v>20</v>
      </c>
      <c r="AL24" s="11">
        <v>303019.46999999991</v>
      </c>
      <c r="AM24" s="5">
        <v>7.6765917915736462E-2</v>
      </c>
      <c r="AP24" s="15" t="s">
        <v>20</v>
      </c>
      <c r="AQ24" s="16">
        <f t="shared" si="6"/>
        <v>303019.46999999991</v>
      </c>
      <c r="AR24" s="17">
        <f t="shared" si="5"/>
        <v>7.6765917915736462E-2</v>
      </c>
    </row>
    <row r="25" spans="19:44" x14ac:dyDescent="0.25">
      <c r="AK25" s="14" t="s">
        <v>17</v>
      </c>
      <c r="AL25" s="11">
        <v>388399.95000000007</v>
      </c>
      <c r="AM25" s="5">
        <v>9.8395917200225322E-2</v>
      </c>
      <c r="AP25" s="15" t="s">
        <v>17</v>
      </c>
      <c r="AQ25" s="16">
        <f t="shared" si="6"/>
        <v>388399.95000000007</v>
      </c>
      <c r="AR25" s="17">
        <f t="shared" si="5"/>
        <v>9.8395917200225322E-2</v>
      </c>
    </row>
    <row r="26" spans="19:44" x14ac:dyDescent="0.25">
      <c r="AK26" s="13" t="s">
        <v>18</v>
      </c>
      <c r="AL26" s="11">
        <v>867216</v>
      </c>
      <c r="AM26" s="5">
        <v>0.21969754046237797</v>
      </c>
      <c r="AP26" s="15" t="s">
        <v>18</v>
      </c>
      <c r="AQ26" s="16">
        <f t="shared" si="6"/>
        <v>867216</v>
      </c>
      <c r="AR26" s="17">
        <f t="shared" si="5"/>
        <v>0.21969754046237797</v>
      </c>
    </row>
    <row r="27" spans="19:44" x14ac:dyDescent="0.25">
      <c r="AK27" s="14" t="s">
        <v>21</v>
      </c>
      <c r="AL27" s="11">
        <v>435316</v>
      </c>
      <c r="AM27" s="5">
        <v>0.11028146911948181</v>
      </c>
      <c r="AP27" s="15" t="s">
        <v>21</v>
      </c>
      <c r="AQ27" s="16">
        <f t="shared" si="6"/>
        <v>435316</v>
      </c>
      <c r="AR27" s="17">
        <f t="shared" si="5"/>
        <v>0.11028146911948181</v>
      </c>
    </row>
    <row r="28" spans="19:44" x14ac:dyDescent="0.25">
      <c r="AK28" s="14" t="s">
        <v>19</v>
      </c>
      <c r="AL28" s="11">
        <v>431900</v>
      </c>
      <c r="AM28" s="5">
        <v>0.10941607134289617</v>
      </c>
      <c r="AP28" s="15" t="s">
        <v>19</v>
      </c>
      <c r="AQ28" s="16">
        <f t="shared" si="6"/>
        <v>431900</v>
      </c>
      <c r="AR28" s="17">
        <f t="shared" si="5"/>
        <v>0.10941607134289617</v>
      </c>
    </row>
    <row r="29" spans="19:44" x14ac:dyDescent="0.25">
      <c r="AK29" s="13" t="s">
        <v>78</v>
      </c>
      <c r="AL29" s="11">
        <v>3947317.7449999996</v>
      </c>
      <c r="AM29" s="5">
        <v>1</v>
      </c>
    </row>
  </sheetData>
  <sheetProtection algorithmName="SHA-512" hashValue="GwxkPzxK65evXpMMnt//DoAh3bYO59Bg82eR8l8KNF4MSZmfyFMSBLhVKwbvNyZOGqhXThTO73o1Xap2a7bWCg==" saltValue="h97s3MxWC+cuBNTjAlFR6g==" spinCount="100000" sheet="1" objects="1" scenarios="1" selectLockedCells="1"/>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3C385-737A-48B2-BB1E-1073BB9CA58E}">
  <dimension ref="A2:AB12"/>
  <sheetViews>
    <sheetView zoomScale="90" zoomScaleNormal="90" workbookViewId="0">
      <selection activeCell="H3" sqref="H3"/>
    </sheetView>
  </sheetViews>
  <sheetFormatPr defaultRowHeight="15" x14ac:dyDescent="0.25"/>
  <cols>
    <col min="1" max="1" width="15.42578125" bestFit="1" customWidth="1"/>
    <col min="2" max="2" width="14.85546875" bestFit="1" customWidth="1"/>
    <col min="3" max="3" width="16" bestFit="1" customWidth="1"/>
    <col min="4" max="8" width="15.85546875" customWidth="1"/>
    <col min="10" max="11" width="15.42578125" bestFit="1" customWidth="1"/>
    <col min="12" max="12" width="4.7109375" bestFit="1" customWidth="1"/>
    <col min="13" max="13" width="9.7109375" bestFit="1" customWidth="1"/>
    <col min="15" max="15" width="14.85546875" bestFit="1" customWidth="1"/>
    <col min="16" max="17" width="13.28515625" bestFit="1" customWidth="1"/>
    <col min="24" max="24" width="13.5703125" bestFit="1" customWidth="1"/>
    <col min="25" max="25" width="14" bestFit="1" customWidth="1"/>
    <col min="26" max="26" width="13.5703125" bestFit="1" customWidth="1"/>
    <col min="27" max="27" width="14.85546875" bestFit="1" customWidth="1"/>
  </cols>
  <sheetData>
    <row r="2" spans="1:28" x14ac:dyDescent="0.25">
      <c r="F2" t="s">
        <v>100</v>
      </c>
      <c r="H2" t="s">
        <v>101</v>
      </c>
    </row>
    <row r="3" spans="1:28" ht="18.75" x14ac:dyDescent="0.3">
      <c r="A3" s="3" t="s">
        <v>77</v>
      </c>
      <c r="B3" t="s">
        <v>93</v>
      </c>
      <c r="C3" t="s">
        <v>94</v>
      </c>
      <c r="E3" s="19" t="s">
        <v>71</v>
      </c>
      <c r="F3" s="21" t="str">
        <f>IF(E3=$A$4,"▪","")</f>
        <v>▪</v>
      </c>
      <c r="G3" s="24" t="str">
        <f>IF(E3=$A$4,"▪","")</f>
        <v>▪</v>
      </c>
      <c r="H3" s="23" t="str">
        <f>IF(E3=$A$4,"","▪")</f>
        <v/>
      </c>
      <c r="I3" s="22" t="str">
        <f>IF(E3=$A$4,"","▪")</f>
        <v/>
      </c>
      <c r="K3" t="s">
        <v>96</v>
      </c>
      <c r="O3" t="s">
        <v>93</v>
      </c>
      <c r="P3" t="s">
        <v>97</v>
      </c>
      <c r="Q3" t="s">
        <v>97</v>
      </c>
      <c r="S3" t="s">
        <v>81</v>
      </c>
      <c r="T3" t="s">
        <v>82</v>
      </c>
      <c r="X3" t="s">
        <v>102</v>
      </c>
      <c r="Y3" t="s">
        <v>103</v>
      </c>
      <c r="Z3" t="s">
        <v>104</v>
      </c>
      <c r="AA3" t="s">
        <v>105</v>
      </c>
      <c r="AB3" s="25">
        <v>1</v>
      </c>
    </row>
    <row r="4" spans="1:28" ht="18.75" x14ac:dyDescent="0.3">
      <c r="A4" s="1" t="s">
        <v>71</v>
      </c>
      <c r="B4" s="4">
        <v>1467760</v>
      </c>
      <c r="C4" s="5">
        <v>0.27687357862156287</v>
      </c>
      <c r="D4" s="5"/>
      <c r="E4" s="20" t="s">
        <v>72</v>
      </c>
      <c r="F4" s="21" t="str">
        <f t="shared" ref="F4" si="0">IF(E4=$A$4,"▪","")</f>
        <v/>
      </c>
      <c r="G4" s="24" t="str">
        <f t="shared" ref="G4:G8" si="1">IF(E4=$A$4,"▪","")</f>
        <v/>
      </c>
      <c r="H4" s="23" t="str">
        <f t="shared" ref="H4:H8" si="2">IF(E4=$A$4,"","▪")</f>
        <v>▪</v>
      </c>
      <c r="I4" s="22" t="str">
        <f t="shared" ref="I4:I8" si="3">IF(E4=$A$4,"","▪")</f>
        <v>▪</v>
      </c>
      <c r="K4" s="1" t="s">
        <v>72</v>
      </c>
      <c r="L4" s="10">
        <f t="shared" ref="L4:L9" si="4">IFERROR(VLOOKUP(K4,$A$4:$C$9,3,FALSE),"")</f>
        <v>0.20021308415163985</v>
      </c>
      <c r="M4" s="8">
        <f t="shared" ref="M4:M9" si="5">IFERROR(VLOOKUP(K4,$A$4:$C$9,2,0),"")</f>
        <v>1061368</v>
      </c>
      <c r="O4" s="4">
        <v>5301192</v>
      </c>
      <c r="P4" s="4">
        <v>7583085.4799999995</v>
      </c>
      <c r="Q4" s="4">
        <v>7583085.4799999995</v>
      </c>
      <c r="S4">
        <v>0</v>
      </c>
      <c r="T4">
        <v>1</v>
      </c>
      <c r="X4" s="25">
        <v>9.1999999999999998E-2</v>
      </c>
      <c r="Y4" s="25">
        <v>7.3999999999999996E-2</v>
      </c>
      <c r="Z4" s="25">
        <v>6.2E-2</v>
      </c>
      <c r="AA4" s="25">
        <f>SUM(X4:Z4)</f>
        <v>0.22799999999999998</v>
      </c>
      <c r="AB4" s="25">
        <f>100%-AA4</f>
        <v>0.77200000000000002</v>
      </c>
    </row>
    <row r="5" spans="1:28" ht="18.75" x14ac:dyDescent="0.3">
      <c r="A5" s="1" t="s">
        <v>72</v>
      </c>
      <c r="B5" s="4">
        <v>1061368</v>
      </c>
      <c r="C5" s="5">
        <v>0.20021308415163985</v>
      </c>
      <c r="D5" s="5"/>
      <c r="E5" s="20" t="s">
        <v>73</v>
      </c>
      <c r="F5" s="21" t="str">
        <f t="shared" ref="F5" si="6">IF(E5=$A$4,"▪","")</f>
        <v/>
      </c>
      <c r="G5" s="24" t="str">
        <f t="shared" si="1"/>
        <v/>
      </c>
      <c r="H5" s="23" t="str">
        <f t="shared" si="2"/>
        <v>▪</v>
      </c>
      <c r="I5" s="22" t="str">
        <f t="shared" si="3"/>
        <v>▪</v>
      </c>
      <c r="K5" s="1" t="s">
        <v>74</v>
      </c>
      <c r="L5" s="10">
        <f t="shared" si="4"/>
        <v>0.14956862532049395</v>
      </c>
      <c r="M5" s="8">
        <f t="shared" si="5"/>
        <v>792892</v>
      </c>
      <c r="S5">
        <f>SIN(P8*2*PI())</f>
        <v>0.94925659636614379</v>
      </c>
      <c r="T5">
        <f>COS(Q8*2*PI())</f>
        <v>-0.31450264586385251</v>
      </c>
      <c r="X5" s="18">
        <f>X4*$B$12</f>
        <v>487709.66399999999</v>
      </c>
      <c r="Y5" s="18">
        <f t="shared" ref="Y5:AA5" si="7">Y4*$B$12</f>
        <v>392288.20799999998</v>
      </c>
      <c r="Z5" s="18">
        <f t="shared" si="7"/>
        <v>328673.90399999998</v>
      </c>
      <c r="AA5" s="18">
        <f t="shared" si="7"/>
        <v>1208671.7759999998</v>
      </c>
    </row>
    <row r="6" spans="1:28" ht="18.75" x14ac:dyDescent="0.3">
      <c r="A6" s="1" t="s">
        <v>73</v>
      </c>
      <c r="B6" s="4">
        <v>939036</v>
      </c>
      <c r="C6" s="5">
        <v>0.17713676471254011</v>
      </c>
      <c r="D6" s="5"/>
      <c r="E6" s="20" t="s">
        <v>74</v>
      </c>
      <c r="F6" s="21" t="str">
        <f t="shared" ref="F6" si="8">IF(E6=$A$4,"▪","")</f>
        <v/>
      </c>
      <c r="G6" s="24" t="str">
        <f t="shared" si="1"/>
        <v/>
      </c>
      <c r="H6" s="23" t="str">
        <f t="shared" si="2"/>
        <v>▪</v>
      </c>
      <c r="I6" s="22" t="str">
        <f t="shared" si="3"/>
        <v>▪</v>
      </c>
      <c r="K6" s="1" t="s">
        <v>73</v>
      </c>
      <c r="L6" s="10">
        <f t="shared" si="4"/>
        <v>0.17713676471254011</v>
      </c>
      <c r="M6" s="8">
        <f t="shared" si="5"/>
        <v>939036</v>
      </c>
    </row>
    <row r="7" spans="1:28" ht="18.75" x14ac:dyDescent="0.3">
      <c r="A7" s="1" t="s">
        <v>74</v>
      </c>
      <c r="B7" s="4">
        <v>792892</v>
      </c>
      <c r="C7" s="5">
        <v>0.14956862532049395</v>
      </c>
      <c r="D7" s="5"/>
      <c r="E7" s="20" t="s">
        <v>75</v>
      </c>
      <c r="F7" s="21" t="str">
        <f t="shared" ref="F7" si="9">IF(E7=$A$4,"▪","")</f>
        <v/>
      </c>
      <c r="G7" s="24" t="str">
        <f t="shared" si="1"/>
        <v/>
      </c>
      <c r="H7" s="23" t="str">
        <f t="shared" si="2"/>
        <v>▪</v>
      </c>
      <c r="I7" s="22" t="str">
        <f t="shared" si="3"/>
        <v>▪</v>
      </c>
      <c r="K7" s="1" t="s">
        <v>71</v>
      </c>
      <c r="L7" s="10">
        <f t="shared" si="4"/>
        <v>0.27687357862156287</v>
      </c>
      <c r="M7" s="8">
        <f t="shared" si="5"/>
        <v>1467760</v>
      </c>
      <c r="P7" t="s">
        <v>98</v>
      </c>
      <c r="Q7" t="s">
        <v>99</v>
      </c>
    </row>
    <row r="8" spans="1:28" ht="18.75" x14ac:dyDescent="0.3">
      <c r="A8" s="1" t="s">
        <v>76</v>
      </c>
      <c r="B8" s="4">
        <v>523248</v>
      </c>
      <c r="C8" s="5">
        <v>9.8703838683828093E-2</v>
      </c>
      <c r="D8" s="5"/>
      <c r="E8" s="20" t="s">
        <v>76</v>
      </c>
      <c r="F8" s="21" t="str">
        <f t="shared" ref="F8" si="10">IF(E8=$A$4,"▪","")</f>
        <v/>
      </c>
      <c r="G8" s="24" t="str">
        <f t="shared" si="1"/>
        <v/>
      </c>
      <c r="H8" s="23" t="str">
        <f t="shared" si="2"/>
        <v>▪</v>
      </c>
      <c r="I8" s="22" t="str">
        <f t="shared" si="3"/>
        <v>▪</v>
      </c>
      <c r="K8" s="1" t="s">
        <v>76</v>
      </c>
      <c r="L8" s="10">
        <f t="shared" si="4"/>
        <v>9.8703838683828093E-2</v>
      </c>
      <c r="M8" s="8">
        <f t="shared" si="5"/>
        <v>523248</v>
      </c>
      <c r="P8" s="10">
        <f>100%-Q8</f>
        <v>0.30091886554864467</v>
      </c>
      <c r="Q8" s="10">
        <f>GETPIVOTDATA("Sum of Amount",$P$3)/GETPIVOTDATA("Sum of Target",$P$3)</f>
        <v>0.69908113445135533</v>
      </c>
    </row>
    <row r="9" spans="1:28" x14ac:dyDescent="0.25">
      <c r="A9" s="1" t="s">
        <v>75</v>
      </c>
      <c r="B9" s="4">
        <v>516888</v>
      </c>
      <c r="C9" s="5">
        <v>9.7504108509935128E-2</v>
      </c>
      <c r="D9" s="5"/>
      <c r="E9" s="5"/>
      <c r="F9" s="5"/>
      <c r="G9" s="5"/>
      <c r="H9" s="5"/>
      <c r="I9" s="5"/>
      <c r="K9" s="1" t="s">
        <v>75</v>
      </c>
      <c r="L9" s="10">
        <f t="shared" si="4"/>
        <v>9.7504108509935128E-2</v>
      </c>
      <c r="M9" s="8">
        <f t="shared" si="5"/>
        <v>516888</v>
      </c>
    </row>
    <row r="10" spans="1:28" x14ac:dyDescent="0.25">
      <c r="A10" s="1" t="s">
        <v>78</v>
      </c>
      <c r="B10" s="4">
        <v>5301192</v>
      </c>
      <c r="C10" s="5">
        <v>1</v>
      </c>
      <c r="D10" s="5"/>
      <c r="E10" s="5"/>
      <c r="F10" s="5"/>
      <c r="G10" s="5"/>
      <c r="H10" s="5"/>
      <c r="I10" s="5"/>
    </row>
    <row r="12" spans="1:28" x14ac:dyDescent="0.25">
      <c r="A12" s="1" t="s">
        <v>95</v>
      </c>
      <c r="B12" s="18">
        <f>GETPIVOTDATA("Sum of Amount",$A$3)</f>
        <v>5301192</v>
      </c>
    </row>
  </sheetData>
  <sheetProtection algorithmName="SHA-512" hashValue="CJ7uEK0Rqv/6qsNl/JBdd5PIZ/Xdc6oWcjnnBFNde4Zd00GwC4wEFyvUe28UpG7JIf1HrI2Af7feZKacq2WrMw==" saltValue="ZOFF9olUkJhkLdbxq0XDzg==" spinCount="100000" sheet="1" objects="1" scenarios="1" selectLockedCells="1"/>
  <autoFilter ref="K3:L9" xr:uid="{0713C385-737A-48B2-BB1E-1073BB9CA58E}">
    <sortState xmlns:xlrd2="http://schemas.microsoft.com/office/spreadsheetml/2017/richdata2" ref="K4:L9">
      <sortCondition descending="1" ref="K3:K9"/>
    </sortState>
  </autoFilter>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819B7-4AE5-446A-89F0-69AC722A0B10}">
  <dimension ref="A3:AI27"/>
  <sheetViews>
    <sheetView zoomScale="70" zoomScaleNormal="70" workbookViewId="0">
      <selection activeCell="J5" sqref="J5"/>
    </sheetView>
  </sheetViews>
  <sheetFormatPr defaultRowHeight="15" x14ac:dyDescent="0.25"/>
  <cols>
    <col min="1" max="1" width="17.7109375" bestFit="1" customWidth="1"/>
    <col min="2" max="2" width="18.85546875" bestFit="1" customWidth="1"/>
    <col min="5" max="5" width="20.42578125" bestFit="1" customWidth="1"/>
    <col min="10" max="10" width="17.85546875" bestFit="1" customWidth="1"/>
    <col min="11" max="11" width="25.42578125" bestFit="1" customWidth="1"/>
    <col min="12" max="12" width="10.28515625" bestFit="1" customWidth="1"/>
    <col min="13" max="13" width="30.28515625" bestFit="1" customWidth="1"/>
    <col min="14" max="15" width="10.28515625" bestFit="1" customWidth="1"/>
    <col min="16" max="16" width="8.85546875" bestFit="1" customWidth="1"/>
    <col min="17" max="19" width="10.28515625" bestFit="1" customWidth="1"/>
    <col min="20" max="21" width="17.85546875" bestFit="1" customWidth="1"/>
    <col min="22" max="23" width="18.85546875" customWidth="1"/>
    <col min="24" max="24" width="10.28515625" bestFit="1" customWidth="1"/>
    <col min="25" max="25" width="15.28515625" bestFit="1" customWidth="1"/>
    <col min="26" max="27" width="10.28515625" bestFit="1" customWidth="1"/>
    <col min="28" max="28" width="17.85546875" bestFit="1" customWidth="1"/>
    <col min="29" max="29" width="27.7109375" bestFit="1" customWidth="1"/>
    <col min="31" max="31" width="10.28515625" bestFit="1" customWidth="1"/>
    <col min="32" max="32" width="17.85546875" bestFit="1" customWidth="1"/>
    <col min="33" max="33" width="25.42578125" bestFit="1" customWidth="1"/>
    <col min="34" max="40" width="10.28515625" bestFit="1" customWidth="1"/>
    <col min="41" max="41" width="8.85546875" bestFit="1" customWidth="1"/>
    <col min="42" max="51" width="10.28515625" bestFit="1" customWidth="1"/>
    <col min="53" max="61" width="10.28515625" bestFit="1" customWidth="1"/>
    <col min="63" max="71" width="10.28515625" bestFit="1" customWidth="1"/>
    <col min="72" max="72" width="8.85546875" bestFit="1" customWidth="1"/>
    <col min="73" max="81" width="10.28515625" bestFit="1" customWidth="1"/>
    <col min="82" max="82" width="8.85546875" bestFit="1" customWidth="1"/>
    <col min="83" max="91" width="10.28515625" bestFit="1" customWidth="1"/>
    <col min="92" max="92" width="9.5703125" bestFit="1" customWidth="1"/>
    <col min="93" max="101" width="10.28515625" bestFit="1" customWidth="1"/>
    <col min="102" max="102" width="8.85546875" bestFit="1" customWidth="1"/>
    <col min="103" max="111" width="10.28515625" bestFit="1" customWidth="1"/>
    <col min="113" max="121" width="10.28515625" bestFit="1" customWidth="1"/>
    <col min="122" max="122" width="9.5703125" bestFit="1" customWidth="1"/>
    <col min="123" max="131" width="10.28515625" bestFit="1" customWidth="1"/>
    <col min="132" max="132" width="8.85546875" bestFit="1" customWidth="1"/>
    <col min="133" max="141" width="10.28515625" bestFit="1" customWidth="1"/>
    <col min="142" max="142" width="9.5703125" bestFit="1" customWidth="1"/>
    <col min="143" max="151" width="10.28515625" bestFit="1" customWidth="1"/>
    <col min="152" max="152" width="9.5703125" bestFit="1" customWidth="1"/>
    <col min="153" max="161" width="10.28515625" bestFit="1" customWidth="1"/>
    <col min="162" max="162" width="8.85546875" bestFit="1" customWidth="1"/>
    <col min="163" max="171" width="10.28515625" bestFit="1" customWidth="1"/>
    <col min="172" max="172" width="8.85546875" bestFit="1" customWidth="1"/>
    <col min="173" max="173" width="10.28515625" bestFit="1" customWidth="1"/>
    <col min="174" max="174" width="9.5703125" bestFit="1" customWidth="1"/>
    <col min="175" max="184" width="10.28515625" bestFit="1" customWidth="1"/>
    <col min="185" max="185" width="9.5703125" bestFit="1" customWidth="1"/>
    <col min="186" max="196" width="10.28515625" bestFit="1" customWidth="1"/>
    <col min="197" max="197" width="7.28515625" bestFit="1" customWidth="1"/>
    <col min="198" max="207" width="10.28515625" bestFit="1" customWidth="1"/>
    <col min="209" max="209" width="10.28515625" bestFit="1" customWidth="1"/>
    <col min="210" max="210" width="8.85546875" bestFit="1" customWidth="1"/>
    <col min="211" max="221" width="10.28515625" bestFit="1" customWidth="1"/>
    <col min="222" max="222" width="9.5703125" bestFit="1" customWidth="1"/>
    <col min="223" max="235" width="10.28515625" bestFit="1" customWidth="1"/>
    <col min="236" max="236" width="8.85546875" bestFit="1" customWidth="1"/>
    <col min="237" max="238" width="10.28515625" bestFit="1" customWidth="1"/>
    <col min="239" max="239" width="7.28515625" bestFit="1" customWidth="1"/>
    <col min="240" max="248" width="10.28515625" bestFit="1" customWidth="1"/>
    <col min="249" max="249" width="9.5703125" bestFit="1" customWidth="1"/>
    <col min="250" max="251" width="10.28515625" bestFit="1" customWidth="1"/>
    <col min="252" max="252" width="8.85546875" bestFit="1" customWidth="1"/>
    <col min="253" max="262" width="10.28515625" bestFit="1" customWidth="1"/>
    <col min="263" max="263" width="9.5703125" bestFit="1" customWidth="1"/>
    <col min="264" max="273" width="10.28515625" bestFit="1" customWidth="1"/>
    <col min="274" max="274" width="8.85546875" bestFit="1" customWidth="1"/>
    <col min="275" max="282" width="10.28515625" bestFit="1" customWidth="1"/>
    <col min="283" max="283" width="12.85546875" bestFit="1" customWidth="1"/>
    <col min="284" max="285" width="10.28515625" bestFit="1" customWidth="1"/>
    <col min="286" max="286" width="9.5703125" bestFit="1" customWidth="1"/>
    <col min="287" max="288" width="10.28515625" bestFit="1" customWidth="1"/>
    <col min="289" max="289" width="8.85546875" bestFit="1" customWidth="1"/>
    <col min="290" max="297" width="10.28515625" bestFit="1" customWidth="1"/>
    <col min="298" max="298" width="8.85546875" bestFit="1" customWidth="1"/>
    <col min="299" max="307" width="10.28515625" bestFit="1" customWidth="1"/>
    <col min="308" max="308" width="8.85546875" bestFit="1" customWidth="1"/>
    <col min="309" max="317" width="10.28515625" bestFit="1" customWidth="1"/>
    <col min="318" max="318" width="8.85546875" bestFit="1" customWidth="1"/>
    <col min="319" max="327" width="10.28515625" bestFit="1" customWidth="1"/>
    <col min="328" max="328" width="8.85546875" bestFit="1" customWidth="1"/>
    <col min="329" max="337" width="10.28515625" bestFit="1" customWidth="1"/>
    <col min="338" max="338" width="7.42578125" bestFit="1" customWidth="1"/>
    <col min="339" max="347" width="11.7109375" bestFit="1" customWidth="1"/>
    <col min="348" max="348" width="10.28515625" bestFit="1" customWidth="1"/>
    <col min="349" max="357" width="11.7109375" bestFit="1" customWidth="1"/>
    <col min="358" max="358" width="10.28515625" bestFit="1" customWidth="1"/>
    <col min="359" max="367" width="11.7109375" bestFit="1" customWidth="1"/>
    <col min="368" max="368" width="10.28515625" bestFit="1" customWidth="1"/>
    <col min="369" max="377" width="11.7109375" bestFit="1" customWidth="1"/>
    <col min="378" max="378" width="10.28515625" bestFit="1" customWidth="1"/>
    <col min="379" max="387" width="11.7109375" bestFit="1" customWidth="1"/>
    <col min="388" max="388" width="10.28515625" bestFit="1" customWidth="1"/>
    <col min="389" max="397" width="11.7109375" bestFit="1" customWidth="1"/>
    <col min="398" max="398" width="10.28515625" bestFit="1" customWidth="1"/>
    <col min="399" max="407" width="11.7109375" bestFit="1" customWidth="1"/>
    <col min="408" max="408" width="10.28515625" bestFit="1" customWidth="1"/>
    <col min="409" max="417" width="11.7109375" bestFit="1" customWidth="1"/>
    <col min="418" max="418" width="10.28515625" bestFit="1" customWidth="1"/>
    <col min="419" max="427" width="11.7109375" bestFit="1" customWidth="1"/>
    <col min="428" max="428" width="10.28515625" bestFit="1" customWidth="1"/>
    <col min="429" max="437" width="11.7109375" bestFit="1" customWidth="1"/>
    <col min="438" max="438" width="9.5703125" bestFit="1" customWidth="1"/>
    <col min="439" max="447" width="11.7109375" bestFit="1" customWidth="1"/>
    <col min="448" max="448" width="10.28515625" bestFit="1" customWidth="1"/>
    <col min="449" max="457" width="11.7109375" bestFit="1" customWidth="1"/>
    <col min="458" max="458" width="10.28515625" bestFit="1" customWidth="1"/>
    <col min="459" max="467" width="11.7109375" bestFit="1" customWidth="1"/>
    <col min="468" max="468" width="10.28515625" bestFit="1" customWidth="1"/>
    <col min="469" max="477" width="11.7109375" bestFit="1" customWidth="1"/>
    <col min="478" max="478" width="10.28515625" bestFit="1" customWidth="1"/>
    <col min="479" max="487" width="11.7109375" bestFit="1" customWidth="1"/>
    <col min="488" max="488" width="10.28515625" bestFit="1" customWidth="1"/>
    <col min="489" max="497" width="11.7109375" bestFit="1" customWidth="1"/>
    <col min="498" max="498" width="10.28515625" bestFit="1" customWidth="1"/>
    <col min="499" max="507" width="11.7109375" bestFit="1" customWidth="1"/>
    <col min="508" max="508" width="10.28515625" bestFit="1" customWidth="1"/>
    <col min="509" max="517" width="11.7109375" bestFit="1" customWidth="1"/>
    <col min="518" max="518" width="10.28515625" bestFit="1" customWidth="1"/>
    <col min="519" max="527" width="11.7109375" bestFit="1" customWidth="1"/>
    <col min="528" max="528" width="10.28515625" bestFit="1" customWidth="1"/>
    <col min="529" max="537" width="11.7109375" bestFit="1" customWidth="1"/>
    <col min="538" max="538" width="7.42578125" bestFit="1" customWidth="1"/>
    <col min="539" max="547" width="11.7109375" bestFit="1" customWidth="1"/>
    <col min="548" max="548" width="10.28515625" bestFit="1" customWidth="1"/>
    <col min="549" max="557" width="11.7109375" bestFit="1" customWidth="1"/>
    <col min="558" max="558" width="10.28515625" bestFit="1" customWidth="1"/>
    <col min="559" max="567" width="11.7109375" bestFit="1" customWidth="1"/>
    <col min="568" max="568" width="10.28515625" bestFit="1" customWidth="1"/>
    <col min="569" max="577" width="11.7109375" bestFit="1" customWidth="1"/>
    <col min="578" max="578" width="10.28515625" bestFit="1" customWidth="1"/>
    <col min="579" max="587" width="11.7109375" bestFit="1" customWidth="1"/>
    <col min="588" max="588" width="10.28515625" bestFit="1" customWidth="1"/>
    <col min="589" max="597" width="11.7109375" bestFit="1" customWidth="1"/>
    <col min="598" max="598" width="10.28515625" bestFit="1" customWidth="1"/>
    <col min="599" max="607" width="11.7109375" bestFit="1" customWidth="1"/>
    <col min="608" max="608" width="10.28515625" bestFit="1" customWidth="1"/>
    <col min="609" max="617" width="11.7109375" bestFit="1" customWidth="1"/>
    <col min="618" max="618" width="10.28515625" bestFit="1" customWidth="1"/>
    <col min="619" max="627" width="11.7109375" bestFit="1" customWidth="1"/>
    <col min="628" max="628" width="10.28515625" bestFit="1" customWidth="1"/>
    <col min="629" max="637" width="11.7109375" bestFit="1" customWidth="1"/>
    <col min="639" max="647" width="11.7109375" bestFit="1" customWidth="1"/>
    <col min="648" max="648" width="10.28515625" bestFit="1" customWidth="1"/>
    <col min="649" max="657" width="11.7109375" bestFit="1" customWidth="1"/>
    <col min="658" max="658" width="10.28515625" bestFit="1" customWidth="1"/>
    <col min="659" max="667" width="11.7109375" bestFit="1" customWidth="1"/>
    <col min="668" max="668" width="10.28515625" bestFit="1" customWidth="1"/>
    <col min="669" max="677" width="11.7109375" bestFit="1" customWidth="1"/>
    <col min="678" max="678" width="10.28515625" bestFit="1" customWidth="1"/>
    <col min="679" max="680" width="11.7109375" bestFit="1" customWidth="1"/>
    <col min="681" max="681" width="15" bestFit="1" customWidth="1"/>
  </cols>
  <sheetData>
    <row r="3" spans="1:35" x14ac:dyDescent="0.25">
      <c r="A3" t="s">
        <v>97</v>
      </c>
      <c r="B3" t="s">
        <v>93</v>
      </c>
      <c r="D3" t="s">
        <v>106</v>
      </c>
      <c r="E3" t="s">
        <v>51</v>
      </c>
      <c r="G3" t="s">
        <v>107</v>
      </c>
    </row>
    <row r="4" spans="1:35" x14ac:dyDescent="0.25">
      <c r="A4" s="11">
        <v>1741072.229999997</v>
      </c>
      <c r="B4" s="11">
        <v>1252013</v>
      </c>
      <c r="D4" s="10">
        <f>GETPIVOTDATA("Sum of Amount",$A$3)/GETPIVOTDATA("Sum of Target",$A$3)</f>
        <v>0.71910457155473795</v>
      </c>
      <c r="E4" s="10">
        <f>100%-D4</f>
        <v>0.28089542844526205</v>
      </c>
      <c r="G4" s="25">
        <f>E4</f>
        <v>0.28089542844526205</v>
      </c>
    </row>
    <row r="5" spans="1:35" x14ac:dyDescent="0.25">
      <c r="G5" s="25">
        <f>D4</f>
        <v>0.71910457155473795</v>
      </c>
      <c r="J5" s="3" t="s">
        <v>77</v>
      </c>
      <c r="K5" t="s">
        <v>108</v>
      </c>
      <c r="N5" t="s">
        <v>111</v>
      </c>
      <c r="O5" t="s">
        <v>112</v>
      </c>
      <c r="P5" t="s">
        <v>113</v>
      </c>
      <c r="Q5" t="s">
        <v>114</v>
      </c>
      <c r="U5" s="3" t="s">
        <v>77</v>
      </c>
      <c r="V5" t="s">
        <v>93</v>
      </c>
    </row>
    <row r="6" spans="1:35" x14ac:dyDescent="0.25">
      <c r="D6" t="s">
        <v>81</v>
      </c>
      <c r="E6" t="s">
        <v>82</v>
      </c>
      <c r="J6" s="1" t="s">
        <v>65</v>
      </c>
      <c r="K6" s="11">
        <v>1619</v>
      </c>
      <c r="M6" s="1" t="s">
        <v>65</v>
      </c>
      <c r="N6" s="27" t="str">
        <f>IF(M6=$J$6,"│","")</f>
        <v>│</v>
      </c>
      <c r="O6" s="27" t="str">
        <f>IF(M6=$J$6,"○","")</f>
        <v>○</v>
      </c>
      <c r="P6" t="str">
        <f>IF(M6=$J$6,"","●")</f>
        <v/>
      </c>
      <c r="Q6">
        <f>VLOOKUP(M6,$J$6:$K$7,2,0)</f>
        <v>1619</v>
      </c>
      <c r="U6" s="1" t="s">
        <v>69</v>
      </c>
      <c r="V6" s="11">
        <v>443544</v>
      </c>
      <c r="W6" s="11"/>
      <c r="X6" s="1" t="s">
        <v>69</v>
      </c>
      <c r="Y6" s="8">
        <f>VLOOKUP(X6,$U$6:$V$8,2,0)</f>
        <v>443544</v>
      </c>
      <c r="AB6" s="3" t="s">
        <v>77</v>
      </c>
      <c r="AC6" t="s">
        <v>117</v>
      </c>
      <c r="AF6" s="3" t="s">
        <v>77</v>
      </c>
      <c r="AG6" t="s">
        <v>115</v>
      </c>
      <c r="AI6" t="s">
        <v>66</v>
      </c>
    </row>
    <row r="7" spans="1:35" x14ac:dyDescent="0.25">
      <c r="D7">
        <v>0</v>
      </c>
      <c r="E7">
        <v>1</v>
      </c>
      <c r="J7" s="1" t="s">
        <v>53</v>
      </c>
      <c r="K7" s="11">
        <v>1496</v>
      </c>
      <c r="M7" s="1" t="s">
        <v>53</v>
      </c>
      <c r="N7" s="27" t="str">
        <f>IF(M7=$J$6,"│","")</f>
        <v/>
      </c>
      <c r="O7" s="27" t="str">
        <f>IF(M7=$J$6,"○","")</f>
        <v/>
      </c>
      <c r="P7" t="str">
        <f>IF(M7=$J$6,"","●")</f>
        <v>●</v>
      </c>
      <c r="Q7">
        <f>VLOOKUP(M7,$J$6:$K$7,2,0)</f>
        <v>1496</v>
      </c>
      <c r="U7" s="1" t="s">
        <v>60</v>
      </c>
      <c r="V7" s="11">
        <v>365781</v>
      </c>
      <c r="W7" s="11"/>
      <c r="X7" s="1" t="s">
        <v>60</v>
      </c>
      <c r="Y7" s="8">
        <f t="shared" ref="Y7:Y8" si="0">VLOOKUP(X7,$U$6:$V$8,2,0)</f>
        <v>365781</v>
      </c>
      <c r="AB7" s="1" t="s">
        <v>69</v>
      </c>
      <c r="AC7" s="11">
        <v>957</v>
      </c>
      <c r="AF7" s="1" t="s">
        <v>57</v>
      </c>
      <c r="AG7" s="25">
        <v>0.78747993579454256</v>
      </c>
      <c r="AI7" s="10">
        <f>GETPIVOTDATA("Sale Status",$AF$6,"Sale Status","Refunded")</f>
        <v>0.21252006420545747</v>
      </c>
    </row>
    <row r="8" spans="1:35" x14ac:dyDescent="0.25">
      <c r="D8">
        <f>SIN(D4*2*PI())</f>
        <v>-0.98121747588135366</v>
      </c>
      <c r="E8">
        <f>COS(E4*2*PI())</f>
        <v>-0.19290480819571401</v>
      </c>
      <c r="N8" s="28"/>
      <c r="O8" s="28"/>
      <c r="U8" s="1" t="s">
        <v>58</v>
      </c>
      <c r="V8" s="11">
        <v>442688</v>
      </c>
      <c r="W8" s="11"/>
      <c r="X8" s="1" t="s">
        <v>58</v>
      </c>
      <c r="Y8" s="8">
        <f t="shared" si="0"/>
        <v>442688</v>
      </c>
      <c r="AB8" s="1" t="s">
        <v>60</v>
      </c>
      <c r="AC8" s="11">
        <v>978</v>
      </c>
      <c r="AF8" s="1" t="s">
        <v>66</v>
      </c>
      <c r="AG8" s="25">
        <v>0.21252006420545747</v>
      </c>
    </row>
    <row r="9" spans="1:35" x14ac:dyDescent="0.25">
      <c r="N9" s="28"/>
      <c r="O9" s="28"/>
      <c r="U9" s="1" t="s">
        <v>78</v>
      </c>
      <c r="V9" s="11">
        <v>1252013</v>
      </c>
      <c r="W9" s="11"/>
      <c r="X9" s="1" t="s">
        <v>116</v>
      </c>
      <c r="Y9" s="18">
        <f>SUM(Y6:Y8)</f>
        <v>1252013</v>
      </c>
      <c r="AB9" s="1" t="s">
        <v>58</v>
      </c>
      <c r="AC9" s="11">
        <v>1180</v>
      </c>
      <c r="AF9" s="1" t="s">
        <v>78</v>
      </c>
      <c r="AG9" s="5">
        <v>1</v>
      </c>
    </row>
    <row r="10" spans="1:35" x14ac:dyDescent="0.25">
      <c r="N10" s="28"/>
      <c r="O10" s="28"/>
      <c r="AB10" s="1" t="s">
        <v>78</v>
      </c>
      <c r="AC10" s="11">
        <v>3115</v>
      </c>
    </row>
    <row r="11" spans="1:35" x14ac:dyDescent="0.25">
      <c r="N11" s="28"/>
      <c r="O11" s="28"/>
    </row>
    <row r="12" spans="1:35" x14ac:dyDescent="0.25">
      <c r="J12" s="3" t="s">
        <v>77</v>
      </c>
      <c r="K12" t="s">
        <v>109</v>
      </c>
      <c r="N12" s="28"/>
      <c r="O12" s="28"/>
    </row>
    <row r="13" spans="1:35" x14ac:dyDescent="0.25">
      <c r="J13" s="1" t="s">
        <v>54</v>
      </c>
      <c r="K13" s="11">
        <v>1921</v>
      </c>
      <c r="M13" s="1" t="s">
        <v>67</v>
      </c>
      <c r="N13" s="27" t="str">
        <f>IF(M13=$J$13,"│","")</f>
        <v/>
      </c>
      <c r="O13" s="27" t="str">
        <f>IF(M13=$J$13,"○","")</f>
        <v/>
      </c>
      <c r="P13" t="str">
        <f>IF(M13=$J$13,"","●")</f>
        <v>●</v>
      </c>
      <c r="Q13">
        <f>VLOOKUP(M13,$J$13:$K$14,2,0)</f>
        <v>1194</v>
      </c>
    </row>
    <row r="14" spans="1:35" x14ac:dyDescent="0.25">
      <c r="J14" s="1" t="s">
        <v>67</v>
      </c>
      <c r="K14" s="11">
        <v>1194</v>
      </c>
      <c r="M14" s="1" t="s">
        <v>54</v>
      </c>
      <c r="N14" s="27" t="str">
        <f>IF(M14=$J$13,"│","")</f>
        <v>│</v>
      </c>
      <c r="O14" s="27" t="str">
        <f>IF(M14=$J$13,"○","")</f>
        <v>○</v>
      </c>
      <c r="P14" t="str">
        <f>IF(M14=$J$13,"","●")</f>
        <v/>
      </c>
      <c r="Q14">
        <f>VLOOKUP(M14,$J$13:$K$14,2,0)</f>
        <v>1921</v>
      </c>
    </row>
    <row r="15" spans="1:35" x14ac:dyDescent="0.25">
      <c r="N15" s="28"/>
      <c r="O15" s="28"/>
    </row>
    <row r="16" spans="1:35" x14ac:dyDescent="0.25">
      <c r="N16" s="28"/>
      <c r="O16" s="28"/>
    </row>
    <row r="17" spans="10:17" x14ac:dyDescent="0.25">
      <c r="N17" s="28"/>
      <c r="O17" s="28"/>
    </row>
    <row r="18" spans="10:17" x14ac:dyDescent="0.25">
      <c r="J18" s="3" t="s">
        <v>77</v>
      </c>
      <c r="K18" t="s">
        <v>110</v>
      </c>
      <c r="N18" s="28"/>
      <c r="O18" s="28"/>
    </row>
    <row r="19" spans="10:17" x14ac:dyDescent="0.25">
      <c r="J19" s="1" t="s">
        <v>56</v>
      </c>
      <c r="K19" s="11">
        <v>1808</v>
      </c>
      <c r="M19" s="1" t="s">
        <v>64</v>
      </c>
      <c r="N19" s="27" t="str">
        <f>IF(M19=$J$19,"│","")</f>
        <v/>
      </c>
      <c r="O19" s="27" t="str">
        <f>IF(M19=$J$19,"○","")</f>
        <v/>
      </c>
      <c r="P19" t="str">
        <f>IF(M19=$J$19,"","●")</f>
        <v>●</v>
      </c>
      <c r="Q19">
        <f>VLOOKUP(M19,$J$19:$K$20,2,0)</f>
        <v>1307</v>
      </c>
    </row>
    <row r="20" spans="10:17" x14ac:dyDescent="0.25">
      <c r="J20" s="1" t="s">
        <v>64</v>
      </c>
      <c r="K20" s="11">
        <v>1307</v>
      </c>
      <c r="M20" s="1" t="s">
        <v>56</v>
      </c>
      <c r="N20" s="27" t="str">
        <f>IF(M20=$J$19,"│","")</f>
        <v>│</v>
      </c>
      <c r="O20" s="27" t="str">
        <f>IF(M20=$J$19,"○","")</f>
        <v>○</v>
      </c>
      <c r="P20" t="str">
        <f>IF(M20=$J$19,"","●")</f>
        <v/>
      </c>
      <c r="Q20">
        <f>VLOOKUP(M20,$J$19:$K$20,2,0)</f>
        <v>1808</v>
      </c>
    </row>
    <row r="25" spans="10:17" x14ac:dyDescent="0.25">
      <c r="J25" s="3" t="s">
        <v>77</v>
      </c>
      <c r="K25" t="s">
        <v>115</v>
      </c>
      <c r="M25" t="s">
        <v>57</v>
      </c>
      <c r="Q25">
        <f>VLOOKUP(M25,$J$26:$K$27,2,0)</f>
        <v>2453</v>
      </c>
    </row>
    <row r="26" spans="10:17" x14ac:dyDescent="0.25">
      <c r="J26" s="1" t="s">
        <v>57</v>
      </c>
      <c r="K26" s="11">
        <v>2453</v>
      </c>
      <c r="M26" t="s">
        <v>66</v>
      </c>
      <c r="Q26">
        <f>VLOOKUP(M26,$J$26:$K$27,2,0)</f>
        <v>662</v>
      </c>
    </row>
    <row r="27" spans="10:17" x14ac:dyDescent="0.25">
      <c r="J27" s="1" t="s">
        <v>66</v>
      </c>
      <c r="K27" s="11">
        <v>662</v>
      </c>
    </row>
  </sheetData>
  <sheetProtection algorithmName="SHA-512" hashValue="bE2Fsxey4l7/l0oGbc7whcGNCv9Qc0F395/pLow6RZt97Dicv/lsYOp/UsJ0F+3+U7lK1niEaqzj9idIIc3EGA==" saltValue="Vfi0lU6uDyN+W4cpi9wZcA==" spinCount="100000" sheet="1" objects="1" scenarios="1" selectLockedCells="1"/>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E78D3-8231-4CD2-91D8-1956FABB0EE9}">
  <dimension ref="A1:AB3117"/>
  <sheetViews>
    <sheetView zoomScale="90" zoomScaleNormal="90" workbookViewId="0">
      <selection activeCell="H8" sqref="H8"/>
    </sheetView>
  </sheetViews>
  <sheetFormatPr defaultRowHeight="15" x14ac:dyDescent="0.25"/>
  <cols>
    <col min="1" max="1" width="5.5703125" bestFit="1" customWidth="1"/>
    <col min="2" max="2" width="6.85546875" bestFit="1" customWidth="1"/>
    <col min="3" max="3" width="14.85546875" bestFit="1" customWidth="1"/>
    <col min="4" max="4" width="24.5703125" bestFit="1" customWidth="1"/>
    <col min="5" max="6" width="10" bestFit="1" customWidth="1"/>
    <col min="7" max="7" width="13.7109375" bestFit="1" customWidth="1"/>
    <col min="8" max="8" width="15.140625" bestFit="1" customWidth="1"/>
    <col min="9" max="9" width="19.5703125" bestFit="1" customWidth="1"/>
    <col min="12" max="12" width="14" bestFit="1" customWidth="1"/>
    <col min="13" max="13" width="5.5703125" bestFit="1" customWidth="1"/>
    <col min="14" max="14" width="6.85546875" bestFit="1" customWidth="1"/>
    <col min="15" max="15" width="9" bestFit="1" customWidth="1"/>
    <col min="16" max="16" width="16.42578125" bestFit="1" customWidth="1"/>
    <col min="17" max="17" width="16.28515625" bestFit="1" customWidth="1"/>
    <col min="18" max="18" width="28.5703125" bestFit="1" customWidth="1"/>
    <col min="19" max="19" width="10.5703125" bestFit="1" customWidth="1"/>
    <col min="20" max="20" width="13.28515625" bestFit="1" customWidth="1"/>
    <col min="21" max="21" width="8.140625" bestFit="1" customWidth="1"/>
    <col min="22" max="22" width="8" bestFit="1" customWidth="1"/>
    <col min="25" max="25" width="5.5703125" bestFit="1" customWidth="1"/>
    <col min="26" max="26" width="15.42578125" bestFit="1" customWidth="1"/>
    <col min="27" max="27" width="8.140625" bestFit="1" customWidth="1"/>
    <col min="28" max="28" width="10" bestFit="1" customWidth="1"/>
  </cols>
  <sheetData>
    <row r="1" spans="1:28" s="29" customFormat="1" ht="34.5" customHeight="1" x14ac:dyDescent="0.25"/>
    <row r="2" spans="1:28" x14ac:dyDescent="0.25">
      <c r="A2" t="s">
        <v>0</v>
      </c>
      <c r="B2" t="s">
        <v>1</v>
      </c>
      <c r="C2" t="s">
        <v>2</v>
      </c>
      <c r="D2" t="s">
        <v>3</v>
      </c>
      <c r="E2" t="s">
        <v>4</v>
      </c>
      <c r="F2" t="s">
        <v>5</v>
      </c>
      <c r="G2" t="s">
        <v>6</v>
      </c>
      <c r="H2" t="s">
        <v>7</v>
      </c>
      <c r="I2" t="s">
        <v>8</v>
      </c>
      <c r="L2" t="s">
        <v>43</v>
      </c>
      <c r="M2" t="s">
        <v>0</v>
      </c>
      <c r="N2" t="s">
        <v>1</v>
      </c>
      <c r="O2" t="s">
        <v>44</v>
      </c>
      <c r="P2" t="s">
        <v>45</v>
      </c>
      <c r="Q2" t="s">
        <v>46</v>
      </c>
      <c r="R2" t="s">
        <v>47</v>
      </c>
      <c r="S2" t="s">
        <v>48</v>
      </c>
      <c r="T2" t="s">
        <v>49</v>
      </c>
      <c r="U2" t="s">
        <v>50</v>
      </c>
      <c r="V2" t="s">
        <v>51</v>
      </c>
      <c r="Y2" t="s">
        <v>0</v>
      </c>
      <c r="Z2" t="s">
        <v>70</v>
      </c>
      <c r="AA2" t="s">
        <v>50</v>
      </c>
      <c r="AB2" t="s">
        <v>51</v>
      </c>
    </row>
    <row r="3" spans="1:28" x14ac:dyDescent="0.25">
      <c r="A3">
        <v>2020</v>
      </c>
      <c r="B3" t="s">
        <v>9</v>
      </c>
      <c r="C3" t="s">
        <v>10</v>
      </c>
      <c r="D3" t="s">
        <v>11</v>
      </c>
      <c r="E3">
        <v>3566</v>
      </c>
      <c r="F3">
        <v>5492.76</v>
      </c>
      <c r="G3">
        <v>5126.576</v>
      </c>
      <c r="H3">
        <v>1098.5520000000001</v>
      </c>
      <c r="I3" t="s">
        <v>12</v>
      </c>
      <c r="L3" t="s">
        <v>52</v>
      </c>
      <c r="M3">
        <v>2020</v>
      </c>
      <c r="N3" t="s">
        <v>34</v>
      </c>
      <c r="O3" t="s">
        <v>53</v>
      </c>
      <c r="P3" t="s">
        <v>54</v>
      </c>
      <c r="Q3" t="s">
        <v>55</v>
      </c>
      <c r="R3" t="s">
        <v>56</v>
      </c>
      <c r="S3" t="s">
        <v>57</v>
      </c>
      <c r="T3" t="s">
        <v>58</v>
      </c>
      <c r="U3">
        <v>350</v>
      </c>
      <c r="V3">
        <v>500.5</v>
      </c>
      <c r="Y3">
        <v>2020</v>
      </c>
      <c r="Z3" t="s">
        <v>71</v>
      </c>
      <c r="AA3">
        <v>364236</v>
      </c>
      <c r="AB3">
        <v>501558.1999999999</v>
      </c>
    </row>
    <row r="4" spans="1:28" x14ac:dyDescent="0.25">
      <c r="A4">
        <v>2020</v>
      </c>
      <c r="B4" t="s">
        <v>9</v>
      </c>
      <c r="C4" t="s">
        <v>10</v>
      </c>
      <c r="D4" t="s">
        <v>13</v>
      </c>
      <c r="E4">
        <v>2498</v>
      </c>
      <c r="F4">
        <v>9600</v>
      </c>
      <c r="G4">
        <v>8960</v>
      </c>
      <c r="H4">
        <v>1920</v>
      </c>
      <c r="I4" t="s">
        <v>12</v>
      </c>
      <c r="L4" t="s">
        <v>52</v>
      </c>
      <c r="M4">
        <v>2020</v>
      </c>
      <c r="N4" t="s">
        <v>34</v>
      </c>
      <c r="O4" t="s">
        <v>53</v>
      </c>
      <c r="P4" t="s">
        <v>54</v>
      </c>
      <c r="Q4" t="s">
        <v>55</v>
      </c>
      <c r="R4" t="s">
        <v>56</v>
      </c>
      <c r="S4" t="s">
        <v>57</v>
      </c>
      <c r="T4" t="s">
        <v>58</v>
      </c>
      <c r="U4">
        <v>344</v>
      </c>
      <c r="V4">
        <v>491.91999999999996</v>
      </c>
      <c r="Y4">
        <v>2020</v>
      </c>
      <c r="Z4" t="s">
        <v>72</v>
      </c>
      <c r="AA4">
        <v>197480</v>
      </c>
      <c r="AB4">
        <v>360897.68000000005</v>
      </c>
    </row>
    <row r="5" spans="1:28" x14ac:dyDescent="0.25">
      <c r="A5">
        <v>2020</v>
      </c>
      <c r="B5" t="s">
        <v>9</v>
      </c>
      <c r="C5" t="s">
        <v>14</v>
      </c>
      <c r="D5" t="s">
        <v>15</v>
      </c>
      <c r="E5">
        <v>1245</v>
      </c>
      <c r="F5">
        <v>5492.6399999999994</v>
      </c>
      <c r="G5">
        <v>5126.4639999999999</v>
      </c>
      <c r="H5">
        <v>1098.528</v>
      </c>
      <c r="I5" t="s">
        <v>12</v>
      </c>
      <c r="L5" t="s">
        <v>59</v>
      </c>
      <c r="M5">
        <v>2020</v>
      </c>
      <c r="N5" t="s">
        <v>34</v>
      </c>
      <c r="O5" t="s">
        <v>53</v>
      </c>
      <c r="P5" t="s">
        <v>54</v>
      </c>
      <c r="Q5" t="s">
        <v>55</v>
      </c>
      <c r="R5" t="s">
        <v>56</v>
      </c>
      <c r="S5" t="s">
        <v>57</v>
      </c>
      <c r="T5" t="s">
        <v>60</v>
      </c>
      <c r="U5">
        <v>236</v>
      </c>
      <c r="V5">
        <v>337.48</v>
      </c>
      <c r="Y5">
        <v>2020</v>
      </c>
      <c r="Z5" t="s">
        <v>73</v>
      </c>
      <c r="AA5">
        <v>187412</v>
      </c>
      <c r="AB5">
        <v>227490.12000000002</v>
      </c>
    </row>
    <row r="6" spans="1:28" x14ac:dyDescent="0.25">
      <c r="A6">
        <v>2020</v>
      </c>
      <c r="B6" t="s">
        <v>9</v>
      </c>
      <c r="C6" t="s">
        <v>16</v>
      </c>
      <c r="D6" t="s">
        <v>17</v>
      </c>
      <c r="E6">
        <v>644</v>
      </c>
      <c r="F6">
        <v>6892.2</v>
      </c>
      <c r="G6">
        <v>6432.72</v>
      </c>
      <c r="H6">
        <v>1378.44</v>
      </c>
      <c r="I6" t="s">
        <v>12</v>
      </c>
      <c r="L6" t="s">
        <v>59</v>
      </c>
      <c r="M6">
        <v>2020</v>
      </c>
      <c r="N6" t="s">
        <v>34</v>
      </c>
      <c r="O6" t="s">
        <v>53</v>
      </c>
      <c r="P6" t="s">
        <v>54</v>
      </c>
      <c r="Q6" t="s">
        <v>55</v>
      </c>
      <c r="R6" t="s">
        <v>56</v>
      </c>
      <c r="S6" t="s">
        <v>57</v>
      </c>
      <c r="T6" t="s">
        <v>60</v>
      </c>
      <c r="U6">
        <v>284</v>
      </c>
      <c r="V6">
        <v>406.12</v>
      </c>
      <c r="Y6">
        <v>2020</v>
      </c>
      <c r="Z6" t="s">
        <v>74</v>
      </c>
      <c r="AA6">
        <v>167840</v>
      </c>
      <c r="AB6">
        <v>281795.8000000001</v>
      </c>
    </row>
    <row r="7" spans="1:28" x14ac:dyDescent="0.25">
      <c r="A7">
        <v>2020</v>
      </c>
      <c r="B7" t="s">
        <v>9</v>
      </c>
      <c r="C7" t="s">
        <v>18</v>
      </c>
      <c r="D7" t="s">
        <v>19</v>
      </c>
      <c r="E7">
        <v>643</v>
      </c>
      <c r="F7">
        <v>7700</v>
      </c>
      <c r="G7">
        <v>7840</v>
      </c>
      <c r="H7">
        <v>1540</v>
      </c>
      <c r="I7" t="s">
        <v>12</v>
      </c>
      <c r="L7" t="s">
        <v>61</v>
      </c>
      <c r="M7">
        <v>2020</v>
      </c>
      <c r="N7" t="s">
        <v>34</v>
      </c>
      <c r="O7" t="s">
        <v>53</v>
      </c>
      <c r="P7" t="s">
        <v>54</v>
      </c>
      <c r="Q7" t="s">
        <v>55</v>
      </c>
      <c r="R7" t="s">
        <v>56</v>
      </c>
      <c r="S7" t="s">
        <v>57</v>
      </c>
      <c r="T7" t="s">
        <v>60</v>
      </c>
      <c r="U7">
        <v>238</v>
      </c>
      <c r="V7">
        <v>340.34000000000003</v>
      </c>
      <c r="Y7">
        <v>2020</v>
      </c>
      <c r="Z7" t="s">
        <v>75</v>
      </c>
      <c r="AA7">
        <v>126472</v>
      </c>
      <c r="AB7">
        <v>206264.59999999995</v>
      </c>
    </row>
    <row r="8" spans="1:28" x14ac:dyDescent="0.25">
      <c r="A8">
        <v>2020</v>
      </c>
      <c r="B8" t="s">
        <v>9</v>
      </c>
      <c r="C8" t="s">
        <v>16</v>
      </c>
      <c r="D8" t="s">
        <v>20</v>
      </c>
      <c r="E8">
        <v>455</v>
      </c>
      <c r="F8">
        <v>5265.39</v>
      </c>
      <c r="G8">
        <v>5128.0320000000002</v>
      </c>
      <c r="H8">
        <v>1053.0780000000002</v>
      </c>
      <c r="I8" t="s">
        <v>12</v>
      </c>
      <c r="L8" t="s">
        <v>52</v>
      </c>
      <c r="M8">
        <v>2020</v>
      </c>
      <c r="N8" t="s">
        <v>34</v>
      </c>
      <c r="O8" t="s">
        <v>53</v>
      </c>
      <c r="P8" t="s">
        <v>54</v>
      </c>
      <c r="Q8" t="s">
        <v>55</v>
      </c>
      <c r="R8" t="s">
        <v>56</v>
      </c>
      <c r="S8" t="s">
        <v>57</v>
      </c>
      <c r="T8" t="s">
        <v>60</v>
      </c>
      <c r="U8">
        <v>280</v>
      </c>
      <c r="V8">
        <v>400.4</v>
      </c>
      <c r="Y8">
        <v>2020</v>
      </c>
      <c r="Z8" t="s">
        <v>76</v>
      </c>
      <c r="AA8">
        <v>125960</v>
      </c>
      <c r="AB8">
        <v>202419.35999999975</v>
      </c>
    </row>
    <row r="9" spans="1:28" x14ac:dyDescent="0.25">
      <c r="A9">
        <v>2020</v>
      </c>
      <c r="B9" t="s">
        <v>9</v>
      </c>
      <c r="C9" t="s">
        <v>18</v>
      </c>
      <c r="D9" t="s">
        <v>21</v>
      </c>
      <c r="E9">
        <v>345</v>
      </c>
      <c r="F9">
        <v>9016</v>
      </c>
      <c r="G9">
        <v>7840</v>
      </c>
      <c r="H9">
        <v>1803.2</v>
      </c>
      <c r="I9" t="s">
        <v>12</v>
      </c>
      <c r="L9" t="s">
        <v>52</v>
      </c>
      <c r="M9">
        <v>2020</v>
      </c>
      <c r="N9" t="s">
        <v>34</v>
      </c>
      <c r="O9" t="s">
        <v>53</v>
      </c>
      <c r="P9" t="s">
        <v>54</v>
      </c>
      <c r="Q9" t="s">
        <v>55</v>
      </c>
      <c r="R9" t="s">
        <v>56</v>
      </c>
      <c r="S9" t="s">
        <v>57</v>
      </c>
      <c r="T9" t="s">
        <v>60</v>
      </c>
      <c r="U9">
        <v>208</v>
      </c>
      <c r="V9">
        <v>297.44</v>
      </c>
      <c r="Y9">
        <v>2021</v>
      </c>
      <c r="Z9" t="s">
        <v>71</v>
      </c>
      <c r="AA9">
        <v>342724</v>
      </c>
      <c r="AB9">
        <v>509978.03999999992</v>
      </c>
    </row>
    <row r="10" spans="1:28" x14ac:dyDescent="0.25">
      <c r="A10">
        <v>2020</v>
      </c>
      <c r="B10" t="s">
        <v>9</v>
      </c>
      <c r="C10" t="s">
        <v>14</v>
      </c>
      <c r="D10" t="s">
        <v>22</v>
      </c>
      <c r="E10">
        <v>122</v>
      </c>
      <c r="F10">
        <v>2696.75</v>
      </c>
      <c r="G10">
        <v>112</v>
      </c>
      <c r="H10">
        <v>539.35</v>
      </c>
      <c r="I10" t="s">
        <v>12</v>
      </c>
      <c r="L10" t="s">
        <v>59</v>
      </c>
      <c r="M10">
        <v>2020</v>
      </c>
      <c r="N10" t="s">
        <v>34</v>
      </c>
      <c r="O10" t="s">
        <v>53</v>
      </c>
      <c r="P10" t="s">
        <v>54</v>
      </c>
      <c r="Q10" t="s">
        <v>55</v>
      </c>
      <c r="R10" t="s">
        <v>56</v>
      </c>
      <c r="S10" t="s">
        <v>57</v>
      </c>
      <c r="T10" t="s">
        <v>58</v>
      </c>
      <c r="U10">
        <v>354</v>
      </c>
      <c r="V10">
        <v>526.24</v>
      </c>
      <c r="Y10">
        <v>2021</v>
      </c>
      <c r="Z10" t="s">
        <v>72</v>
      </c>
      <c r="AA10">
        <v>238460</v>
      </c>
      <c r="AB10">
        <v>280188.47999999992</v>
      </c>
    </row>
    <row r="11" spans="1:28" x14ac:dyDescent="0.25">
      <c r="A11">
        <v>2020</v>
      </c>
      <c r="B11" t="s">
        <v>9</v>
      </c>
      <c r="C11" t="s">
        <v>23</v>
      </c>
      <c r="D11" t="s">
        <v>24</v>
      </c>
      <c r="E11">
        <v>78</v>
      </c>
      <c r="F11">
        <v>5492.6399999999994</v>
      </c>
      <c r="G11">
        <v>5126.4639999999999</v>
      </c>
      <c r="H11">
        <v>1098.528</v>
      </c>
      <c r="I11" t="s">
        <v>12</v>
      </c>
      <c r="L11" t="s">
        <v>52</v>
      </c>
      <c r="M11">
        <v>2020</v>
      </c>
      <c r="N11" t="s">
        <v>34</v>
      </c>
      <c r="O11" t="s">
        <v>53</v>
      </c>
      <c r="P11" t="s">
        <v>54</v>
      </c>
      <c r="Q11" t="s">
        <v>55</v>
      </c>
      <c r="R11" t="s">
        <v>56</v>
      </c>
      <c r="S11" t="s">
        <v>57</v>
      </c>
      <c r="T11" t="s">
        <v>58</v>
      </c>
      <c r="U11">
        <v>348</v>
      </c>
      <c r="V11">
        <v>526.24</v>
      </c>
      <c r="Y11">
        <v>2021</v>
      </c>
      <c r="Z11" t="s">
        <v>73</v>
      </c>
      <c r="AA11">
        <v>231288</v>
      </c>
      <c r="AB11">
        <v>209586.52000000019</v>
      </c>
    </row>
    <row r="12" spans="1:28" x14ac:dyDescent="0.25">
      <c r="A12">
        <v>2020</v>
      </c>
      <c r="B12" t="s">
        <v>9</v>
      </c>
      <c r="C12" t="s">
        <v>23</v>
      </c>
      <c r="D12" t="s">
        <v>25</v>
      </c>
      <c r="E12">
        <v>76</v>
      </c>
      <c r="F12">
        <v>5492.28</v>
      </c>
      <c r="G12">
        <v>5126.1279999999997</v>
      </c>
      <c r="H12">
        <v>1098.4559999999999</v>
      </c>
      <c r="I12" t="s">
        <v>12</v>
      </c>
      <c r="L12" t="s">
        <v>61</v>
      </c>
      <c r="M12">
        <v>2020</v>
      </c>
      <c r="N12" t="s">
        <v>34</v>
      </c>
      <c r="O12" t="s">
        <v>53</v>
      </c>
      <c r="P12" t="s">
        <v>54</v>
      </c>
      <c r="Q12" t="s">
        <v>55</v>
      </c>
      <c r="R12" t="s">
        <v>56</v>
      </c>
      <c r="S12" t="s">
        <v>57</v>
      </c>
      <c r="T12" t="s">
        <v>58</v>
      </c>
      <c r="U12">
        <v>342</v>
      </c>
      <c r="V12">
        <v>526.24</v>
      </c>
      <c r="Y12">
        <v>2021</v>
      </c>
      <c r="Z12" t="s">
        <v>74</v>
      </c>
      <c r="AA12">
        <v>210228</v>
      </c>
      <c r="AB12">
        <v>273633.36</v>
      </c>
    </row>
    <row r="13" spans="1:28" x14ac:dyDescent="0.25">
      <c r="A13">
        <v>2020</v>
      </c>
      <c r="B13" t="s">
        <v>9</v>
      </c>
      <c r="C13" t="s">
        <v>23</v>
      </c>
      <c r="D13" t="s">
        <v>26</v>
      </c>
      <c r="E13">
        <v>46</v>
      </c>
      <c r="F13">
        <v>240</v>
      </c>
      <c r="G13">
        <v>224</v>
      </c>
      <c r="H13">
        <v>48</v>
      </c>
      <c r="I13" t="s">
        <v>12</v>
      </c>
      <c r="L13" t="s">
        <v>62</v>
      </c>
      <c r="M13">
        <v>2020</v>
      </c>
      <c r="N13" t="s">
        <v>34</v>
      </c>
      <c r="O13" t="s">
        <v>53</v>
      </c>
      <c r="P13" t="s">
        <v>54</v>
      </c>
      <c r="Q13" t="s">
        <v>55</v>
      </c>
      <c r="R13" t="s">
        <v>56</v>
      </c>
      <c r="S13" t="s">
        <v>57</v>
      </c>
      <c r="T13" t="s">
        <v>60</v>
      </c>
      <c r="U13">
        <v>677</v>
      </c>
      <c r="V13">
        <v>968.11</v>
      </c>
      <c r="Y13">
        <v>2021</v>
      </c>
      <c r="Z13" t="s">
        <v>76</v>
      </c>
      <c r="AA13">
        <v>135984</v>
      </c>
      <c r="AB13">
        <v>204158.23999999973</v>
      </c>
    </row>
    <row r="14" spans="1:28" x14ac:dyDescent="0.25">
      <c r="A14">
        <v>2020</v>
      </c>
      <c r="B14" t="s">
        <v>9</v>
      </c>
      <c r="C14" t="s">
        <v>23</v>
      </c>
      <c r="D14" t="s">
        <v>27</v>
      </c>
      <c r="E14">
        <v>34</v>
      </c>
      <c r="F14">
        <v>5492.16</v>
      </c>
      <c r="G14">
        <v>5126.0160000000005</v>
      </c>
      <c r="H14">
        <v>1098.432</v>
      </c>
      <c r="I14" t="s">
        <v>12</v>
      </c>
      <c r="L14" t="s">
        <v>61</v>
      </c>
      <c r="M14">
        <v>2020</v>
      </c>
      <c r="N14" t="s">
        <v>34</v>
      </c>
      <c r="O14" t="s">
        <v>53</v>
      </c>
      <c r="P14" t="s">
        <v>54</v>
      </c>
      <c r="Q14" t="s">
        <v>55</v>
      </c>
      <c r="R14" t="s">
        <v>56</v>
      </c>
      <c r="S14" t="s">
        <v>57</v>
      </c>
      <c r="T14" t="s">
        <v>60</v>
      </c>
      <c r="U14">
        <v>710</v>
      </c>
      <c r="V14">
        <v>1015.3</v>
      </c>
      <c r="Y14">
        <v>2021</v>
      </c>
      <c r="Z14" t="s">
        <v>75</v>
      </c>
      <c r="AA14">
        <v>128888</v>
      </c>
      <c r="AB14">
        <v>275347.0400000001</v>
      </c>
    </row>
    <row r="15" spans="1:28" x14ac:dyDescent="0.25">
      <c r="A15">
        <v>2020</v>
      </c>
      <c r="B15" t="s">
        <v>9</v>
      </c>
      <c r="C15" t="s">
        <v>14</v>
      </c>
      <c r="D15" t="s">
        <v>28</v>
      </c>
      <c r="E15">
        <v>7</v>
      </c>
      <c r="F15">
        <v>3666.3</v>
      </c>
      <c r="G15">
        <v>224</v>
      </c>
      <c r="H15">
        <v>733.2600000000001</v>
      </c>
      <c r="I15" t="s">
        <v>12</v>
      </c>
      <c r="L15" t="s">
        <v>59</v>
      </c>
      <c r="M15">
        <v>2020</v>
      </c>
      <c r="N15" t="s">
        <v>34</v>
      </c>
      <c r="O15" t="s">
        <v>53</v>
      </c>
      <c r="P15" t="s">
        <v>54</v>
      </c>
      <c r="Q15" t="s">
        <v>55</v>
      </c>
      <c r="R15" t="s">
        <v>56</v>
      </c>
      <c r="S15" t="s">
        <v>57</v>
      </c>
      <c r="T15" t="s">
        <v>60</v>
      </c>
      <c r="U15">
        <v>763</v>
      </c>
      <c r="V15">
        <v>1091.0899999999999</v>
      </c>
      <c r="Y15">
        <v>2022</v>
      </c>
      <c r="Z15" t="s">
        <v>71</v>
      </c>
      <c r="AA15">
        <v>365892</v>
      </c>
      <c r="AB15">
        <v>524449.6399999999</v>
      </c>
    </row>
    <row r="16" spans="1:28" x14ac:dyDescent="0.25">
      <c r="A16">
        <v>2020</v>
      </c>
      <c r="B16" t="s">
        <v>9</v>
      </c>
      <c r="C16" t="s">
        <v>29</v>
      </c>
      <c r="D16" t="s">
        <v>29</v>
      </c>
      <c r="E16">
        <v>3</v>
      </c>
      <c r="F16">
        <v>7260</v>
      </c>
      <c r="G16">
        <v>7392</v>
      </c>
      <c r="H16">
        <v>1452</v>
      </c>
      <c r="I16" t="s">
        <v>12</v>
      </c>
      <c r="L16" t="s">
        <v>59</v>
      </c>
      <c r="M16">
        <v>2020</v>
      </c>
      <c r="N16" t="s">
        <v>34</v>
      </c>
      <c r="O16" t="s">
        <v>53</v>
      </c>
      <c r="P16" t="s">
        <v>54</v>
      </c>
      <c r="Q16" t="s">
        <v>55</v>
      </c>
      <c r="R16" t="s">
        <v>56</v>
      </c>
      <c r="S16" t="s">
        <v>57</v>
      </c>
      <c r="T16" t="s">
        <v>58</v>
      </c>
      <c r="U16">
        <v>351</v>
      </c>
      <c r="V16">
        <v>501.93</v>
      </c>
      <c r="Y16">
        <v>2022</v>
      </c>
      <c r="Z16" t="s">
        <v>73</v>
      </c>
      <c r="AA16">
        <v>188312</v>
      </c>
      <c r="AB16">
        <v>201424.08000000007</v>
      </c>
    </row>
    <row r="17" spans="1:28" x14ac:dyDescent="0.25">
      <c r="A17">
        <v>2020</v>
      </c>
      <c r="B17" t="s">
        <v>9</v>
      </c>
      <c r="C17" t="s">
        <v>23</v>
      </c>
      <c r="D17" t="s">
        <v>30</v>
      </c>
      <c r="E17">
        <v>3</v>
      </c>
      <c r="F17">
        <v>5035.0300000000007</v>
      </c>
      <c r="G17">
        <v>5126.576</v>
      </c>
      <c r="H17">
        <v>1007.0060000000002</v>
      </c>
      <c r="I17" t="s">
        <v>12</v>
      </c>
      <c r="L17" t="s">
        <v>61</v>
      </c>
      <c r="M17">
        <v>2020</v>
      </c>
      <c r="N17" t="s">
        <v>34</v>
      </c>
      <c r="O17" t="s">
        <v>53</v>
      </c>
      <c r="P17" t="s">
        <v>54</v>
      </c>
      <c r="Q17" t="s">
        <v>55</v>
      </c>
      <c r="R17" t="s">
        <v>56</v>
      </c>
      <c r="S17" t="s">
        <v>57</v>
      </c>
      <c r="T17" t="s">
        <v>58</v>
      </c>
      <c r="U17">
        <v>345</v>
      </c>
      <c r="V17">
        <v>493.35</v>
      </c>
      <c r="Y17">
        <v>2022</v>
      </c>
      <c r="Z17" t="s">
        <v>72</v>
      </c>
      <c r="AA17">
        <v>387584</v>
      </c>
      <c r="AB17">
        <v>700000</v>
      </c>
    </row>
    <row r="18" spans="1:28" x14ac:dyDescent="0.25">
      <c r="A18">
        <v>2020</v>
      </c>
      <c r="B18" t="s">
        <v>31</v>
      </c>
      <c r="C18" t="s">
        <v>10</v>
      </c>
      <c r="D18" t="s">
        <v>11</v>
      </c>
      <c r="E18">
        <v>3566</v>
      </c>
      <c r="F18">
        <v>5035.0300000000007</v>
      </c>
      <c r="G18">
        <v>5126.576</v>
      </c>
      <c r="H18">
        <v>1007.0060000000002</v>
      </c>
      <c r="I18" t="s">
        <v>12</v>
      </c>
      <c r="L18" t="s">
        <v>52</v>
      </c>
      <c r="M18">
        <v>2020</v>
      </c>
      <c r="N18" t="s">
        <v>34</v>
      </c>
      <c r="O18" t="s">
        <v>53</v>
      </c>
      <c r="P18" t="s">
        <v>54</v>
      </c>
      <c r="Q18" t="s">
        <v>55</v>
      </c>
      <c r="R18" t="s">
        <v>56</v>
      </c>
      <c r="S18" t="s">
        <v>57</v>
      </c>
      <c r="T18" t="s">
        <v>58</v>
      </c>
      <c r="U18">
        <v>339</v>
      </c>
      <c r="V18">
        <v>484.77</v>
      </c>
      <c r="Y18">
        <v>2022</v>
      </c>
      <c r="Z18" t="s">
        <v>74</v>
      </c>
      <c r="AA18">
        <v>178572</v>
      </c>
      <c r="AB18">
        <v>255357.95999999996</v>
      </c>
    </row>
    <row r="19" spans="1:28" x14ac:dyDescent="0.25">
      <c r="A19">
        <v>2020</v>
      </c>
      <c r="B19" t="s">
        <v>31</v>
      </c>
      <c r="C19" t="s">
        <v>10</v>
      </c>
      <c r="D19" t="s">
        <v>13</v>
      </c>
      <c r="E19">
        <v>2498</v>
      </c>
      <c r="F19">
        <v>8800</v>
      </c>
      <c r="G19">
        <v>8960</v>
      </c>
      <c r="H19">
        <v>1760</v>
      </c>
      <c r="I19" t="s">
        <v>12</v>
      </c>
      <c r="L19" t="s">
        <v>59</v>
      </c>
      <c r="M19">
        <v>2020</v>
      </c>
      <c r="N19" t="s">
        <v>34</v>
      </c>
      <c r="O19" t="s">
        <v>53</v>
      </c>
      <c r="P19" t="s">
        <v>54</v>
      </c>
      <c r="Q19" t="s">
        <v>55</v>
      </c>
      <c r="R19" t="s">
        <v>56</v>
      </c>
      <c r="S19" t="s">
        <v>57</v>
      </c>
      <c r="T19" t="s">
        <v>60</v>
      </c>
      <c r="U19">
        <v>237</v>
      </c>
      <c r="V19">
        <v>338.90999999999997</v>
      </c>
      <c r="Y19">
        <v>2022</v>
      </c>
      <c r="Z19" t="s">
        <v>75</v>
      </c>
      <c r="AA19">
        <v>127296</v>
      </c>
      <c r="AB19">
        <v>181256.00000000003</v>
      </c>
    </row>
    <row r="20" spans="1:28" x14ac:dyDescent="0.25">
      <c r="A20">
        <v>2020</v>
      </c>
      <c r="B20" t="s">
        <v>31</v>
      </c>
      <c r="C20" t="s">
        <v>14</v>
      </c>
      <c r="D20" t="s">
        <v>15</v>
      </c>
      <c r="E20">
        <v>1245</v>
      </c>
      <c r="F20">
        <v>5034.92</v>
      </c>
      <c r="G20">
        <v>5126.4639999999999</v>
      </c>
      <c r="H20">
        <v>1006.984</v>
      </c>
      <c r="I20" t="s">
        <v>12</v>
      </c>
      <c r="L20" t="s">
        <v>59</v>
      </c>
      <c r="M20">
        <v>2020</v>
      </c>
      <c r="N20" t="s">
        <v>34</v>
      </c>
      <c r="O20" t="s">
        <v>53</v>
      </c>
      <c r="P20" t="s">
        <v>54</v>
      </c>
      <c r="Q20" t="s">
        <v>55</v>
      </c>
      <c r="R20" t="s">
        <v>56</v>
      </c>
      <c r="S20" t="s">
        <v>57</v>
      </c>
      <c r="T20" t="s">
        <v>60</v>
      </c>
      <c r="U20">
        <v>749</v>
      </c>
      <c r="V20">
        <v>526.24</v>
      </c>
      <c r="Y20">
        <v>2022</v>
      </c>
      <c r="Z20" t="s">
        <v>76</v>
      </c>
      <c r="AA20">
        <v>125136</v>
      </c>
      <c r="AB20">
        <v>199811.0399999998</v>
      </c>
    </row>
    <row r="21" spans="1:28" x14ac:dyDescent="0.25">
      <c r="A21">
        <v>2020</v>
      </c>
      <c r="B21" t="s">
        <v>31</v>
      </c>
      <c r="C21" t="s">
        <v>16</v>
      </c>
      <c r="D21" t="s">
        <v>17</v>
      </c>
      <c r="E21">
        <v>644</v>
      </c>
      <c r="F21">
        <v>6317.85</v>
      </c>
      <c r="G21">
        <v>6432.72</v>
      </c>
      <c r="H21">
        <v>1263.5700000000002</v>
      </c>
      <c r="I21" t="s">
        <v>12</v>
      </c>
      <c r="L21" t="s">
        <v>62</v>
      </c>
      <c r="M21">
        <v>2020</v>
      </c>
      <c r="N21" t="s">
        <v>34</v>
      </c>
      <c r="O21" t="s">
        <v>53</v>
      </c>
      <c r="P21" t="s">
        <v>54</v>
      </c>
      <c r="Q21" t="s">
        <v>55</v>
      </c>
      <c r="R21" t="s">
        <v>56</v>
      </c>
      <c r="S21" t="s">
        <v>57</v>
      </c>
      <c r="T21" t="s">
        <v>60</v>
      </c>
      <c r="U21">
        <v>803</v>
      </c>
      <c r="V21">
        <v>526.24</v>
      </c>
      <c r="Y21">
        <v>2023</v>
      </c>
      <c r="Z21" t="s">
        <v>71</v>
      </c>
      <c r="AA21">
        <v>204528</v>
      </c>
      <c r="AB21">
        <v>292475.04000000004</v>
      </c>
    </row>
    <row r="22" spans="1:28" x14ac:dyDescent="0.25">
      <c r="A22">
        <v>2020</v>
      </c>
      <c r="B22" t="s">
        <v>31</v>
      </c>
      <c r="C22" t="s">
        <v>18</v>
      </c>
      <c r="D22" t="s">
        <v>19</v>
      </c>
      <c r="E22">
        <v>643</v>
      </c>
      <c r="F22">
        <v>7000</v>
      </c>
      <c r="G22">
        <v>7840</v>
      </c>
      <c r="H22">
        <v>1400</v>
      </c>
      <c r="I22" t="s">
        <v>12</v>
      </c>
      <c r="L22" t="s">
        <v>52</v>
      </c>
      <c r="M22">
        <v>2020</v>
      </c>
      <c r="N22" t="s">
        <v>34</v>
      </c>
      <c r="O22" t="s">
        <v>53</v>
      </c>
      <c r="P22" t="s">
        <v>54</v>
      </c>
      <c r="Q22" t="s">
        <v>55</v>
      </c>
      <c r="R22" t="s">
        <v>56</v>
      </c>
      <c r="S22" t="s">
        <v>57</v>
      </c>
      <c r="T22" t="s">
        <v>60</v>
      </c>
      <c r="U22">
        <v>235</v>
      </c>
      <c r="V22">
        <v>336.05</v>
      </c>
      <c r="Y22">
        <v>2023</v>
      </c>
      <c r="Z22" t="s">
        <v>74</v>
      </c>
      <c r="AA22">
        <v>129304</v>
      </c>
      <c r="AB22">
        <v>184904.72</v>
      </c>
    </row>
    <row r="23" spans="1:28" x14ac:dyDescent="0.25">
      <c r="A23">
        <v>2020</v>
      </c>
      <c r="B23" t="s">
        <v>31</v>
      </c>
      <c r="C23" t="s">
        <v>16</v>
      </c>
      <c r="D23" t="s">
        <v>20</v>
      </c>
      <c r="E23">
        <v>455</v>
      </c>
      <c r="F23">
        <v>4578.6000000000004</v>
      </c>
      <c r="G23">
        <v>5128.0320000000002</v>
      </c>
      <c r="H23">
        <v>915.72000000000014</v>
      </c>
      <c r="I23" t="s">
        <v>12</v>
      </c>
      <c r="L23" t="s">
        <v>52</v>
      </c>
      <c r="M23">
        <v>2020</v>
      </c>
      <c r="N23" t="s">
        <v>34</v>
      </c>
      <c r="O23" t="s">
        <v>53</v>
      </c>
      <c r="P23" t="s">
        <v>54</v>
      </c>
      <c r="Q23" t="s">
        <v>55</v>
      </c>
      <c r="R23" t="s">
        <v>56</v>
      </c>
      <c r="S23" t="s">
        <v>57</v>
      </c>
      <c r="T23" t="s">
        <v>60</v>
      </c>
      <c r="U23">
        <v>283</v>
      </c>
      <c r="V23">
        <v>404.69</v>
      </c>
      <c r="Y23">
        <v>2023</v>
      </c>
      <c r="Z23" t="s">
        <v>72</v>
      </c>
      <c r="AA23">
        <v>127904</v>
      </c>
      <c r="AB23">
        <v>182902.72000000003</v>
      </c>
    </row>
    <row r="24" spans="1:28" x14ac:dyDescent="0.25">
      <c r="A24">
        <v>2020</v>
      </c>
      <c r="B24" t="s">
        <v>31</v>
      </c>
      <c r="C24" t="s">
        <v>18</v>
      </c>
      <c r="D24" t="s">
        <v>21</v>
      </c>
      <c r="E24">
        <v>345</v>
      </c>
      <c r="F24">
        <v>7000</v>
      </c>
      <c r="G24">
        <v>7840</v>
      </c>
      <c r="H24">
        <v>1400</v>
      </c>
      <c r="I24" t="s">
        <v>12</v>
      </c>
      <c r="L24" t="s">
        <v>61</v>
      </c>
      <c r="M24">
        <v>2020</v>
      </c>
      <c r="N24" t="s">
        <v>34</v>
      </c>
      <c r="O24" t="s">
        <v>53</v>
      </c>
      <c r="P24" t="s">
        <v>54</v>
      </c>
      <c r="Q24" t="s">
        <v>55</v>
      </c>
      <c r="R24" t="s">
        <v>56</v>
      </c>
      <c r="S24" t="s">
        <v>57</v>
      </c>
      <c r="T24" t="s">
        <v>60</v>
      </c>
      <c r="U24">
        <v>211</v>
      </c>
      <c r="V24">
        <v>301.73</v>
      </c>
      <c r="Y24">
        <v>2023</v>
      </c>
      <c r="Z24" t="s">
        <v>73</v>
      </c>
      <c r="AA24">
        <v>219404</v>
      </c>
      <c r="AB24">
        <v>212626.8</v>
      </c>
    </row>
    <row r="25" spans="1:28" x14ac:dyDescent="0.25">
      <c r="A25">
        <v>2020</v>
      </c>
      <c r="B25" t="s">
        <v>31</v>
      </c>
      <c r="C25" t="s">
        <v>14</v>
      </c>
      <c r="D25" t="s">
        <v>22</v>
      </c>
      <c r="E25">
        <v>122</v>
      </c>
      <c r="F25">
        <v>100</v>
      </c>
      <c r="G25">
        <v>112</v>
      </c>
      <c r="H25">
        <v>20</v>
      </c>
      <c r="I25" t="s">
        <v>12</v>
      </c>
      <c r="L25" t="s">
        <v>52</v>
      </c>
      <c r="M25">
        <v>2020</v>
      </c>
      <c r="N25" t="s">
        <v>34</v>
      </c>
      <c r="O25" t="s">
        <v>53</v>
      </c>
      <c r="P25" t="s">
        <v>54</v>
      </c>
      <c r="Q25" t="s">
        <v>55</v>
      </c>
      <c r="R25" t="s">
        <v>56</v>
      </c>
      <c r="S25" t="s">
        <v>57</v>
      </c>
      <c r="T25" t="s">
        <v>58</v>
      </c>
      <c r="U25">
        <v>876</v>
      </c>
      <c r="V25">
        <v>1252.68</v>
      </c>
      <c r="Y25">
        <v>2023</v>
      </c>
      <c r="Z25" t="s">
        <v>76</v>
      </c>
      <c r="AA25">
        <v>73912</v>
      </c>
      <c r="AB25">
        <v>130072.80000000012</v>
      </c>
    </row>
    <row r="26" spans="1:28" x14ac:dyDescent="0.25">
      <c r="A26">
        <v>2020</v>
      </c>
      <c r="B26" t="s">
        <v>31</v>
      </c>
      <c r="C26" t="s">
        <v>23</v>
      </c>
      <c r="D26" t="s">
        <v>24</v>
      </c>
      <c r="E26">
        <v>78</v>
      </c>
      <c r="F26">
        <v>4577.2</v>
      </c>
      <c r="G26">
        <v>5126.4639999999999</v>
      </c>
      <c r="H26">
        <v>915.44</v>
      </c>
      <c r="I26" t="s">
        <v>12</v>
      </c>
      <c r="L26" t="s">
        <v>52</v>
      </c>
      <c r="M26">
        <v>2020</v>
      </c>
      <c r="N26" t="s">
        <v>34</v>
      </c>
      <c r="O26" t="s">
        <v>53</v>
      </c>
      <c r="P26" t="s">
        <v>54</v>
      </c>
      <c r="Q26" t="s">
        <v>55</v>
      </c>
      <c r="R26" t="s">
        <v>56</v>
      </c>
      <c r="S26" t="s">
        <v>57</v>
      </c>
      <c r="T26" t="s">
        <v>58</v>
      </c>
      <c r="U26">
        <v>877</v>
      </c>
      <c r="V26">
        <v>1254.1100000000001</v>
      </c>
      <c r="Y26">
        <v>2023</v>
      </c>
      <c r="Z26" t="s">
        <v>75</v>
      </c>
      <c r="AA26">
        <v>71992</v>
      </c>
      <c r="AB26">
        <v>104238.15999999999</v>
      </c>
    </row>
    <row r="27" spans="1:28" x14ac:dyDescent="0.25">
      <c r="A27">
        <v>2020</v>
      </c>
      <c r="B27" t="s">
        <v>31</v>
      </c>
      <c r="C27" t="s">
        <v>23</v>
      </c>
      <c r="D27" t="s">
        <v>25</v>
      </c>
      <c r="E27">
        <v>76</v>
      </c>
      <c r="F27">
        <v>4576.8999999999996</v>
      </c>
      <c r="G27">
        <v>5126.1279999999997</v>
      </c>
      <c r="H27">
        <v>915.38</v>
      </c>
      <c r="I27" t="s">
        <v>12</v>
      </c>
      <c r="L27" t="s">
        <v>52</v>
      </c>
      <c r="M27">
        <v>2020</v>
      </c>
      <c r="N27" t="s">
        <v>34</v>
      </c>
      <c r="O27" t="s">
        <v>53</v>
      </c>
      <c r="P27" t="s">
        <v>54</v>
      </c>
      <c r="Q27" t="s">
        <v>55</v>
      </c>
      <c r="R27" t="s">
        <v>56</v>
      </c>
      <c r="S27" t="s">
        <v>57</v>
      </c>
      <c r="T27" t="s">
        <v>58</v>
      </c>
      <c r="U27">
        <v>878</v>
      </c>
      <c r="V27">
        <v>1255.54</v>
      </c>
      <c r="Y27">
        <v>2024</v>
      </c>
      <c r="Z27" t="s">
        <v>71</v>
      </c>
      <c r="AA27">
        <v>190380</v>
      </c>
      <c r="AB27">
        <v>272243.39999999997</v>
      </c>
    </row>
    <row r="28" spans="1:28" x14ac:dyDescent="0.25">
      <c r="A28">
        <v>2020</v>
      </c>
      <c r="B28" t="s">
        <v>31</v>
      </c>
      <c r="C28" t="s">
        <v>23</v>
      </c>
      <c r="D28" t="s">
        <v>26</v>
      </c>
      <c r="E28">
        <v>46</v>
      </c>
      <c r="F28">
        <v>200</v>
      </c>
      <c r="G28">
        <v>224</v>
      </c>
      <c r="H28">
        <v>40</v>
      </c>
      <c r="I28" t="s">
        <v>12</v>
      </c>
      <c r="L28" t="s">
        <v>61</v>
      </c>
      <c r="M28">
        <v>2020</v>
      </c>
      <c r="N28" t="s">
        <v>34</v>
      </c>
      <c r="O28" t="s">
        <v>53</v>
      </c>
      <c r="P28" t="s">
        <v>54</v>
      </c>
      <c r="Q28" t="s">
        <v>55</v>
      </c>
      <c r="R28" t="s">
        <v>56</v>
      </c>
      <c r="S28" t="s">
        <v>57</v>
      </c>
      <c r="T28" t="s">
        <v>60</v>
      </c>
      <c r="U28">
        <v>281</v>
      </c>
      <c r="V28">
        <v>401.83</v>
      </c>
      <c r="Y28">
        <v>2024</v>
      </c>
      <c r="Z28" t="s">
        <v>73</v>
      </c>
      <c r="AA28">
        <v>112620</v>
      </c>
      <c r="AB28">
        <v>107044.07999999994</v>
      </c>
    </row>
    <row r="29" spans="1:28" x14ac:dyDescent="0.25">
      <c r="A29">
        <v>2020</v>
      </c>
      <c r="B29" t="s">
        <v>31</v>
      </c>
      <c r="C29" t="s">
        <v>23</v>
      </c>
      <c r="D29" t="s">
        <v>27</v>
      </c>
      <c r="E29">
        <v>34</v>
      </c>
      <c r="F29">
        <v>4576.8</v>
      </c>
      <c r="G29">
        <v>5126.0160000000005</v>
      </c>
      <c r="H29">
        <v>915.36000000000013</v>
      </c>
      <c r="I29" t="s">
        <v>12</v>
      </c>
      <c r="L29" t="s">
        <v>59</v>
      </c>
      <c r="M29">
        <v>2020</v>
      </c>
      <c r="N29" t="s">
        <v>34</v>
      </c>
      <c r="O29" t="s">
        <v>53</v>
      </c>
      <c r="P29" t="s">
        <v>54</v>
      </c>
      <c r="Q29" t="s">
        <v>55</v>
      </c>
      <c r="R29" t="s">
        <v>56</v>
      </c>
      <c r="S29" t="s">
        <v>57</v>
      </c>
      <c r="T29" t="s">
        <v>60</v>
      </c>
      <c r="U29">
        <v>772</v>
      </c>
      <c r="V29">
        <v>1103.96</v>
      </c>
      <c r="Y29">
        <v>2024</v>
      </c>
      <c r="Z29" t="s">
        <v>72</v>
      </c>
      <c r="AA29">
        <v>109940</v>
      </c>
      <c r="AB29">
        <v>157214.20000000007</v>
      </c>
    </row>
    <row r="30" spans="1:28" x14ac:dyDescent="0.25">
      <c r="A30">
        <v>2020</v>
      </c>
      <c r="B30" t="s">
        <v>31</v>
      </c>
      <c r="C30" t="s">
        <v>14</v>
      </c>
      <c r="D30" t="s">
        <v>28</v>
      </c>
      <c r="E30">
        <v>7</v>
      </c>
      <c r="F30">
        <v>200</v>
      </c>
      <c r="G30">
        <v>224</v>
      </c>
      <c r="H30">
        <v>40</v>
      </c>
      <c r="I30" t="s">
        <v>12</v>
      </c>
      <c r="L30" t="s">
        <v>52</v>
      </c>
      <c r="M30">
        <v>2020</v>
      </c>
      <c r="N30" t="s">
        <v>38</v>
      </c>
      <c r="O30" t="s">
        <v>53</v>
      </c>
      <c r="P30" t="s">
        <v>54</v>
      </c>
      <c r="Q30" t="s">
        <v>55</v>
      </c>
      <c r="R30" t="s">
        <v>56</v>
      </c>
      <c r="S30" t="s">
        <v>57</v>
      </c>
      <c r="T30" t="s">
        <v>58</v>
      </c>
      <c r="U30">
        <v>290</v>
      </c>
      <c r="V30">
        <v>414.7</v>
      </c>
      <c r="Y30">
        <v>2024</v>
      </c>
      <c r="Z30" t="s">
        <v>74</v>
      </c>
      <c r="AA30">
        <v>106948</v>
      </c>
      <c r="AB30">
        <v>152935.63999999998</v>
      </c>
    </row>
    <row r="31" spans="1:28" x14ac:dyDescent="0.25">
      <c r="A31">
        <v>2020</v>
      </c>
      <c r="B31" t="s">
        <v>31</v>
      </c>
      <c r="C31" t="s">
        <v>23</v>
      </c>
      <c r="D31" t="s">
        <v>30</v>
      </c>
      <c r="E31">
        <v>3</v>
      </c>
      <c r="F31">
        <v>4577.3</v>
      </c>
      <c r="G31">
        <v>5126.576</v>
      </c>
      <c r="H31">
        <v>915.46</v>
      </c>
      <c r="I31" t="s">
        <v>12</v>
      </c>
      <c r="L31" t="s">
        <v>52</v>
      </c>
      <c r="M31">
        <v>2020</v>
      </c>
      <c r="N31" t="s">
        <v>38</v>
      </c>
      <c r="O31" t="s">
        <v>53</v>
      </c>
      <c r="P31" t="s">
        <v>54</v>
      </c>
      <c r="Q31" t="s">
        <v>55</v>
      </c>
      <c r="R31" t="s">
        <v>56</v>
      </c>
      <c r="S31" t="s">
        <v>57</v>
      </c>
      <c r="T31" t="s">
        <v>58</v>
      </c>
      <c r="U31">
        <v>284</v>
      </c>
      <c r="V31">
        <v>406.12</v>
      </c>
      <c r="Y31">
        <v>2024</v>
      </c>
      <c r="Z31" t="s">
        <v>76</v>
      </c>
      <c r="AA31">
        <v>62256</v>
      </c>
      <c r="AB31">
        <v>100660.56000000013</v>
      </c>
    </row>
    <row r="32" spans="1:28" x14ac:dyDescent="0.25">
      <c r="A32">
        <v>2020</v>
      </c>
      <c r="B32" t="s">
        <v>31</v>
      </c>
      <c r="C32" t="s">
        <v>29</v>
      </c>
      <c r="D32" t="s">
        <v>29</v>
      </c>
      <c r="E32">
        <v>2</v>
      </c>
      <c r="F32">
        <v>6600</v>
      </c>
      <c r="G32">
        <v>7392</v>
      </c>
      <c r="H32">
        <v>1320</v>
      </c>
      <c r="I32" t="s">
        <v>12</v>
      </c>
      <c r="L32" t="s">
        <v>63</v>
      </c>
      <c r="M32">
        <v>2020</v>
      </c>
      <c r="N32" t="s">
        <v>38</v>
      </c>
      <c r="O32" t="s">
        <v>53</v>
      </c>
      <c r="P32" t="s">
        <v>54</v>
      </c>
      <c r="Q32" t="s">
        <v>55</v>
      </c>
      <c r="R32" t="s">
        <v>56</v>
      </c>
      <c r="S32" t="s">
        <v>57</v>
      </c>
      <c r="T32" t="s">
        <v>58</v>
      </c>
      <c r="U32">
        <v>278</v>
      </c>
      <c r="V32">
        <v>397.53999999999996</v>
      </c>
      <c r="Y32">
        <v>2024</v>
      </c>
      <c r="Z32" t="s">
        <v>75</v>
      </c>
      <c r="AA32">
        <v>62240</v>
      </c>
      <c r="AB32">
        <v>90151.200000000041</v>
      </c>
    </row>
    <row r="33" spans="1:22" x14ac:dyDescent="0.25">
      <c r="A33">
        <v>2020</v>
      </c>
      <c r="B33" t="s">
        <v>32</v>
      </c>
      <c r="C33" t="s">
        <v>10</v>
      </c>
      <c r="D33" t="s">
        <v>11</v>
      </c>
      <c r="E33">
        <v>3566</v>
      </c>
      <c r="F33">
        <v>4577.3</v>
      </c>
      <c r="G33">
        <v>5126.576</v>
      </c>
      <c r="H33">
        <v>915.46</v>
      </c>
      <c r="I33" t="s">
        <v>12</v>
      </c>
      <c r="L33" t="s">
        <v>59</v>
      </c>
      <c r="M33">
        <v>2020</v>
      </c>
      <c r="N33" t="s">
        <v>38</v>
      </c>
      <c r="O33" t="s">
        <v>53</v>
      </c>
      <c r="P33" t="s">
        <v>54</v>
      </c>
      <c r="Q33" t="s">
        <v>55</v>
      </c>
      <c r="R33" t="s">
        <v>56</v>
      </c>
      <c r="S33" t="s">
        <v>57</v>
      </c>
      <c r="T33" t="s">
        <v>60</v>
      </c>
      <c r="U33">
        <v>212</v>
      </c>
      <c r="V33">
        <v>303.15999999999997</v>
      </c>
    </row>
    <row r="34" spans="1:22" x14ac:dyDescent="0.25">
      <c r="A34">
        <v>2020</v>
      </c>
      <c r="B34" t="s">
        <v>32</v>
      </c>
      <c r="C34" t="s">
        <v>10</v>
      </c>
      <c r="D34" t="s">
        <v>13</v>
      </c>
      <c r="E34">
        <v>2498</v>
      </c>
      <c r="F34">
        <v>8000</v>
      </c>
      <c r="G34">
        <v>8960</v>
      </c>
      <c r="H34">
        <v>1600</v>
      </c>
      <c r="I34" t="s">
        <v>12</v>
      </c>
      <c r="L34" t="s">
        <v>52</v>
      </c>
      <c r="M34">
        <v>2020</v>
      </c>
      <c r="N34" t="s">
        <v>38</v>
      </c>
      <c r="O34" t="s">
        <v>53</v>
      </c>
      <c r="P34" t="s">
        <v>54</v>
      </c>
      <c r="Q34" t="s">
        <v>55</v>
      </c>
      <c r="R34" t="s">
        <v>56</v>
      </c>
      <c r="S34" t="s">
        <v>57</v>
      </c>
      <c r="T34" t="s">
        <v>60</v>
      </c>
      <c r="U34">
        <v>260</v>
      </c>
      <c r="V34">
        <v>371.8</v>
      </c>
    </row>
    <row r="35" spans="1:22" x14ac:dyDescent="0.25">
      <c r="A35">
        <v>2020</v>
      </c>
      <c r="B35" t="s">
        <v>32</v>
      </c>
      <c r="C35" t="s">
        <v>14</v>
      </c>
      <c r="D35" t="s">
        <v>15</v>
      </c>
      <c r="E35">
        <v>1245</v>
      </c>
      <c r="F35">
        <v>4577.2</v>
      </c>
      <c r="G35">
        <v>5126.4639999999999</v>
      </c>
      <c r="H35">
        <v>915.44</v>
      </c>
      <c r="I35" t="s">
        <v>12</v>
      </c>
      <c r="L35" t="s">
        <v>52</v>
      </c>
      <c r="M35">
        <v>2020</v>
      </c>
      <c r="N35" t="s">
        <v>38</v>
      </c>
      <c r="O35" t="s">
        <v>53</v>
      </c>
      <c r="P35" t="s">
        <v>54</v>
      </c>
      <c r="Q35" t="s">
        <v>55</v>
      </c>
      <c r="R35" t="s">
        <v>56</v>
      </c>
      <c r="S35" t="s">
        <v>57</v>
      </c>
      <c r="T35" t="s">
        <v>60</v>
      </c>
      <c r="U35">
        <v>188</v>
      </c>
      <c r="V35">
        <v>268.84000000000003</v>
      </c>
    </row>
    <row r="36" spans="1:22" x14ac:dyDescent="0.25">
      <c r="A36">
        <v>2020</v>
      </c>
      <c r="B36" t="s">
        <v>32</v>
      </c>
      <c r="C36" t="s">
        <v>16</v>
      </c>
      <c r="D36" t="s">
        <v>17</v>
      </c>
      <c r="E36">
        <v>644</v>
      </c>
      <c r="F36">
        <v>5743.5</v>
      </c>
      <c r="G36">
        <v>6432.72</v>
      </c>
      <c r="H36">
        <v>1148.7</v>
      </c>
      <c r="I36" t="s">
        <v>12</v>
      </c>
      <c r="L36" t="s">
        <v>61</v>
      </c>
      <c r="M36">
        <v>2020</v>
      </c>
      <c r="N36" t="s">
        <v>38</v>
      </c>
      <c r="O36" t="s">
        <v>53</v>
      </c>
      <c r="P36" t="s">
        <v>54</v>
      </c>
      <c r="Q36" t="s">
        <v>55</v>
      </c>
      <c r="R36" t="s">
        <v>56</v>
      </c>
      <c r="S36" t="s">
        <v>57</v>
      </c>
      <c r="T36" t="s">
        <v>60</v>
      </c>
      <c r="U36">
        <v>214</v>
      </c>
      <c r="V36">
        <v>306.02</v>
      </c>
    </row>
    <row r="37" spans="1:22" x14ac:dyDescent="0.25">
      <c r="A37">
        <v>2020</v>
      </c>
      <c r="B37" t="s">
        <v>32</v>
      </c>
      <c r="C37" t="s">
        <v>18</v>
      </c>
      <c r="D37" t="s">
        <v>19</v>
      </c>
      <c r="E37">
        <v>643</v>
      </c>
      <c r="F37">
        <v>7000</v>
      </c>
      <c r="G37">
        <v>7840</v>
      </c>
      <c r="H37">
        <v>1400</v>
      </c>
      <c r="I37" t="s">
        <v>12</v>
      </c>
      <c r="L37" t="s">
        <v>59</v>
      </c>
      <c r="M37">
        <v>2020</v>
      </c>
      <c r="N37" t="s">
        <v>38</v>
      </c>
      <c r="O37" t="s">
        <v>53</v>
      </c>
      <c r="P37" t="s">
        <v>54</v>
      </c>
      <c r="Q37" t="s">
        <v>55</v>
      </c>
      <c r="R37" t="s">
        <v>56</v>
      </c>
      <c r="S37" t="s">
        <v>57</v>
      </c>
      <c r="T37" t="s">
        <v>60</v>
      </c>
      <c r="U37">
        <v>262</v>
      </c>
      <c r="V37">
        <v>374.65999999999997</v>
      </c>
    </row>
    <row r="38" spans="1:22" x14ac:dyDescent="0.25">
      <c r="A38">
        <v>2020</v>
      </c>
      <c r="B38" t="s">
        <v>32</v>
      </c>
      <c r="C38" t="s">
        <v>16</v>
      </c>
      <c r="D38" t="s">
        <v>20</v>
      </c>
      <c r="E38">
        <v>455</v>
      </c>
      <c r="F38">
        <v>4578.6000000000004</v>
      </c>
      <c r="G38">
        <v>5128.0320000000002</v>
      </c>
      <c r="H38">
        <v>915.72000000000014</v>
      </c>
      <c r="I38" t="s">
        <v>12</v>
      </c>
      <c r="L38" t="s">
        <v>61</v>
      </c>
      <c r="M38">
        <v>2020</v>
      </c>
      <c r="N38" t="s">
        <v>38</v>
      </c>
      <c r="O38" t="s">
        <v>53</v>
      </c>
      <c r="P38" t="s">
        <v>54</v>
      </c>
      <c r="Q38" t="s">
        <v>55</v>
      </c>
      <c r="R38" t="s">
        <v>56</v>
      </c>
      <c r="S38" t="s">
        <v>57</v>
      </c>
      <c r="T38" t="s">
        <v>60</v>
      </c>
      <c r="U38">
        <v>190</v>
      </c>
      <c r="V38">
        <v>271.7</v>
      </c>
    </row>
    <row r="39" spans="1:22" x14ac:dyDescent="0.25">
      <c r="A39">
        <v>2020</v>
      </c>
      <c r="B39" t="s">
        <v>32</v>
      </c>
      <c r="C39" t="s">
        <v>18</v>
      </c>
      <c r="D39" t="s">
        <v>21</v>
      </c>
      <c r="E39">
        <v>345</v>
      </c>
      <c r="F39">
        <v>7000</v>
      </c>
      <c r="G39">
        <v>7840</v>
      </c>
      <c r="H39">
        <v>1400</v>
      </c>
      <c r="I39" t="s">
        <v>12</v>
      </c>
      <c r="L39" t="s">
        <v>62</v>
      </c>
      <c r="M39">
        <v>2020</v>
      </c>
      <c r="N39" t="s">
        <v>38</v>
      </c>
      <c r="O39" t="s">
        <v>53</v>
      </c>
      <c r="P39" t="s">
        <v>54</v>
      </c>
      <c r="Q39" t="s">
        <v>55</v>
      </c>
      <c r="R39" t="s">
        <v>56</v>
      </c>
      <c r="S39" t="s">
        <v>57</v>
      </c>
      <c r="T39" t="s">
        <v>60</v>
      </c>
      <c r="U39">
        <v>288</v>
      </c>
      <c r="V39">
        <v>526.24</v>
      </c>
    </row>
    <row r="40" spans="1:22" x14ac:dyDescent="0.25">
      <c r="A40">
        <v>2020</v>
      </c>
      <c r="B40" t="s">
        <v>32</v>
      </c>
      <c r="C40" t="s">
        <v>14</v>
      </c>
      <c r="D40" t="s">
        <v>22</v>
      </c>
      <c r="E40">
        <v>122</v>
      </c>
      <c r="F40">
        <v>100</v>
      </c>
      <c r="G40">
        <v>112</v>
      </c>
      <c r="H40">
        <v>20</v>
      </c>
      <c r="I40" t="s">
        <v>12</v>
      </c>
      <c r="L40" t="s">
        <v>61</v>
      </c>
      <c r="M40">
        <v>2020</v>
      </c>
      <c r="N40" t="s">
        <v>38</v>
      </c>
      <c r="O40" t="s">
        <v>53</v>
      </c>
      <c r="P40" t="s">
        <v>54</v>
      </c>
      <c r="Q40" t="s">
        <v>55</v>
      </c>
      <c r="R40" t="s">
        <v>56</v>
      </c>
      <c r="S40" t="s">
        <v>57</v>
      </c>
      <c r="T40" t="s">
        <v>60</v>
      </c>
      <c r="U40">
        <v>282</v>
      </c>
      <c r="V40">
        <v>526.24</v>
      </c>
    </row>
    <row r="41" spans="1:22" x14ac:dyDescent="0.25">
      <c r="A41">
        <v>2020</v>
      </c>
      <c r="B41" t="s">
        <v>32</v>
      </c>
      <c r="C41" t="s">
        <v>23</v>
      </c>
      <c r="D41" t="s">
        <v>24</v>
      </c>
      <c r="E41">
        <v>78</v>
      </c>
      <c r="F41">
        <v>4577.2</v>
      </c>
      <c r="G41">
        <v>5126.4639999999999</v>
      </c>
      <c r="H41">
        <v>915.44</v>
      </c>
      <c r="I41" t="s">
        <v>12</v>
      </c>
      <c r="L41" t="s">
        <v>52</v>
      </c>
      <c r="M41">
        <v>2020</v>
      </c>
      <c r="N41" t="s">
        <v>38</v>
      </c>
      <c r="O41" t="s">
        <v>53</v>
      </c>
      <c r="P41" t="s">
        <v>54</v>
      </c>
      <c r="Q41" t="s">
        <v>55</v>
      </c>
      <c r="R41" t="s">
        <v>56</v>
      </c>
      <c r="S41" t="s">
        <v>57</v>
      </c>
      <c r="T41" t="s">
        <v>60</v>
      </c>
      <c r="U41">
        <v>276</v>
      </c>
      <c r="V41">
        <v>526.24</v>
      </c>
    </row>
    <row r="42" spans="1:22" x14ac:dyDescent="0.25">
      <c r="A42">
        <v>2020</v>
      </c>
      <c r="B42" t="s">
        <v>32</v>
      </c>
      <c r="C42" t="s">
        <v>23</v>
      </c>
      <c r="D42" t="s">
        <v>25</v>
      </c>
      <c r="E42">
        <v>76</v>
      </c>
      <c r="F42">
        <v>4576.8999999999996</v>
      </c>
      <c r="G42">
        <v>5126.1279999999997</v>
      </c>
      <c r="H42">
        <v>915.38</v>
      </c>
      <c r="I42" t="s">
        <v>12</v>
      </c>
      <c r="L42" t="s">
        <v>52</v>
      </c>
      <c r="M42">
        <v>2020</v>
      </c>
      <c r="N42" t="s">
        <v>38</v>
      </c>
      <c r="O42" t="s">
        <v>53</v>
      </c>
      <c r="P42" t="s">
        <v>54</v>
      </c>
      <c r="Q42" t="s">
        <v>55</v>
      </c>
      <c r="R42" t="s">
        <v>56</v>
      </c>
      <c r="S42" t="s">
        <v>57</v>
      </c>
      <c r="T42" t="s">
        <v>60</v>
      </c>
      <c r="U42">
        <v>680</v>
      </c>
      <c r="V42">
        <v>972.4</v>
      </c>
    </row>
    <row r="43" spans="1:22" x14ac:dyDescent="0.25">
      <c r="A43">
        <v>2020</v>
      </c>
      <c r="B43" t="s">
        <v>32</v>
      </c>
      <c r="C43" t="s">
        <v>23</v>
      </c>
      <c r="D43" t="s">
        <v>26</v>
      </c>
      <c r="E43">
        <v>46</v>
      </c>
      <c r="F43">
        <v>200</v>
      </c>
      <c r="G43">
        <v>224</v>
      </c>
      <c r="H43">
        <v>40</v>
      </c>
      <c r="I43" t="s">
        <v>12</v>
      </c>
      <c r="L43" t="s">
        <v>61</v>
      </c>
      <c r="M43">
        <v>2020</v>
      </c>
      <c r="N43" t="s">
        <v>38</v>
      </c>
      <c r="O43" t="s">
        <v>53</v>
      </c>
      <c r="P43" t="s">
        <v>54</v>
      </c>
      <c r="Q43" t="s">
        <v>55</v>
      </c>
      <c r="R43" t="s">
        <v>56</v>
      </c>
      <c r="S43" t="s">
        <v>57</v>
      </c>
      <c r="T43" t="s">
        <v>60</v>
      </c>
      <c r="U43">
        <v>767</v>
      </c>
      <c r="V43">
        <v>1096.81</v>
      </c>
    </row>
    <row r="44" spans="1:22" x14ac:dyDescent="0.25">
      <c r="A44">
        <v>2020</v>
      </c>
      <c r="B44" t="s">
        <v>32</v>
      </c>
      <c r="C44" t="s">
        <v>23</v>
      </c>
      <c r="D44" t="s">
        <v>27</v>
      </c>
      <c r="E44">
        <v>34</v>
      </c>
      <c r="F44">
        <v>4576.8</v>
      </c>
      <c r="G44">
        <v>5126.0160000000005</v>
      </c>
      <c r="H44">
        <v>915.36000000000013</v>
      </c>
      <c r="I44" t="s">
        <v>33</v>
      </c>
      <c r="L44" t="s">
        <v>59</v>
      </c>
      <c r="M44">
        <v>2020</v>
      </c>
      <c r="N44" t="s">
        <v>38</v>
      </c>
      <c r="O44" t="s">
        <v>53</v>
      </c>
      <c r="P44" t="s">
        <v>54</v>
      </c>
      <c r="Q44" t="s">
        <v>55</v>
      </c>
      <c r="R44" t="s">
        <v>56</v>
      </c>
      <c r="S44" t="s">
        <v>57</v>
      </c>
      <c r="T44" t="s">
        <v>60</v>
      </c>
      <c r="U44">
        <v>285</v>
      </c>
      <c r="V44">
        <v>407.55</v>
      </c>
    </row>
    <row r="45" spans="1:22" x14ac:dyDescent="0.25">
      <c r="A45">
        <v>2020</v>
      </c>
      <c r="B45" t="s">
        <v>32</v>
      </c>
      <c r="C45" t="s">
        <v>14</v>
      </c>
      <c r="D45" t="s">
        <v>28</v>
      </c>
      <c r="E45">
        <v>7</v>
      </c>
      <c r="F45">
        <v>200</v>
      </c>
      <c r="G45">
        <v>224</v>
      </c>
      <c r="H45">
        <v>40</v>
      </c>
      <c r="I45" t="s">
        <v>33</v>
      </c>
      <c r="L45" t="s">
        <v>52</v>
      </c>
      <c r="M45">
        <v>2020</v>
      </c>
      <c r="N45" t="s">
        <v>38</v>
      </c>
      <c r="O45" t="s">
        <v>53</v>
      </c>
      <c r="P45" t="s">
        <v>54</v>
      </c>
      <c r="Q45" t="s">
        <v>55</v>
      </c>
      <c r="R45" t="s">
        <v>56</v>
      </c>
      <c r="S45" t="s">
        <v>57</v>
      </c>
      <c r="T45" t="s">
        <v>60</v>
      </c>
      <c r="U45">
        <v>279</v>
      </c>
      <c r="V45">
        <v>398.97</v>
      </c>
    </row>
    <row r="46" spans="1:22" x14ac:dyDescent="0.25">
      <c r="A46">
        <v>2020</v>
      </c>
      <c r="B46" t="s">
        <v>32</v>
      </c>
      <c r="C46" t="s">
        <v>23</v>
      </c>
      <c r="D46" t="s">
        <v>30</v>
      </c>
      <c r="E46">
        <v>3</v>
      </c>
      <c r="F46">
        <v>3333</v>
      </c>
      <c r="G46">
        <v>5126.576</v>
      </c>
      <c r="H46">
        <v>666.6</v>
      </c>
      <c r="I46" t="s">
        <v>33</v>
      </c>
      <c r="L46" t="s">
        <v>61</v>
      </c>
      <c r="M46">
        <v>2020</v>
      </c>
      <c r="N46" t="s">
        <v>38</v>
      </c>
      <c r="O46" t="s">
        <v>53</v>
      </c>
      <c r="P46" t="s">
        <v>54</v>
      </c>
      <c r="Q46" t="s">
        <v>55</v>
      </c>
      <c r="R46" t="s">
        <v>56</v>
      </c>
      <c r="S46" t="s">
        <v>57</v>
      </c>
      <c r="T46" t="s">
        <v>60</v>
      </c>
      <c r="U46">
        <v>213</v>
      </c>
      <c r="V46">
        <v>304.59000000000003</v>
      </c>
    </row>
    <row r="47" spans="1:22" x14ac:dyDescent="0.25">
      <c r="A47">
        <v>2020</v>
      </c>
      <c r="B47" t="s">
        <v>32</v>
      </c>
      <c r="C47" t="s">
        <v>29</v>
      </c>
      <c r="D47" t="s">
        <v>29</v>
      </c>
      <c r="E47">
        <v>2</v>
      </c>
      <c r="F47">
        <v>6600</v>
      </c>
      <c r="G47">
        <v>7392</v>
      </c>
      <c r="H47">
        <v>1320</v>
      </c>
      <c r="I47" t="s">
        <v>33</v>
      </c>
      <c r="L47" t="s">
        <v>61</v>
      </c>
      <c r="M47">
        <v>2020</v>
      </c>
      <c r="N47" t="s">
        <v>38</v>
      </c>
      <c r="O47" t="s">
        <v>53</v>
      </c>
      <c r="P47" t="s">
        <v>54</v>
      </c>
      <c r="Q47" t="s">
        <v>55</v>
      </c>
      <c r="R47" t="s">
        <v>56</v>
      </c>
      <c r="S47" t="s">
        <v>57</v>
      </c>
      <c r="T47" t="s">
        <v>60</v>
      </c>
      <c r="U47">
        <v>753</v>
      </c>
      <c r="V47">
        <v>526.24</v>
      </c>
    </row>
    <row r="48" spans="1:22" x14ac:dyDescent="0.25">
      <c r="A48">
        <v>2020</v>
      </c>
      <c r="B48" t="s">
        <v>34</v>
      </c>
      <c r="C48" t="s">
        <v>10</v>
      </c>
      <c r="D48" t="s">
        <v>11</v>
      </c>
      <c r="E48">
        <v>3566</v>
      </c>
      <c r="F48">
        <v>4577.3</v>
      </c>
      <c r="G48">
        <v>5126.576</v>
      </c>
      <c r="H48">
        <v>915.46</v>
      </c>
      <c r="I48" t="s">
        <v>33</v>
      </c>
      <c r="L48" t="s">
        <v>52</v>
      </c>
      <c r="M48">
        <v>2020</v>
      </c>
      <c r="N48" t="s">
        <v>38</v>
      </c>
      <c r="O48" t="s">
        <v>53</v>
      </c>
      <c r="P48" t="s">
        <v>54</v>
      </c>
      <c r="Q48" t="s">
        <v>55</v>
      </c>
      <c r="R48" t="s">
        <v>56</v>
      </c>
      <c r="S48" t="s">
        <v>57</v>
      </c>
      <c r="T48" t="s">
        <v>60</v>
      </c>
      <c r="U48">
        <v>806</v>
      </c>
      <c r="V48">
        <v>526.24</v>
      </c>
    </row>
    <row r="49" spans="1:22" x14ac:dyDescent="0.25">
      <c r="A49">
        <v>2020</v>
      </c>
      <c r="B49" t="s">
        <v>34</v>
      </c>
      <c r="C49" t="s">
        <v>10</v>
      </c>
      <c r="D49" t="s">
        <v>13</v>
      </c>
      <c r="E49">
        <v>2498</v>
      </c>
      <c r="F49">
        <v>8000</v>
      </c>
      <c r="G49">
        <v>8960</v>
      </c>
      <c r="H49">
        <v>1600</v>
      </c>
      <c r="I49" t="s">
        <v>33</v>
      </c>
      <c r="L49" t="s">
        <v>61</v>
      </c>
      <c r="M49">
        <v>2020</v>
      </c>
      <c r="N49" t="s">
        <v>38</v>
      </c>
      <c r="O49" t="s">
        <v>53</v>
      </c>
      <c r="P49" t="s">
        <v>54</v>
      </c>
      <c r="Q49" t="s">
        <v>55</v>
      </c>
      <c r="R49" t="s">
        <v>56</v>
      </c>
      <c r="S49" t="s">
        <v>57</v>
      </c>
      <c r="T49" t="s">
        <v>60</v>
      </c>
      <c r="U49">
        <v>217</v>
      </c>
      <c r="V49">
        <v>310.31</v>
      </c>
    </row>
    <row r="50" spans="1:22" x14ac:dyDescent="0.25">
      <c r="A50">
        <v>2020</v>
      </c>
      <c r="B50" t="s">
        <v>34</v>
      </c>
      <c r="C50" t="s">
        <v>14</v>
      </c>
      <c r="D50" t="s">
        <v>15</v>
      </c>
      <c r="E50">
        <v>1245</v>
      </c>
      <c r="F50">
        <v>4577.2</v>
      </c>
      <c r="G50">
        <v>5126.4639999999999</v>
      </c>
      <c r="H50">
        <v>915.44</v>
      </c>
      <c r="I50" t="s">
        <v>33</v>
      </c>
      <c r="L50" t="s">
        <v>52</v>
      </c>
      <c r="M50">
        <v>2020</v>
      </c>
      <c r="N50" t="s">
        <v>38</v>
      </c>
      <c r="O50" t="s">
        <v>53</v>
      </c>
      <c r="P50" t="s">
        <v>54</v>
      </c>
      <c r="Q50" t="s">
        <v>55</v>
      </c>
      <c r="R50" t="s">
        <v>56</v>
      </c>
      <c r="S50" t="s">
        <v>57</v>
      </c>
      <c r="T50" t="s">
        <v>60</v>
      </c>
      <c r="U50">
        <v>259</v>
      </c>
      <c r="V50">
        <v>370.37</v>
      </c>
    </row>
    <row r="51" spans="1:22" x14ac:dyDescent="0.25">
      <c r="A51">
        <v>2020</v>
      </c>
      <c r="B51" t="s">
        <v>34</v>
      </c>
      <c r="C51" t="s">
        <v>16</v>
      </c>
      <c r="D51" t="s">
        <v>17</v>
      </c>
      <c r="E51">
        <v>644</v>
      </c>
      <c r="F51">
        <v>5743.5</v>
      </c>
      <c r="G51">
        <v>6432.72</v>
      </c>
      <c r="H51">
        <v>1148.7</v>
      </c>
      <c r="I51" t="s">
        <v>33</v>
      </c>
      <c r="L51" t="s">
        <v>61</v>
      </c>
      <c r="M51">
        <v>2020</v>
      </c>
      <c r="N51" t="s">
        <v>38</v>
      </c>
      <c r="O51" t="s">
        <v>53</v>
      </c>
      <c r="P51" t="s">
        <v>54</v>
      </c>
      <c r="Q51" t="s">
        <v>55</v>
      </c>
      <c r="R51" t="s">
        <v>56</v>
      </c>
      <c r="S51" t="s">
        <v>57</v>
      </c>
      <c r="T51" t="s">
        <v>60</v>
      </c>
      <c r="U51">
        <v>187</v>
      </c>
      <c r="V51">
        <v>267.40999999999997</v>
      </c>
    </row>
    <row r="52" spans="1:22" x14ac:dyDescent="0.25">
      <c r="A52">
        <v>2020</v>
      </c>
      <c r="B52" t="s">
        <v>34</v>
      </c>
      <c r="C52" t="s">
        <v>18</v>
      </c>
      <c r="D52" t="s">
        <v>19</v>
      </c>
      <c r="E52">
        <v>643</v>
      </c>
      <c r="F52">
        <v>7000</v>
      </c>
      <c r="G52">
        <v>7840</v>
      </c>
      <c r="H52">
        <v>1400</v>
      </c>
      <c r="I52" t="s">
        <v>33</v>
      </c>
      <c r="L52" t="s">
        <v>52</v>
      </c>
      <c r="M52">
        <v>2020</v>
      </c>
      <c r="N52" t="s">
        <v>38</v>
      </c>
      <c r="O52" t="s">
        <v>53</v>
      </c>
      <c r="P52" t="s">
        <v>54</v>
      </c>
      <c r="Q52" t="s">
        <v>55</v>
      </c>
      <c r="R52" t="s">
        <v>56</v>
      </c>
      <c r="S52" t="s">
        <v>57</v>
      </c>
      <c r="T52" t="s">
        <v>58</v>
      </c>
      <c r="U52">
        <v>287</v>
      </c>
      <c r="V52">
        <v>410.40999999999997</v>
      </c>
    </row>
    <row r="53" spans="1:22" x14ac:dyDescent="0.25">
      <c r="A53">
        <v>2020</v>
      </c>
      <c r="B53" t="s">
        <v>34</v>
      </c>
      <c r="C53" t="s">
        <v>16</v>
      </c>
      <c r="D53" t="s">
        <v>20</v>
      </c>
      <c r="E53">
        <v>455</v>
      </c>
      <c r="F53">
        <v>4578.6000000000004</v>
      </c>
      <c r="G53">
        <v>5128.0320000000002</v>
      </c>
      <c r="H53">
        <v>915.72000000000014</v>
      </c>
      <c r="I53" t="s">
        <v>33</v>
      </c>
      <c r="L53" t="s">
        <v>59</v>
      </c>
      <c r="M53">
        <v>2020</v>
      </c>
      <c r="N53" t="s">
        <v>38</v>
      </c>
      <c r="O53" t="s">
        <v>53</v>
      </c>
      <c r="P53" t="s">
        <v>54</v>
      </c>
      <c r="Q53" t="s">
        <v>55</v>
      </c>
      <c r="R53" t="s">
        <v>64</v>
      </c>
      <c r="S53" t="s">
        <v>57</v>
      </c>
      <c r="T53" t="s">
        <v>58</v>
      </c>
      <c r="U53">
        <v>281</v>
      </c>
      <c r="V53">
        <v>401.83</v>
      </c>
    </row>
    <row r="54" spans="1:22" x14ac:dyDescent="0.25">
      <c r="A54">
        <v>2020</v>
      </c>
      <c r="B54" t="s">
        <v>34</v>
      </c>
      <c r="C54" t="s">
        <v>18</v>
      </c>
      <c r="D54" t="s">
        <v>21</v>
      </c>
      <c r="E54">
        <v>345</v>
      </c>
      <c r="F54">
        <v>7000</v>
      </c>
      <c r="G54">
        <v>7840</v>
      </c>
      <c r="H54">
        <v>1400</v>
      </c>
      <c r="I54" t="s">
        <v>33</v>
      </c>
      <c r="L54" t="s">
        <v>59</v>
      </c>
      <c r="M54">
        <v>2020</v>
      </c>
      <c r="N54" t="s">
        <v>38</v>
      </c>
      <c r="O54" t="s">
        <v>53</v>
      </c>
      <c r="P54" t="s">
        <v>54</v>
      </c>
      <c r="Q54" t="s">
        <v>55</v>
      </c>
      <c r="R54" t="s">
        <v>64</v>
      </c>
      <c r="S54" t="s">
        <v>57</v>
      </c>
      <c r="T54" t="s">
        <v>58</v>
      </c>
      <c r="U54">
        <v>275</v>
      </c>
      <c r="V54">
        <v>393.25</v>
      </c>
    </row>
    <row r="55" spans="1:22" x14ac:dyDescent="0.25">
      <c r="A55">
        <v>2020</v>
      </c>
      <c r="B55" t="s">
        <v>34</v>
      </c>
      <c r="C55" t="s">
        <v>14</v>
      </c>
      <c r="D55" t="s">
        <v>22</v>
      </c>
      <c r="E55">
        <v>122</v>
      </c>
      <c r="F55">
        <v>100</v>
      </c>
      <c r="G55">
        <v>112</v>
      </c>
      <c r="H55">
        <v>20</v>
      </c>
      <c r="I55" t="s">
        <v>33</v>
      </c>
      <c r="L55" t="s">
        <v>52</v>
      </c>
      <c r="M55">
        <v>2020</v>
      </c>
      <c r="N55" t="s">
        <v>38</v>
      </c>
      <c r="O55" t="s">
        <v>53</v>
      </c>
      <c r="P55" t="s">
        <v>54</v>
      </c>
      <c r="Q55" t="s">
        <v>55</v>
      </c>
      <c r="R55" t="s">
        <v>64</v>
      </c>
      <c r="S55" t="s">
        <v>57</v>
      </c>
      <c r="T55" t="s">
        <v>60</v>
      </c>
      <c r="U55">
        <v>215</v>
      </c>
      <c r="V55">
        <v>307.45</v>
      </c>
    </row>
    <row r="56" spans="1:22" x14ac:dyDescent="0.25">
      <c r="A56">
        <v>2020</v>
      </c>
      <c r="B56" t="s">
        <v>34</v>
      </c>
      <c r="C56" t="s">
        <v>23</v>
      </c>
      <c r="D56" t="s">
        <v>24</v>
      </c>
      <c r="E56">
        <v>78</v>
      </c>
      <c r="F56">
        <v>4577.2</v>
      </c>
      <c r="G56">
        <v>5126.4639999999999</v>
      </c>
      <c r="H56">
        <v>915.44</v>
      </c>
      <c r="I56" t="s">
        <v>33</v>
      </c>
      <c r="L56" t="s">
        <v>62</v>
      </c>
      <c r="M56">
        <v>2020</v>
      </c>
      <c r="N56" t="s">
        <v>38</v>
      </c>
      <c r="O56" t="s">
        <v>53</v>
      </c>
      <c r="P56" t="s">
        <v>54</v>
      </c>
      <c r="Q56" t="s">
        <v>55</v>
      </c>
      <c r="R56" t="s">
        <v>64</v>
      </c>
      <c r="S56" t="s">
        <v>57</v>
      </c>
      <c r="T56" t="s">
        <v>60</v>
      </c>
      <c r="U56">
        <v>263</v>
      </c>
      <c r="V56">
        <v>376.09000000000003</v>
      </c>
    </row>
    <row r="57" spans="1:22" x14ac:dyDescent="0.25">
      <c r="A57">
        <v>2020</v>
      </c>
      <c r="B57" t="s">
        <v>34</v>
      </c>
      <c r="C57" t="s">
        <v>23</v>
      </c>
      <c r="D57" t="s">
        <v>25</v>
      </c>
      <c r="E57">
        <v>76</v>
      </c>
      <c r="F57">
        <v>4576.8999999999996</v>
      </c>
      <c r="G57">
        <v>5126.1279999999997</v>
      </c>
      <c r="H57">
        <v>915.38</v>
      </c>
      <c r="I57" t="s">
        <v>33</v>
      </c>
      <c r="L57" t="s">
        <v>59</v>
      </c>
      <c r="M57">
        <v>2020</v>
      </c>
      <c r="N57" t="s">
        <v>38</v>
      </c>
      <c r="O57" t="s">
        <v>53</v>
      </c>
      <c r="P57" t="s">
        <v>54</v>
      </c>
      <c r="Q57" t="s">
        <v>55</v>
      </c>
      <c r="R57" t="s">
        <v>64</v>
      </c>
      <c r="S57" t="s">
        <v>57</v>
      </c>
      <c r="T57" t="s">
        <v>60</v>
      </c>
      <c r="U57">
        <v>776</v>
      </c>
      <c r="V57">
        <v>1109.68</v>
      </c>
    </row>
    <row r="58" spans="1:22" x14ac:dyDescent="0.25">
      <c r="A58">
        <v>2020</v>
      </c>
      <c r="B58" t="s">
        <v>34</v>
      </c>
      <c r="C58" t="s">
        <v>23</v>
      </c>
      <c r="D58" t="s">
        <v>26</v>
      </c>
      <c r="E58">
        <v>46</v>
      </c>
      <c r="F58">
        <v>200</v>
      </c>
      <c r="G58">
        <v>224</v>
      </c>
      <c r="H58">
        <v>40</v>
      </c>
      <c r="I58" t="s">
        <v>33</v>
      </c>
      <c r="L58" t="s">
        <v>52</v>
      </c>
      <c r="M58">
        <v>2020</v>
      </c>
      <c r="N58" t="s">
        <v>42</v>
      </c>
      <c r="O58" t="s">
        <v>53</v>
      </c>
      <c r="P58" t="s">
        <v>54</v>
      </c>
      <c r="Q58" t="s">
        <v>55</v>
      </c>
      <c r="R58" t="s">
        <v>64</v>
      </c>
      <c r="S58" t="s">
        <v>57</v>
      </c>
      <c r="T58" t="s">
        <v>58</v>
      </c>
      <c r="U58">
        <v>224</v>
      </c>
      <c r="V58">
        <v>526.24</v>
      </c>
    </row>
    <row r="59" spans="1:22" x14ac:dyDescent="0.25">
      <c r="A59">
        <v>2020</v>
      </c>
      <c r="B59" t="s">
        <v>34</v>
      </c>
      <c r="C59" t="s">
        <v>23</v>
      </c>
      <c r="D59" t="s">
        <v>27</v>
      </c>
      <c r="E59">
        <v>34</v>
      </c>
      <c r="F59">
        <v>4576.8</v>
      </c>
      <c r="G59">
        <v>5126.0160000000005</v>
      </c>
      <c r="H59">
        <v>915.36000000000013</v>
      </c>
      <c r="I59" t="s">
        <v>33</v>
      </c>
      <c r="L59" t="s">
        <v>52</v>
      </c>
      <c r="M59">
        <v>2020</v>
      </c>
      <c r="N59" t="s">
        <v>42</v>
      </c>
      <c r="O59" t="s">
        <v>53</v>
      </c>
      <c r="P59" t="s">
        <v>54</v>
      </c>
      <c r="Q59" t="s">
        <v>55</v>
      </c>
      <c r="R59" t="s">
        <v>64</v>
      </c>
      <c r="S59" t="s">
        <v>57</v>
      </c>
      <c r="T59" t="s">
        <v>58</v>
      </c>
      <c r="U59">
        <v>218</v>
      </c>
      <c r="V59">
        <v>526.24</v>
      </c>
    </row>
    <row r="60" spans="1:22" x14ac:dyDescent="0.25">
      <c r="A60">
        <v>2020</v>
      </c>
      <c r="B60" t="s">
        <v>34</v>
      </c>
      <c r="C60" t="s">
        <v>14</v>
      </c>
      <c r="D60" t="s">
        <v>28</v>
      </c>
      <c r="E60">
        <v>7</v>
      </c>
      <c r="F60">
        <v>200</v>
      </c>
      <c r="G60">
        <v>224</v>
      </c>
      <c r="H60">
        <v>40</v>
      </c>
      <c r="I60" t="s">
        <v>33</v>
      </c>
      <c r="L60" t="s">
        <v>52</v>
      </c>
      <c r="M60">
        <v>2020</v>
      </c>
      <c r="N60" t="s">
        <v>42</v>
      </c>
      <c r="O60" t="s">
        <v>53</v>
      </c>
      <c r="P60" t="s">
        <v>54</v>
      </c>
      <c r="Q60" t="s">
        <v>55</v>
      </c>
      <c r="R60" t="s">
        <v>64</v>
      </c>
      <c r="S60" t="s">
        <v>57</v>
      </c>
      <c r="T60" t="s">
        <v>58</v>
      </c>
      <c r="U60">
        <v>212</v>
      </c>
      <c r="V60">
        <v>526.24</v>
      </c>
    </row>
    <row r="61" spans="1:22" x14ac:dyDescent="0.25">
      <c r="A61">
        <v>2020</v>
      </c>
      <c r="B61" t="s">
        <v>34</v>
      </c>
      <c r="C61" t="s">
        <v>23</v>
      </c>
      <c r="D61" t="s">
        <v>30</v>
      </c>
      <c r="E61">
        <v>3</v>
      </c>
      <c r="F61">
        <v>4577.3</v>
      </c>
      <c r="G61">
        <v>5126.576</v>
      </c>
      <c r="H61">
        <v>915.46</v>
      </c>
      <c r="I61" t="s">
        <v>33</v>
      </c>
      <c r="L61" t="s">
        <v>52</v>
      </c>
      <c r="M61">
        <v>2020</v>
      </c>
      <c r="N61" t="s">
        <v>42</v>
      </c>
      <c r="O61" t="s">
        <v>53</v>
      </c>
      <c r="P61" t="s">
        <v>54</v>
      </c>
      <c r="Q61" t="s">
        <v>55</v>
      </c>
      <c r="R61" t="s">
        <v>64</v>
      </c>
      <c r="S61" t="s">
        <v>57</v>
      </c>
      <c r="T61" t="s">
        <v>60</v>
      </c>
      <c r="U61">
        <v>194</v>
      </c>
      <c r="V61">
        <v>277.42</v>
      </c>
    </row>
    <row r="62" spans="1:22" x14ac:dyDescent="0.25">
      <c r="A62">
        <v>2020</v>
      </c>
      <c r="B62" t="s">
        <v>34</v>
      </c>
      <c r="C62" t="s">
        <v>29</v>
      </c>
      <c r="D62" t="s">
        <v>29</v>
      </c>
      <c r="E62">
        <v>2</v>
      </c>
      <c r="F62">
        <v>6600</v>
      </c>
      <c r="G62">
        <v>7392</v>
      </c>
      <c r="H62">
        <v>1320</v>
      </c>
      <c r="I62" t="s">
        <v>33</v>
      </c>
      <c r="L62" t="s">
        <v>59</v>
      </c>
      <c r="M62">
        <v>2020</v>
      </c>
      <c r="N62" t="s">
        <v>42</v>
      </c>
      <c r="O62" t="s">
        <v>53</v>
      </c>
      <c r="P62" t="s">
        <v>54</v>
      </c>
      <c r="Q62" t="s">
        <v>55</v>
      </c>
      <c r="R62" t="s">
        <v>64</v>
      </c>
      <c r="S62" t="s">
        <v>57</v>
      </c>
      <c r="T62" t="s">
        <v>60</v>
      </c>
      <c r="U62">
        <v>242</v>
      </c>
      <c r="V62">
        <v>346.06</v>
      </c>
    </row>
    <row r="63" spans="1:22" x14ac:dyDescent="0.25">
      <c r="A63">
        <v>2020</v>
      </c>
      <c r="B63" t="s">
        <v>35</v>
      </c>
      <c r="C63" t="s">
        <v>10</v>
      </c>
      <c r="D63" t="s">
        <v>11</v>
      </c>
      <c r="E63">
        <v>3566</v>
      </c>
      <c r="F63">
        <v>4577.3</v>
      </c>
      <c r="G63">
        <v>5126.576</v>
      </c>
      <c r="H63">
        <v>915.46</v>
      </c>
      <c r="I63" t="s">
        <v>33</v>
      </c>
      <c r="L63" t="s">
        <v>59</v>
      </c>
      <c r="M63">
        <v>2020</v>
      </c>
      <c r="N63" t="s">
        <v>42</v>
      </c>
      <c r="O63" t="s">
        <v>53</v>
      </c>
      <c r="P63" t="s">
        <v>54</v>
      </c>
      <c r="Q63" t="s">
        <v>55</v>
      </c>
      <c r="R63" t="s">
        <v>64</v>
      </c>
      <c r="S63" t="s">
        <v>57</v>
      </c>
      <c r="T63" t="s">
        <v>60</v>
      </c>
      <c r="U63">
        <v>164</v>
      </c>
      <c r="V63">
        <v>234.51999999999998</v>
      </c>
    </row>
    <row r="64" spans="1:22" x14ac:dyDescent="0.25">
      <c r="A64">
        <v>2020</v>
      </c>
      <c r="B64" t="s">
        <v>35</v>
      </c>
      <c r="C64" t="s">
        <v>10</v>
      </c>
      <c r="D64" t="s">
        <v>13</v>
      </c>
      <c r="E64">
        <v>2498</v>
      </c>
      <c r="F64">
        <v>8000</v>
      </c>
      <c r="G64">
        <v>8960</v>
      </c>
      <c r="H64">
        <v>1600</v>
      </c>
      <c r="I64" t="s">
        <v>33</v>
      </c>
      <c r="L64" t="s">
        <v>61</v>
      </c>
      <c r="M64">
        <v>2020</v>
      </c>
      <c r="N64" t="s">
        <v>42</v>
      </c>
      <c r="O64" t="s">
        <v>53</v>
      </c>
      <c r="P64" t="s">
        <v>54</v>
      </c>
      <c r="Q64" t="s">
        <v>55</v>
      </c>
      <c r="R64" t="s">
        <v>64</v>
      </c>
      <c r="S64" t="s">
        <v>57</v>
      </c>
      <c r="T64" t="s">
        <v>60</v>
      </c>
      <c r="U64">
        <v>238</v>
      </c>
      <c r="V64">
        <v>340.34000000000003</v>
      </c>
    </row>
    <row r="65" spans="1:22" x14ac:dyDescent="0.25">
      <c r="A65">
        <v>2020</v>
      </c>
      <c r="B65" t="s">
        <v>35</v>
      </c>
      <c r="C65" t="s">
        <v>14</v>
      </c>
      <c r="D65" t="s">
        <v>15</v>
      </c>
      <c r="E65">
        <v>1245</v>
      </c>
      <c r="F65">
        <v>4577.2</v>
      </c>
      <c r="G65">
        <v>5126.4639999999999</v>
      </c>
      <c r="H65">
        <v>915.44</v>
      </c>
      <c r="I65" t="s">
        <v>33</v>
      </c>
      <c r="L65" t="s">
        <v>52</v>
      </c>
      <c r="M65">
        <v>2020</v>
      </c>
      <c r="N65" t="s">
        <v>42</v>
      </c>
      <c r="O65" t="s">
        <v>53</v>
      </c>
      <c r="P65" t="s">
        <v>54</v>
      </c>
      <c r="Q65" t="s">
        <v>55</v>
      </c>
      <c r="R65" t="s">
        <v>64</v>
      </c>
      <c r="S65" t="s">
        <v>57</v>
      </c>
      <c r="T65" t="s">
        <v>60</v>
      </c>
      <c r="U65">
        <v>166</v>
      </c>
      <c r="V65">
        <v>237.38</v>
      </c>
    </row>
    <row r="66" spans="1:22" x14ac:dyDescent="0.25">
      <c r="A66">
        <v>2020</v>
      </c>
      <c r="B66" t="s">
        <v>35</v>
      </c>
      <c r="C66" t="s">
        <v>16</v>
      </c>
      <c r="D66" t="s">
        <v>17</v>
      </c>
      <c r="E66">
        <v>644</v>
      </c>
      <c r="F66">
        <v>5743.5</v>
      </c>
      <c r="G66">
        <v>6432.72</v>
      </c>
      <c r="H66">
        <v>1148.7</v>
      </c>
      <c r="I66" t="s">
        <v>33</v>
      </c>
      <c r="L66" t="s">
        <v>61</v>
      </c>
      <c r="M66">
        <v>2020</v>
      </c>
      <c r="N66" t="s">
        <v>42</v>
      </c>
      <c r="O66" t="s">
        <v>53</v>
      </c>
      <c r="P66" t="s">
        <v>54</v>
      </c>
      <c r="Q66" t="s">
        <v>55</v>
      </c>
      <c r="R66" t="s">
        <v>64</v>
      </c>
      <c r="S66" t="s">
        <v>57</v>
      </c>
      <c r="T66" t="s">
        <v>58</v>
      </c>
      <c r="U66">
        <v>222</v>
      </c>
      <c r="V66">
        <v>526.24</v>
      </c>
    </row>
    <row r="67" spans="1:22" x14ac:dyDescent="0.25">
      <c r="A67">
        <v>2020</v>
      </c>
      <c r="B67" t="s">
        <v>35</v>
      </c>
      <c r="C67" t="s">
        <v>18</v>
      </c>
      <c r="D67" t="s">
        <v>19</v>
      </c>
      <c r="E67">
        <v>643</v>
      </c>
      <c r="F67">
        <v>7000</v>
      </c>
      <c r="G67">
        <v>7840</v>
      </c>
      <c r="H67">
        <v>1400</v>
      </c>
      <c r="I67" t="s">
        <v>12</v>
      </c>
      <c r="L67" t="s">
        <v>52</v>
      </c>
      <c r="M67">
        <v>2020</v>
      </c>
      <c r="N67" t="s">
        <v>42</v>
      </c>
      <c r="O67" t="s">
        <v>53</v>
      </c>
      <c r="P67" t="s">
        <v>54</v>
      </c>
      <c r="Q67" t="s">
        <v>55</v>
      </c>
      <c r="R67" t="s">
        <v>64</v>
      </c>
      <c r="S67" t="s">
        <v>57</v>
      </c>
      <c r="T67" t="s">
        <v>58</v>
      </c>
      <c r="U67">
        <v>216</v>
      </c>
      <c r="V67">
        <v>526.24</v>
      </c>
    </row>
    <row r="68" spans="1:22" x14ac:dyDescent="0.25">
      <c r="A68">
        <v>2020</v>
      </c>
      <c r="B68" t="s">
        <v>35</v>
      </c>
      <c r="C68" t="s">
        <v>16</v>
      </c>
      <c r="D68" t="s">
        <v>20</v>
      </c>
      <c r="E68">
        <v>455</v>
      </c>
      <c r="F68">
        <v>4578.6000000000004</v>
      </c>
      <c r="G68">
        <v>5128.0320000000002</v>
      </c>
      <c r="H68">
        <v>915.72000000000014</v>
      </c>
      <c r="I68" t="s">
        <v>12</v>
      </c>
      <c r="L68" t="s">
        <v>59</v>
      </c>
      <c r="M68">
        <v>2020</v>
      </c>
      <c r="N68" t="s">
        <v>42</v>
      </c>
      <c r="O68" t="s">
        <v>53</v>
      </c>
      <c r="P68" t="s">
        <v>54</v>
      </c>
      <c r="Q68" t="s">
        <v>55</v>
      </c>
      <c r="R68" t="s">
        <v>64</v>
      </c>
      <c r="S68" t="s">
        <v>57</v>
      </c>
      <c r="T68" t="s">
        <v>60</v>
      </c>
      <c r="U68">
        <v>684</v>
      </c>
      <c r="V68">
        <v>978.12</v>
      </c>
    </row>
    <row r="69" spans="1:22" x14ac:dyDescent="0.25">
      <c r="A69">
        <v>2020</v>
      </c>
      <c r="B69" t="s">
        <v>35</v>
      </c>
      <c r="C69" t="s">
        <v>18</v>
      </c>
      <c r="D69" t="s">
        <v>21</v>
      </c>
      <c r="E69">
        <v>345</v>
      </c>
      <c r="F69">
        <v>7000</v>
      </c>
      <c r="G69">
        <v>7840</v>
      </c>
      <c r="H69">
        <v>1400</v>
      </c>
      <c r="I69" t="s">
        <v>12</v>
      </c>
      <c r="L69" t="s">
        <v>62</v>
      </c>
      <c r="M69">
        <v>2020</v>
      </c>
      <c r="N69" t="s">
        <v>42</v>
      </c>
      <c r="O69" t="s">
        <v>53</v>
      </c>
      <c r="P69" t="s">
        <v>54</v>
      </c>
      <c r="Q69" t="s">
        <v>55</v>
      </c>
      <c r="R69" t="s">
        <v>64</v>
      </c>
      <c r="S69" t="s">
        <v>57</v>
      </c>
      <c r="T69" t="s">
        <v>60</v>
      </c>
      <c r="U69">
        <v>717</v>
      </c>
      <c r="V69">
        <v>1025.31</v>
      </c>
    </row>
    <row r="70" spans="1:22" x14ac:dyDescent="0.25">
      <c r="A70">
        <v>2020</v>
      </c>
      <c r="B70" t="s">
        <v>35</v>
      </c>
      <c r="C70" t="s">
        <v>14</v>
      </c>
      <c r="D70" t="s">
        <v>22</v>
      </c>
      <c r="E70">
        <v>122</v>
      </c>
      <c r="F70">
        <v>100</v>
      </c>
      <c r="G70">
        <v>112</v>
      </c>
      <c r="H70">
        <v>20</v>
      </c>
      <c r="I70" t="s">
        <v>12</v>
      </c>
      <c r="L70" t="s">
        <v>59</v>
      </c>
      <c r="M70">
        <v>2020</v>
      </c>
      <c r="N70" t="s">
        <v>42</v>
      </c>
      <c r="O70" t="s">
        <v>53</v>
      </c>
      <c r="P70" t="s">
        <v>54</v>
      </c>
      <c r="Q70" t="s">
        <v>55</v>
      </c>
      <c r="R70" t="s">
        <v>64</v>
      </c>
      <c r="S70" t="s">
        <v>57</v>
      </c>
      <c r="T70" t="s">
        <v>60</v>
      </c>
      <c r="U70">
        <v>770</v>
      </c>
      <c r="V70">
        <v>1101.0999999999999</v>
      </c>
    </row>
    <row r="71" spans="1:22" x14ac:dyDescent="0.25">
      <c r="A71">
        <v>2020</v>
      </c>
      <c r="B71" t="s">
        <v>35</v>
      </c>
      <c r="C71" t="s">
        <v>23</v>
      </c>
      <c r="D71" t="s">
        <v>24</v>
      </c>
      <c r="E71">
        <v>78</v>
      </c>
      <c r="F71">
        <v>4577.2</v>
      </c>
      <c r="G71">
        <v>5126.4639999999999</v>
      </c>
      <c r="H71">
        <v>915.44</v>
      </c>
      <c r="I71" t="s">
        <v>12</v>
      </c>
      <c r="L71" t="s">
        <v>59</v>
      </c>
      <c r="M71">
        <v>2020</v>
      </c>
      <c r="N71" t="s">
        <v>42</v>
      </c>
      <c r="O71" t="s">
        <v>53</v>
      </c>
      <c r="P71" t="s">
        <v>54</v>
      </c>
      <c r="Q71" t="s">
        <v>55</v>
      </c>
      <c r="R71" t="s">
        <v>64</v>
      </c>
      <c r="S71" t="s">
        <v>57</v>
      </c>
      <c r="T71" t="s">
        <v>58</v>
      </c>
      <c r="U71">
        <v>225</v>
      </c>
      <c r="V71">
        <v>321.75</v>
      </c>
    </row>
    <row r="72" spans="1:22" x14ac:dyDescent="0.25">
      <c r="A72">
        <v>2020</v>
      </c>
      <c r="B72" t="s">
        <v>35</v>
      </c>
      <c r="C72" t="s">
        <v>23</v>
      </c>
      <c r="D72" t="s">
        <v>25</v>
      </c>
      <c r="E72">
        <v>76</v>
      </c>
      <c r="F72">
        <v>4576.8999999999996</v>
      </c>
      <c r="G72">
        <v>5126.1279999999997</v>
      </c>
      <c r="H72">
        <v>915.38</v>
      </c>
      <c r="I72" t="s">
        <v>12</v>
      </c>
      <c r="L72" t="s">
        <v>62</v>
      </c>
      <c r="M72">
        <v>2020</v>
      </c>
      <c r="N72" t="s">
        <v>42</v>
      </c>
      <c r="O72" t="s">
        <v>53</v>
      </c>
      <c r="P72" t="s">
        <v>54</v>
      </c>
      <c r="Q72" t="s">
        <v>55</v>
      </c>
      <c r="R72" t="s">
        <v>64</v>
      </c>
      <c r="S72" t="s">
        <v>57</v>
      </c>
      <c r="T72" t="s">
        <v>58</v>
      </c>
      <c r="U72">
        <v>219</v>
      </c>
      <c r="V72">
        <v>313.17</v>
      </c>
    </row>
    <row r="73" spans="1:22" x14ac:dyDescent="0.25">
      <c r="A73">
        <v>2020</v>
      </c>
      <c r="B73" t="s">
        <v>35</v>
      </c>
      <c r="C73" t="s">
        <v>23</v>
      </c>
      <c r="D73" t="s">
        <v>26</v>
      </c>
      <c r="E73">
        <v>46</v>
      </c>
      <c r="F73">
        <v>200</v>
      </c>
      <c r="G73">
        <v>224</v>
      </c>
      <c r="H73">
        <v>40</v>
      </c>
      <c r="I73" t="s">
        <v>12</v>
      </c>
      <c r="L73" t="s">
        <v>61</v>
      </c>
      <c r="M73">
        <v>2020</v>
      </c>
      <c r="N73" t="s">
        <v>42</v>
      </c>
      <c r="O73" t="s">
        <v>53</v>
      </c>
      <c r="P73" t="s">
        <v>54</v>
      </c>
      <c r="Q73" t="s">
        <v>55</v>
      </c>
      <c r="R73" t="s">
        <v>64</v>
      </c>
      <c r="S73" t="s">
        <v>57</v>
      </c>
      <c r="T73" t="s">
        <v>58</v>
      </c>
      <c r="U73">
        <v>213</v>
      </c>
      <c r="V73">
        <v>304.59000000000003</v>
      </c>
    </row>
    <row r="74" spans="1:22" x14ac:dyDescent="0.25">
      <c r="A74">
        <v>2020</v>
      </c>
      <c r="B74" t="s">
        <v>35</v>
      </c>
      <c r="C74" t="s">
        <v>23</v>
      </c>
      <c r="D74" t="s">
        <v>27</v>
      </c>
      <c r="E74">
        <v>34</v>
      </c>
      <c r="F74">
        <v>4576.8</v>
      </c>
      <c r="G74">
        <v>5126.0160000000005</v>
      </c>
      <c r="H74">
        <v>915.36000000000013</v>
      </c>
      <c r="I74" t="s">
        <v>12</v>
      </c>
      <c r="L74" t="s">
        <v>59</v>
      </c>
      <c r="M74">
        <v>2020</v>
      </c>
      <c r="N74" t="s">
        <v>42</v>
      </c>
      <c r="O74" t="s">
        <v>53</v>
      </c>
      <c r="P74" t="s">
        <v>54</v>
      </c>
      <c r="Q74" t="s">
        <v>55</v>
      </c>
      <c r="R74" t="s">
        <v>64</v>
      </c>
      <c r="S74" t="s">
        <v>57</v>
      </c>
      <c r="T74" t="s">
        <v>60</v>
      </c>
      <c r="U74">
        <v>195</v>
      </c>
      <c r="V74">
        <v>278.85000000000002</v>
      </c>
    </row>
    <row r="75" spans="1:22" x14ac:dyDescent="0.25">
      <c r="A75">
        <v>2020</v>
      </c>
      <c r="B75" t="s">
        <v>35</v>
      </c>
      <c r="C75" t="s">
        <v>14</v>
      </c>
      <c r="D75" t="s">
        <v>28</v>
      </c>
      <c r="E75">
        <v>7</v>
      </c>
      <c r="F75">
        <v>200</v>
      </c>
      <c r="G75">
        <v>224</v>
      </c>
      <c r="H75">
        <v>40</v>
      </c>
      <c r="I75" t="s">
        <v>12</v>
      </c>
      <c r="L75" t="s">
        <v>59</v>
      </c>
      <c r="M75">
        <v>2020</v>
      </c>
      <c r="N75" t="s">
        <v>42</v>
      </c>
      <c r="O75" t="s">
        <v>53</v>
      </c>
      <c r="P75" t="s">
        <v>54</v>
      </c>
      <c r="Q75" t="s">
        <v>55</v>
      </c>
      <c r="R75" t="s">
        <v>64</v>
      </c>
      <c r="S75" t="s">
        <v>57</v>
      </c>
      <c r="T75" t="s">
        <v>60</v>
      </c>
      <c r="U75">
        <v>810</v>
      </c>
      <c r="V75">
        <v>526.24</v>
      </c>
    </row>
    <row r="76" spans="1:22" x14ac:dyDescent="0.25">
      <c r="A76">
        <v>2020</v>
      </c>
      <c r="B76" t="s">
        <v>35</v>
      </c>
      <c r="C76" t="s">
        <v>23</v>
      </c>
      <c r="D76" t="s">
        <v>30</v>
      </c>
      <c r="E76">
        <v>3</v>
      </c>
      <c r="F76">
        <v>4577.3</v>
      </c>
      <c r="G76">
        <v>5126.576</v>
      </c>
      <c r="H76">
        <v>915.46</v>
      </c>
      <c r="I76" t="s">
        <v>12</v>
      </c>
      <c r="L76" t="s">
        <v>52</v>
      </c>
      <c r="M76">
        <v>2020</v>
      </c>
      <c r="N76" t="s">
        <v>42</v>
      </c>
      <c r="O76" t="s">
        <v>53</v>
      </c>
      <c r="P76" t="s">
        <v>54</v>
      </c>
      <c r="Q76" t="s">
        <v>55</v>
      </c>
      <c r="R76" t="s">
        <v>64</v>
      </c>
      <c r="S76" t="s">
        <v>57</v>
      </c>
      <c r="T76" t="s">
        <v>60</v>
      </c>
      <c r="U76">
        <v>193</v>
      </c>
      <c r="V76">
        <v>275.99</v>
      </c>
    </row>
    <row r="77" spans="1:22" x14ac:dyDescent="0.25">
      <c r="A77">
        <v>2020</v>
      </c>
      <c r="B77" t="s">
        <v>35</v>
      </c>
      <c r="C77" t="s">
        <v>29</v>
      </c>
      <c r="D77" t="s">
        <v>29</v>
      </c>
      <c r="E77">
        <v>2</v>
      </c>
      <c r="F77">
        <v>6600</v>
      </c>
      <c r="G77">
        <v>7392</v>
      </c>
      <c r="H77">
        <v>1320</v>
      </c>
      <c r="I77" t="s">
        <v>12</v>
      </c>
      <c r="L77" t="s">
        <v>61</v>
      </c>
      <c r="M77">
        <v>2020</v>
      </c>
      <c r="N77" t="s">
        <v>42</v>
      </c>
      <c r="O77" t="s">
        <v>53</v>
      </c>
      <c r="P77" t="s">
        <v>54</v>
      </c>
      <c r="Q77" t="s">
        <v>55</v>
      </c>
      <c r="R77" t="s">
        <v>64</v>
      </c>
      <c r="S77" t="s">
        <v>57</v>
      </c>
      <c r="T77" t="s">
        <v>60</v>
      </c>
      <c r="U77">
        <v>241</v>
      </c>
      <c r="V77">
        <v>344.63</v>
      </c>
    </row>
    <row r="78" spans="1:22" x14ac:dyDescent="0.25">
      <c r="A78">
        <v>2020</v>
      </c>
      <c r="B78" t="s">
        <v>36</v>
      </c>
      <c r="C78" t="s">
        <v>10</v>
      </c>
      <c r="D78" t="s">
        <v>11</v>
      </c>
      <c r="E78">
        <v>3566</v>
      </c>
      <c r="F78">
        <v>4577.3</v>
      </c>
      <c r="G78">
        <v>5126.576</v>
      </c>
      <c r="H78">
        <v>915.46</v>
      </c>
      <c r="I78" t="s">
        <v>12</v>
      </c>
      <c r="L78" t="s">
        <v>52</v>
      </c>
      <c r="M78">
        <v>2020</v>
      </c>
      <c r="N78" t="s">
        <v>42</v>
      </c>
      <c r="O78" t="s">
        <v>53</v>
      </c>
      <c r="P78" t="s">
        <v>54</v>
      </c>
      <c r="Q78" t="s">
        <v>55</v>
      </c>
      <c r="R78" t="s">
        <v>64</v>
      </c>
      <c r="S78" t="s">
        <v>57</v>
      </c>
      <c r="T78" t="s">
        <v>58</v>
      </c>
      <c r="U78">
        <v>221</v>
      </c>
      <c r="V78">
        <v>316.02999999999997</v>
      </c>
    </row>
    <row r="79" spans="1:22" x14ac:dyDescent="0.25">
      <c r="A79">
        <v>2020</v>
      </c>
      <c r="B79" t="s">
        <v>36</v>
      </c>
      <c r="C79" t="s">
        <v>10</v>
      </c>
      <c r="D79" t="s">
        <v>13</v>
      </c>
      <c r="E79">
        <v>2498</v>
      </c>
      <c r="F79">
        <v>8000</v>
      </c>
      <c r="G79">
        <v>8960</v>
      </c>
      <c r="H79">
        <v>1600</v>
      </c>
      <c r="I79" t="s">
        <v>12</v>
      </c>
      <c r="L79" t="s">
        <v>59</v>
      </c>
      <c r="M79">
        <v>2020</v>
      </c>
      <c r="N79" t="s">
        <v>42</v>
      </c>
      <c r="O79" t="s">
        <v>53</v>
      </c>
      <c r="P79" t="s">
        <v>54</v>
      </c>
      <c r="Q79" t="s">
        <v>55</v>
      </c>
      <c r="R79" t="s">
        <v>64</v>
      </c>
      <c r="S79" t="s">
        <v>57</v>
      </c>
      <c r="T79" t="s">
        <v>58</v>
      </c>
      <c r="U79">
        <v>215</v>
      </c>
      <c r="V79">
        <v>307.45</v>
      </c>
    </row>
    <row r="80" spans="1:22" x14ac:dyDescent="0.25">
      <c r="A80">
        <v>2020</v>
      </c>
      <c r="B80" t="s">
        <v>36</v>
      </c>
      <c r="C80" t="s">
        <v>14</v>
      </c>
      <c r="D80" t="s">
        <v>15</v>
      </c>
      <c r="E80">
        <v>1245</v>
      </c>
      <c r="F80">
        <v>4577.2</v>
      </c>
      <c r="G80">
        <v>5126.4639999999999</v>
      </c>
      <c r="H80">
        <v>915.44</v>
      </c>
      <c r="I80" t="s">
        <v>12</v>
      </c>
      <c r="L80" t="s">
        <v>59</v>
      </c>
      <c r="M80">
        <v>2020</v>
      </c>
      <c r="N80" t="s">
        <v>42</v>
      </c>
      <c r="O80" t="s">
        <v>53</v>
      </c>
      <c r="P80" t="s">
        <v>54</v>
      </c>
      <c r="Q80" t="s">
        <v>55</v>
      </c>
      <c r="R80" t="s">
        <v>64</v>
      </c>
      <c r="S80" t="s">
        <v>57</v>
      </c>
      <c r="T80" t="s">
        <v>60</v>
      </c>
      <c r="U80">
        <v>191</v>
      </c>
      <c r="V80">
        <v>273.13</v>
      </c>
    </row>
    <row r="81" spans="1:22" x14ac:dyDescent="0.25">
      <c r="A81">
        <v>2020</v>
      </c>
      <c r="B81" t="s">
        <v>36</v>
      </c>
      <c r="C81" t="s">
        <v>16</v>
      </c>
      <c r="D81" t="s">
        <v>17</v>
      </c>
      <c r="E81">
        <v>644</v>
      </c>
      <c r="F81">
        <v>5743.5</v>
      </c>
      <c r="G81">
        <v>6432.72</v>
      </c>
      <c r="H81">
        <v>1148.7</v>
      </c>
      <c r="I81" t="s">
        <v>12</v>
      </c>
      <c r="L81" t="s">
        <v>52</v>
      </c>
      <c r="M81">
        <v>2020</v>
      </c>
      <c r="N81" t="s">
        <v>42</v>
      </c>
      <c r="O81" t="s">
        <v>53</v>
      </c>
      <c r="P81" t="s">
        <v>54</v>
      </c>
      <c r="Q81" t="s">
        <v>55</v>
      </c>
      <c r="R81" t="s">
        <v>64</v>
      </c>
      <c r="S81" t="s">
        <v>57</v>
      </c>
      <c r="T81" t="s">
        <v>60</v>
      </c>
      <c r="U81">
        <v>239</v>
      </c>
      <c r="V81">
        <v>341.77</v>
      </c>
    </row>
    <row r="82" spans="1:22" x14ac:dyDescent="0.25">
      <c r="A82">
        <v>2020</v>
      </c>
      <c r="B82" t="s">
        <v>36</v>
      </c>
      <c r="C82" t="s">
        <v>18</v>
      </c>
      <c r="D82" t="s">
        <v>19</v>
      </c>
      <c r="E82">
        <v>643</v>
      </c>
      <c r="F82">
        <v>7000</v>
      </c>
      <c r="G82">
        <v>7840</v>
      </c>
      <c r="H82">
        <v>1400</v>
      </c>
      <c r="I82" t="s">
        <v>12</v>
      </c>
      <c r="L82" t="s">
        <v>52</v>
      </c>
      <c r="M82">
        <v>2020</v>
      </c>
      <c r="N82" t="s">
        <v>42</v>
      </c>
      <c r="O82" t="s">
        <v>53</v>
      </c>
      <c r="P82" t="s">
        <v>54</v>
      </c>
      <c r="Q82" t="s">
        <v>55</v>
      </c>
      <c r="R82" t="s">
        <v>64</v>
      </c>
      <c r="S82" t="s">
        <v>57</v>
      </c>
      <c r="T82" t="s">
        <v>60</v>
      </c>
      <c r="U82">
        <v>779</v>
      </c>
      <c r="V82">
        <v>1113.97</v>
      </c>
    </row>
    <row r="83" spans="1:22" x14ac:dyDescent="0.25">
      <c r="A83">
        <v>2020</v>
      </c>
      <c r="B83" t="s">
        <v>36</v>
      </c>
      <c r="C83" t="s">
        <v>16</v>
      </c>
      <c r="D83" t="s">
        <v>20</v>
      </c>
      <c r="E83">
        <v>455</v>
      </c>
      <c r="F83">
        <v>4578.6000000000004</v>
      </c>
      <c r="G83">
        <v>5128.0320000000002</v>
      </c>
      <c r="H83">
        <v>915.72000000000014</v>
      </c>
      <c r="I83" t="s">
        <v>12</v>
      </c>
      <c r="L83" t="s">
        <v>59</v>
      </c>
      <c r="M83">
        <v>2020</v>
      </c>
      <c r="N83" t="s">
        <v>31</v>
      </c>
      <c r="O83" t="s">
        <v>53</v>
      </c>
      <c r="P83" t="s">
        <v>54</v>
      </c>
      <c r="Q83" t="s">
        <v>55</v>
      </c>
      <c r="R83" t="s">
        <v>64</v>
      </c>
      <c r="S83" t="s">
        <v>57</v>
      </c>
      <c r="T83" t="s">
        <v>60</v>
      </c>
      <c r="U83">
        <v>248</v>
      </c>
      <c r="V83">
        <v>354.64</v>
      </c>
    </row>
    <row r="84" spans="1:22" x14ac:dyDescent="0.25">
      <c r="A84">
        <v>2020</v>
      </c>
      <c r="B84" t="s">
        <v>36</v>
      </c>
      <c r="C84" t="s">
        <v>18</v>
      </c>
      <c r="D84" t="s">
        <v>21</v>
      </c>
      <c r="E84">
        <v>345</v>
      </c>
      <c r="F84">
        <v>7000</v>
      </c>
      <c r="G84">
        <v>7840</v>
      </c>
      <c r="H84">
        <v>1400</v>
      </c>
      <c r="I84" t="s">
        <v>12</v>
      </c>
      <c r="L84" t="s">
        <v>61</v>
      </c>
      <c r="M84">
        <v>2020</v>
      </c>
      <c r="N84" t="s">
        <v>31</v>
      </c>
      <c r="O84" t="s">
        <v>53</v>
      </c>
      <c r="P84" t="s">
        <v>54</v>
      </c>
      <c r="Q84" t="s">
        <v>55</v>
      </c>
      <c r="R84" t="s">
        <v>64</v>
      </c>
      <c r="S84" t="s">
        <v>57</v>
      </c>
      <c r="T84" t="s">
        <v>60</v>
      </c>
      <c r="U84">
        <v>218</v>
      </c>
      <c r="V84">
        <v>311.74</v>
      </c>
    </row>
    <row r="85" spans="1:22" x14ac:dyDescent="0.25">
      <c r="A85">
        <v>2020</v>
      </c>
      <c r="B85" t="s">
        <v>36</v>
      </c>
      <c r="C85" t="s">
        <v>14</v>
      </c>
      <c r="D85" t="s">
        <v>22</v>
      </c>
      <c r="E85">
        <v>122</v>
      </c>
      <c r="F85">
        <v>100</v>
      </c>
      <c r="G85">
        <v>112</v>
      </c>
      <c r="H85">
        <v>20</v>
      </c>
      <c r="I85" t="s">
        <v>12</v>
      </c>
      <c r="L85" t="s">
        <v>59</v>
      </c>
      <c r="M85">
        <v>2020</v>
      </c>
      <c r="N85" t="s">
        <v>31</v>
      </c>
      <c r="O85" t="s">
        <v>53</v>
      </c>
      <c r="P85" t="s">
        <v>54</v>
      </c>
      <c r="Q85" t="s">
        <v>55</v>
      </c>
      <c r="R85" t="s">
        <v>64</v>
      </c>
      <c r="S85" t="s">
        <v>57</v>
      </c>
      <c r="T85" t="s">
        <v>60</v>
      </c>
      <c r="U85">
        <v>244</v>
      </c>
      <c r="V85">
        <v>348.92</v>
      </c>
    </row>
    <row r="86" spans="1:22" x14ac:dyDescent="0.25">
      <c r="A86">
        <v>2020</v>
      </c>
      <c r="B86" t="s">
        <v>36</v>
      </c>
      <c r="C86" t="s">
        <v>23</v>
      </c>
      <c r="D86" t="s">
        <v>24</v>
      </c>
      <c r="E86">
        <v>78</v>
      </c>
      <c r="F86">
        <v>4577.2</v>
      </c>
      <c r="G86">
        <v>5126.4639999999999</v>
      </c>
      <c r="H86">
        <v>915.44</v>
      </c>
      <c r="I86" t="s">
        <v>12</v>
      </c>
      <c r="L86" t="s">
        <v>61</v>
      </c>
      <c r="M86">
        <v>2020</v>
      </c>
      <c r="N86" t="s">
        <v>31</v>
      </c>
      <c r="O86" t="s">
        <v>53</v>
      </c>
      <c r="P86" t="s">
        <v>54</v>
      </c>
      <c r="Q86" t="s">
        <v>55</v>
      </c>
      <c r="R86" t="s">
        <v>64</v>
      </c>
      <c r="S86" t="s">
        <v>57</v>
      </c>
      <c r="T86" t="s">
        <v>60</v>
      </c>
      <c r="U86">
        <v>292</v>
      </c>
      <c r="V86">
        <v>417.56</v>
      </c>
    </row>
    <row r="87" spans="1:22" x14ac:dyDescent="0.25">
      <c r="A87">
        <v>2020</v>
      </c>
      <c r="B87" t="s">
        <v>36</v>
      </c>
      <c r="C87" t="s">
        <v>23</v>
      </c>
      <c r="D87" t="s">
        <v>25</v>
      </c>
      <c r="E87">
        <v>76</v>
      </c>
      <c r="F87">
        <v>4576.8999999999996</v>
      </c>
      <c r="G87">
        <v>5126.1279999999997</v>
      </c>
      <c r="H87">
        <v>915.38</v>
      </c>
      <c r="I87" t="s">
        <v>12</v>
      </c>
      <c r="L87" t="s">
        <v>59</v>
      </c>
      <c r="M87">
        <v>2020</v>
      </c>
      <c r="N87" t="s">
        <v>31</v>
      </c>
      <c r="O87" t="s">
        <v>53</v>
      </c>
      <c r="P87" t="s">
        <v>54</v>
      </c>
      <c r="Q87" t="s">
        <v>55</v>
      </c>
      <c r="R87" t="s">
        <v>64</v>
      </c>
      <c r="S87" t="s">
        <v>57</v>
      </c>
      <c r="T87" t="s">
        <v>60</v>
      </c>
      <c r="U87">
        <v>220</v>
      </c>
      <c r="V87">
        <v>314.60000000000002</v>
      </c>
    </row>
    <row r="88" spans="1:22" x14ac:dyDescent="0.25">
      <c r="A88">
        <v>2020</v>
      </c>
      <c r="B88" t="s">
        <v>36</v>
      </c>
      <c r="C88" t="s">
        <v>23</v>
      </c>
      <c r="D88" t="s">
        <v>26</v>
      </c>
      <c r="E88">
        <v>46</v>
      </c>
      <c r="F88">
        <v>200</v>
      </c>
      <c r="G88">
        <v>224</v>
      </c>
      <c r="H88">
        <v>40</v>
      </c>
      <c r="I88" t="s">
        <v>12</v>
      </c>
      <c r="L88" t="s">
        <v>61</v>
      </c>
      <c r="M88">
        <v>2020</v>
      </c>
      <c r="N88" t="s">
        <v>31</v>
      </c>
      <c r="O88" t="s">
        <v>53</v>
      </c>
      <c r="P88" t="s">
        <v>54</v>
      </c>
      <c r="Q88" t="s">
        <v>55</v>
      </c>
      <c r="R88" t="s">
        <v>64</v>
      </c>
      <c r="S88" t="s">
        <v>57</v>
      </c>
      <c r="T88" t="s">
        <v>60</v>
      </c>
      <c r="U88">
        <v>675</v>
      </c>
      <c r="V88">
        <v>965.25</v>
      </c>
    </row>
    <row r="89" spans="1:22" x14ac:dyDescent="0.25">
      <c r="A89">
        <v>2020</v>
      </c>
      <c r="B89" t="s">
        <v>36</v>
      </c>
      <c r="C89" t="s">
        <v>23</v>
      </c>
      <c r="D89" t="s">
        <v>27</v>
      </c>
      <c r="E89">
        <v>34</v>
      </c>
      <c r="F89">
        <v>4576.8</v>
      </c>
      <c r="G89">
        <v>5126.0160000000005</v>
      </c>
      <c r="H89">
        <v>915.36000000000013</v>
      </c>
      <c r="I89" t="s">
        <v>12</v>
      </c>
      <c r="L89" t="s">
        <v>59</v>
      </c>
      <c r="M89">
        <v>2020</v>
      </c>
      <c r="N89" t="s">
        <v>31</v>
      </c>
      <c r="O89" t="s">
        <v>53</v>
      </c>
      <c r="P89" t="s">
        <v>54</v>
      </c>
      <c r="Q89" t="s">
        <v>55</v>
      </c>
      <c r="R89" t="s">
        <v>64</v>
      </c>
      <c r="S89" t="s">
        <v>57</v>
      </c>
      <c r="T89" t="s">
        <v>60</v>
      </c>
      <c r="U89">
        <v>708</v>
      </c>
      <c r="V89">
        <v>1012.44</v>
      </c>
    </row>
    <row r="90" spans="1:22" x14ac:dyDescent="0.25">
      <c r="A90">
        <v>2020</v>
      </c>
      <c r="B90" t="s">
        <v>36</v>
      </c>
      <c r="C90" t="s">
        <v>14</v>
      </c>
      <c r="D90" t="s">
        <v>28</v>
      </c>
      <c r="E90">
        <v>7</v>
      </c>
      <c r="F90">
        <v>200</v>
      </c>
      <c r="G90">
        <v>224</v>
      </c>
      <c r="H90">
        <v>40</v>
      </c>
      <c r="I90" t="s">
        <v>12</v>
      </c>
      <c r="L90" t="s">
        <v>52</v>
      </c>
      <c r="M90">
        <v>2020</v>
      </c>
      <c r="N90" t="s">
        <v>31</v>
      </c>
      <c r="O90" t="s">
        <v>53</v>
      </c>
      <c r="P90" t="s">
        <v>54</v>
      </c>
      <c r="Q90" t="s">
        <v>55</v>
      </c>
      <c r="R90" t="s">
        <v>64</v>
      </c>
      <c r="S90" t="s">
        <v>57</v>
      </c>
      <c r="T90" t="s">
        <v>60</v>
      </c>
      <c r="U90">
        <v>761</v>
      </c>
      <c r="V90">
        <v>1088.23</v>
      </c>
    </row>
    <row r="91" spans="1:22" x14ac:dyDescent="0.25">
      <c r="A91">
        <v>2020</v>
      </c>
      <c r="B91" t="s">
        <v>36</v>
      </c>
      <c r="C91" t="s">
        <v>29</v>
      </c>
      <c r="D91" t="s">
        <v>29</v>
      </c>
      <c r="E91">
        <v>3</v>
      </c>
      <c r="F91">
        <v>6600</v>
      </c>
      <c r="G91">
        <v>7392</v>
      </c>
      <c r="H91">
        <v>1320</v>
      </c>
      <c r="I91" t="s">
        <v>12</v>
      </c>
      <c r="L91" t="s">
        <v>52</v>
      </c>
      <c r="M91">
        <v>2020</v>
      </c>
      <c r="N91" t="s">
        <v>31</v>
      </c>
      <c r="O91" t="s">
        <v>53</v>
      </c>
      <c r="P91" t="s">
        <v>54</v>
      </c>
      <c r="Q91" t="s">
        <v>55</v>
      </c>
      <c r="R91" t="s">
        <v>64</v>
      </c>
      <c r="S91" t="s">
        <v>57</v>
      </c>
      <c r="T91" t="s">
        <v>60</v>
      </c>
      <c r="U91">
        <v>249</v>
      </c>
      <c r="V91">
        <v>356.07</v>
      </c>
    </row>
    <row r="92" spans="1:22" x14ac:dyDescent="0.25">
      <c r="A92">
        <v>2020</v>
      </c>
      <c r="B92" t="s">
        <v>36</v>
      </c>
      <c r="C92" t="s">
        <v>23</v>
      </c>
      <c r="D92" t="s">
        <v>30</v>
      </c>
      <c r="E92">
        <v>3</v>
      </c>
      <c r="F92">
        <v>4577.3</v>
      </c>
      <c r="G92">
        <v>5126.576</v>
      </c>
      <c r="H92">
        <v>915.46</v>
      </c>
      <c r="I92" t="s">
        <v>12</v>
      </c>
      <c r="L92" t="s">
        <v>59</v>
      </c>
      <c r="M92">
        <v>2020</v>
      </c>
      <c r="N92" t="s">
        <v>31</v>
      </c>
      <c r="O92" t="s">
        <v>53</v>
      </c>
      <c r="P92" t="s">
        <v>54</v>
      </c>
      <c r="Q92" t="s">
        <v>55</v>
      </c>
      <c r="R92" t="s">
        <v>64</v>
      </c>
      <c r="S92" t="s">
        <v>57</v>
      </c>
      <c r="T92" t="s">
        <v>60</v>
      </c>
      <c r="U92">
        <v>748</v>
      </c>
      <c r="V92">
        <v>526.24</v>
      </c>
    </row>
    <row r="93" spans="1:22" x14ac:dyDescent="0.25">
      <c r="A93">
        <v>2020</v>
      </c>
      <c r="B93" t="s">
        <v>37</v>
      </c>
      <c r="C93" t="s">
        <v>10</v>
      </c>
      <c r="D93" t="s">
        <v>11</v>
      </c>
      <c r="E93">
        <v>3566</v>
      </c>
      <c r="F93">
        <v>4577.3</v>
      </c>
      <c r="G93">
        <v>5126.576</v>
      </c>
      <c r="H93">
        <v>915.46</v>
      </c>
      <c r="I93" t="s">
        <v>12</v>
      </c>
      <c r="L93" t="s">
        <v>61</v>
      </c>
      <c r="M93">
        <v>2020</v>
      </c>
      <c r="N93" t="s">
        <v>31</v>
      </c>
      <c r="O93" t="s">
        <v>53</v>
      </c>
      <c r="P93" t="s">
        <v>54</v>
      </c>
      <c r="Q93" t="s">
        <v>55</v>
      </c>
      <c r="R93" t="s">
        <v>64</v>
      </c>
      <c r="S93" t="s">
        <v>57</v>
      </c>
      <c r="T93" t="s">
        <v>60</v>
      </c>
      <c r="U93">
        <v>801</v>
      </c>
      <c r="V93">
        <v>526.24</v>
      </c>
    </row>
    <row r="94" spans="1:22" x14ac:dyDescent="0.25">
      <c r="A94">
        <v>2020</v>
      </c>
      <c r="B94" t="s">
        <v>37</v>
      </c>
      <c r="C94" t="s">
        <v>10</v>
      </c>
      <c r="D94" t="s">
        <v>13</v>
      </c>
      <c r="E94">
        <v>2498</v>
      </c>
      <c r="F94">
        <v>8000</v>
      </c>
      <c r="G94">
        <v>8960</v>
      </c>
      <c r="H94">
        <v>1600</v>
      </c>
      <c r="I94" t="s">
        <v>12</v>
      </c>
      <c r="L94" t="s">
        <v>59</v>
      </c>
      <c r="M94">
        <v>2020</v>
      </c>
      <c r="N94" t="s">
        <v>31</v>
      </c>
      <c r="O94" t="s">
        <v>53</v>
      </c>
      <c r="P94" t="s">
        <v>54</v>
      </c>
      <c r="Q94" t="s">
        <v>55</v>
      </c>
      <c r="R94" t="s">
        <v>64</v>
      </c>
      <c r="S94" t="s">
        <v>57</v>
      </c>
      <c r="T94" t="s">
        <v>60</v>
      </c>
      <c r="U94">
        <v>247</v>
      </c>
      <c r="V94">
        <v>353.21</v>
      </c>
    </row>
    <row r="95" spans="1:22" x14ac:dyDescent="0.25">
      <c r="A95">
        <v>2020</v>
      </c>
      <c r="B95" t="s">
        <v>37</v>
      </c>
      <c r="C95" t="s">
        <v>14</v>
      </c>
      <c r="D95" t="s">
        <v>15</v>
      </c>
      <c r="E95">
        <v>1245</v>
      </c>
      <c r="F95">
        <v>4577.2</v>
      </c>
      <c r="G95">
        <v>5126.4639999999999</v>
      </c>
      <c r="H95">
        <v>915.44</v>
      </c>
      <c r="I95" t="s">
        <v>12</v>
      </c>
      <c r="L95" t="s">
        <v>59</v>
      </c>
      <c r="M95">
        <v>2020</v>
      </c>
      <c r="N95" t="s">
        <v>31</v>
      </c>
      <c r="O95" t="s">
        <v>53</v>
      </c>
      <c r="P95" t="s">
        <v>54</v>
      </c>
      <c r="Q95" t="s">
        <v>55</v>
      </c>
      <c r="R95" t="s">
        <v>64</v>
      </c>
      <c r="S95" t="s">
        <v>57</v>
      </c>
      <c r="T95" t="s">
        <v>60</v>
      </c>
      <c r="U95">
        <v>295</v>
      </c>
      <c r="V95">
        <v>421.85</v>
      </c>
    </row>
    <row r="96" spans="1:22" x14ac:dyDescent="0.25">
      <c r="A96">
        <v>2020</v>
      </c>
      <c r="B96" t="s">
        <v>37</v>
      </c>
      <c r="C96" t="s">
        <v>16</v>
      </c>
      <c r="D96" t="s">
        <v>17</v>
      </c>
      <c r="E96">
        <v>644</v>
      </c>
      <c r="F96">
        <v>5743.5</v>
      </c>
      <c r="G96">
        <v>6432.72</v>
      </c>
      <c r="H96">
        <v>1148.7</v>
      </c>
      <c r="I96" t="s">
        <v>12</v>
      </c>
      <c r="L96" t="s">
        <v>59</v>
      </c>
      <c r="M96">
        <v>2020</v>
      </c>
      <c r="N96" t="s">
        <v>31</v>
      </c>
      <c r="O96" t="s">
        <v>53</v>
      </c>
      <c r="P96" t="s">
        <v>54</v>
      </c>
      <c r="Q96" t="s">
        <v>55</v>
      </c>
      <c r="R96" t="s">
        <v>64</v>
      </c>
      <c r="S96" t="s">
        <v>57</v>
      </c>
      <c r="T96" t="s">
        <v>60</v>
      </c>
      <c r="U96">
        <v>217</v>
      </c>
      <c r="V96">
        <v>310.31</v>
      </c>
    </row>
    <row r="97" spans="1:22" x14ac:dyDescent="0.25">
      <c r="A97">
        <v>2020</v>
      </c>
      <c r="B97" t="s">
        <v>37</v>
      </c>
      <c r="C97" t="s">
        <v>18</v>
      </c>
      <c r="D97" t="s">
        <v>19</v>
      </c>
      <c r="E97">
        <v>643</v>
      </c>
      <c r="F97">
        <v>7000</v>
      </c>
      <c r="G97">
        <v>7840</v>
      </c>
      <c r="H97">
        <v>1400</v>
      </c>
      <c r="I97" t="s">
        <v>12</v>
      </c>
      <c r="L97" t="s">
        <v>61</v>
      </c>
      <c r="M97">
        <v>2020</v>
      </c>
      <c r="N97" t="s">
        <v>31</v>
      </c>
      <c r="O97" t="s">
        <v>53</v>
      </c>
      <c r="P97" t="s">
        <v>54</v>
      </c>
      <c r="Q97" t="s">
        <v>55</v>
      </c>
      <c r="R97" t="s">
        <v>64</v>
      </c>
      <c r="S97" t="s">
        <v>57</v>
      </c>
      <c r="T97" t="s">
        <v>60</v>
      </c>
      <c r="U97">
        <v>245</v>
      </c>
      <c r="V97">
        <v>350.35</v>
      </c>
    </row>
    <row r="98" spans="1:22" x14ac:dyDescent="0.25">
      <c r="A98">
        <v>2020</v>
      </c>
      <c r="B98" t="s">
        <v>37</v>
      </c>
      <c r="C98" t="s">
        <v>16</v>
      </c>
      <c r="D98" t="s">
        <v>20</v>
      </c>
      <c r="E98">
        <v>455</v>
      </c>
      <c r="F98">
        <v>4578.6000000000004</v>
      </c>
      <c r="G98">
        <v>5128.0320000000002</v>
      </c>
      <c r="H98">
        <v>915.72000000000014</v>
      </c>
      <c r="I98" t="s">
        <v>12</v>
      </c>
      <c r="L98" t="s">
        <v>52</v>
      </c>
      <c r="M98">
        <v>2020</v>
      </c>
      <c r="N98" t="s">
        <v>31</v>
      </c>
      <c r="O98" t="s">
        <v>53</v>
      </c>
      <c r="P98" t="s">
        <v>54</v>
      </c>
      <c r="Q98" t="s">
        <v>55</v>
      </c>
      <c r="R98" t="s">
        <v>64</v>
      </c>
      <c r="S98" t="s">
        <v>57</v>
      </c>
      <c r="T98" t="s">
        <v>60</v>
      </c>
      <c r="U98">
        <v>293</v>
      </c>
      <c r="V98">
        <v>418.99</v>
      </c>
    </row>
    <row r="99" spans="1:22" x14ac:dyDescent="0.25">
      <c r="A99">
        <v>2020</v>
      </c>
      <c r="B99" t="s">
        <v>37</v>
      </c>
      <c r="C99" t="s">
        <v>18</v>
      </c>
      <c r="D99" t="s">
        <v>21</v>
      </c>
      <c r="E99">
        <v>345</v>
      </c>
      <c r="F99">
        <v>7000</v>
      </c>
      <c r="G99">
        <v>7840</v>
      </c>
      <c r="H99">
        <v>1400</v>
      </c>
      <c r="I99" t="s">
        <v>12</v>
      </c>
      <c r="L99" t="s">
        <v>59</v>
      </c>
      <c r="M99">
        <v>2020</v>
      </c>
      <c r="N99" t="s">
        <v>31</v>
      </c>
      <c r="O99" t="s">
        <v>53</v>
      </c>
      <c r="P99" t="s">
        <v>54</v>
      </c>
      <c r="Q99" t="s">
        <v>55</v>
      </c>
      <c r="R99" t="s">
        <v>64</v>
      </c>
      <c r="S99" t="s">
        <v>57</v>
      </c>
      <c r="T99" t="s">
        <v>60</v>
      </c>
      <c r="U99">
        <v>770</v>
      </c>
      <c r="V99">
        <v>1101.0999999999999</v>
      </c>
    </row>
    <row r="100" spans="1:22" x14ac:dyDescent="0.25">
      <c r="A100">
        <v>2020</v>
      </c>
      <c r="B100" t="s">
        <v>37</v>
      </c>
      <c r="C100" t="s">
        <v>14</v>
      </c>
      <c r="D100" t="s">
        <v>22</v>
      </c>
      <c r="E100">
        <v>122</v>
      </c>
      <c r="F100">
        <v>100</v>
      </c>
      <c r="G100">
        <v>112</v>
      </c>
      <c r="H100">
        <v>20</v>
      </c>
      <c r="I100" t="s">
        <v>12</v>
      </c>
      <c r="L100" t="s">
        <v>52</v>
      </c>
      <c r="M100">
        <v>2020</v>
      </c>
      <c r="N100" t="s">
        <v>9</v>
      </c>
      <c r="O100" t="s">
        <v>53</v>
      </c>
      <c r="P100" t="s">
        <v>54</v>
      </c>
      <c r="Q100" t="s">
        <v>55</v>
      </c>
      <c r="R100" t="s">
        <v>64</v>
      </c>
      <c r="S100" t="s">
        <v>57</v>
      </c>
      <c r="T100" t="s">
        <v>60</v>
      </c>
      <c r="U100">
        <v>254</v>
      </c>
      <c r="V100">
        <v>388.62</v>
      </c>
    </row>
    <row r="101" spans="1:22" x14ac:dyDescent="0.25">
      <c r="A101">
        <v>2020</v>
      </c>
      <c r="B101" t="s">
        <v>37</v>
      </c>
      <c r="C101" t="s">
        <v>23</v>
      </c>
      <c r="D101" t="s">
        <v>24</v>
      </c>
      <c r="E101">
        <v>78</v>
      </c>
      <c r="F101">
        <v>4577.2</v>
      </c>
      <c r="G101">
        <v>5126.4639999999999</v>
      </c>
      <c r="H101">
        <v>915.44</v>
      </c>
      <c r="I101" t="s">
        <v>12</v>
      </c>
      <c r="L101" t="s">
        <v>52</v>
      </c>
      <c r="M101">
        <v>2020</v>
      </c>
      <c r="N101" t="s">
        <v>9</v>
      </c>
      <c r="O101" t="s">
        <v>53</v>
      </c>
      <c r="P101" t="s">
        <v>54</v>
      </c>
      <c r="Q101" t="s">
        <v>55</v>
      </c>
      <c r="R101" t="s">
        <v>64</v>
      </c>
      <c r="S101" t="s">
        <v>57</v>
      </c>
      <c r="T101" t="s">
        <v>60</v>
      </c>
      <c r="U101">
        <v>296</v>
      </c>
      <c r="V101">
        <v>423.28</v>
      </c>
    </row>
    <row r="102" spans="1:22" x14ac:dyDescent="0.25">
      <c r="A102">
        <v>2020</v>
      </c>
      <c r="B102" t="s">
        <v>37</v>
      </c>
      <c r="C102" t="s">
        <v>23</v>
      </c>
      <c r="D102" t="s">
        <v>25</v>
      </c>
      <c r="E102">
        <v>76</v>
      </c>
      <c r="F102">
        <v>4576.8999999999996</v>
      </c>
      <c r="G102">
        <v>5126.1279999999997</v>
      </c>
      <c r="H102">
        <v>915.38</v>
      </c>
      <c r="I102" t="s">
        <v>12</v>
      </c>
      <c r="L102" t="s">
        <v>61</v>
      </c>
      <c r="M102">
        <v>2020</v>
      </c>
      <c r="N102" t="s">
        <v>9</v>
      </c>
      <c r="O102" t="s">
        <v>53</v>
      </c>
      <c r="P102" t="s">
        <v>54</v>
      </c>
      <c r="Q102" t="s">
        <v>55</v>
      </c>
      <c r="R102" t="s">
        <v>64</v>
      </c>
      <c r="S102" t="s">
        <v>57</v>
      </c>
      <c r="T102" t="s">
        <v>60</v>
      </c>
      <c r="U102">
        <v>224</v>
      </c>
      <c r="V102">
        <v>320.32</v>
      </c>
    </row>
    <row r="103" spans="1:22" x14ac:dyDescent="0.25">
      <c r="A103">
        <v>2020</v>
      </c>
      <c r="B103" t="s">
        <v>37</v>
      </c>
      <c r="C103" t="s">
        <v>23</v>
      </c>
      <c r="D103" t="s">
        <v>26</v>
      </c>
      <c r="E103">
        <v>46</v>
      </c>
      <c r="F103">
        <v>200</v>
      </c>
      <c r="G103">
        <v>224</v>
      </c>
      <c r="H103">
        <v>40</v>
      </c>
      <c r="I103" t="s">
        <v>12</v>
      </c>
      <c r="L103" t="s">
        <v>59</v>
      </c>
      <c r="M103">
        <v>2020</v>
      </c>
      <c r="N103" t="s">
        <v>9</v>
      </c>
      <c r="O103" t="s">
        <v>53</v>
      </c>
      <c r="P103" t="s">
        <v>54</v>
      </c>
      <c r="Q103" t="s">
        <v>55</v>
      </c>
      <c r="R103" t="s">
        <v>64</v>
      </c>
      <c r="S103" t="s">
        <v>57</v>
      </c>
      <c r="T103" t="s">
        <v>58</v>
      </c>
      <c r="U103">
        <v>370</v>
      </c>
      <c r="V103">
        <v>529.1</v>
      </c>
    </row>
    <row r="104" spans="1:22" x14ac:dyDescent="0.25">
      <c r="A104">
        <v>2020</v>
      </c>
      <c r="B104" t="s">
        <v>37</v>
      </c>
      <c r="C104" t="s">
        <v>23</v>
      </c>
      <c r="D104" t="s">
        <v>27</v>
      </c>
      <c r="E104">
        <v>34</v>
      </c>
      <c r="F104">
        <v>4576.8</v>
      </c>
      <c r="G104">
        <v>5126.0160000000005</v>
      </c>
      <c r="H104">
        <v>915.36000000000013</v>
      </c>
      <c r="I104" t="s">
        <v>12</v>
      </c>
      <c r="L104" t="s">
        <v>59</v>
      </c>
      <c r="M104">
        <v>2020</v>
      </c>
      <c r="N104" t="s">
        <v>9</v>
      </c>
      <c r="O104" t="s">
        <v>53</v>
      </c>
      <c r="P104" t="s">
        <v>54</v>
      </c>
      <c r="Q104" t="s">
        <v>55</v>
      </c>
      <c r="R104" t="s">
        <v>64</v>
      </c>
      <c r="S104" t="s">
        <v>57</v>
      </c>
      <c r="T104" t="s">
        <v>60</v>
      </c>
      <c r="U104">
        <v>250</v>
      </c>
      <c r="V104">
        <v>357.5</v>
      </c>
    </row>
    <row r="105" spans="1:22" x14ac:dyDescent="0.25">
      <c r="A105">
        <v>2020</v>
      </c>
      <c r="B105" t="s">
        <v>37</v>
      </c>
      <c r="C105" t="s">
        <v>14</v>
      </c>
      <c r="D105" t="s">
        <v>28</v>
      </c>
      <c r="E105">
        <v>7</v>
      </c>
      <c r="F105">
        <v>200</v>
      </c>
      <c r="G105">
        <v>224</v>
      </c>
      <c r="H105">
        <v>40</v>
      </c>
      <c r="I105" t="s">
        <v>12</v>
      </c>
      <c r="L105" t="s">
        <v>59</v>
      </c>
      <c r="M105">
        <v>2020</v>
      </c>
      <c r="N105" t="s">
        <v>9</v>
      </c>
      <c r="O105" t="s">
        <v>53</v>
      </c>
      <c r="P105" t="s">
        <v>54</v>
      </c>
      <c r="Q105" t="s">
        <v>55</v>
      </c>
      <c r="R105" t="s">
        <v>64</v>
      </c>
      <c r="S105" t="s">
        <v>57</v>
      </c>
      <c r="T105" t="s">
        <v>60</v>
      </c>
      <c r="U105">
        <v>298</v>
      </c>
      <c r="V105">
        <v>426.14</v>
      </c>
    </row>
    <row r="106" spans="1:22" x14ac:dyDescent="0.25">
      <c r="A106">
        <v>2020</v>
      </c>
      <c r="B106" t="s">
        <v>37</v>
      </c>
      <c r="C106" t="s">
        <v>23</v>
      </c>
      <c r="D106" t="s">
        <v>30</v>
      </c>
      <c r="E106">
        <v>3</v>
      </c>
      <c r="F106">
        <v>4577.3</v>
      </c>
      <c r="G106">
        <v>5126.576</v>
      </c>
      <c r="H106">
        <v>915.46</v>
      </c>
      <c r="I106" t="s">
        <v>12</v>
      </c>
      <c r="L106" t="s">
        <v>61</v>
      </c>
      <c r="M106">
        <v>2020</v>
      </c>
      <c r="N106" t="s">
        <v>9</v>
      </c>
      <c r="O106" t="s">
        <v>53</v>
      </c>
      <c r="P106" t="s">
        <v>54</v>
      </c>
      <c r="Q106" t="s">
        <v>55</v>
      </c>
      <c r="R106" t="s">
        <v>64</v>
      </c>
      <c r="S106" t="s">
        <v>57</v>
      </c>
      <c r="T106" t="s">
        <v>60</v>
      </c>
      <c r="U106">
        <v>226</v>
      </c>
      <c r="V106">
        <v>323.18</v>
      </c>
    </row>
    <row r="107" spans="1:22" x14ac:dyDescent="0.25">
      <c r="A107">
        <v>2020</v>
      </c>
      <c r="B107" t="s">
        <v>37</v>
      </c>
      <c r="C107" t="s">
        <v>29</v>
      </c>
      <c r="D107" t="s">
        <v>29</v>
      </c>
      <c r="E107">
        <v>2</v>
      </c>
      <c r="F107">
        <v>6600</v>
      </c>
      <c r="G107">
        <v>7392</v>
      </c>
      <c r="H107">
        <v>1320</v>
      </c>
      <c r="I107" t="s">
        <v>12</v>
      </c>
      <c r="L107" t="s">
        <v>61</v>
      </c>
      <c r="M107">
        <v>2020</v>
      </c>
      <c r="N107" t="s">
        <v>9</v>
      </c>
      <c r="O107" t="s">
        <v>53</v>
      </c>
      <c r="P107" t="s">
        <v>54</v>
      </c>
      <c r="Q107" t="s">
        <v>55</v>
      </c>
      <c r="R107" t="s">
        <v>64</v>
      </c>
      <c r="S107" t="s">
        <v>57</v>
      </c>
      <c r="T107" t="s">
        <v>58</v>
      </c>
      <c r="U107">
        <v>372</v>
      </c>
      <c r="V107">
        <v>526.24</v>
      </c>
    </row>
    <row r="108" spans="1:22" x14ac:dyDescent="0.25">
      <c r="A108">
        <v>2020</v>
      </c>
      <c r="B108" t="s">
        <v>38</v>
      </c>
      <c r="C108" t="s">
        <v>10</v>
      </c>
      <c r="D108" t="s">
        <v>11</v>
      </c>
      <c r="E108">
        <v>3566</v>
      </c>
      <c r="F108">
        <v>4577.3</v>
      </c>
      <c r="G108">
        <v>5126.576</v>
      </c>
      <c r="H108">
        <v>915.46</v>
      </c>
      <c r="I108" t="s">
        <v>12</v>
      </c>
      <c r="L108" t="s">
        <v>62</v>
      </c>
      <c r="M108">
        <v>2020</v>
      </c>
      <c r="N108" t="s">
        <v>9</v>
      </c>
      <c r="O108" t="s">
        <v>53</v>
      </c>
      <c r="P108" t="s">
        <v>54</v>
      </c>
      <c r="Q108" t="s">
        <v>55</v>
      </c>
      <c r="R108" t="s">
        <v>64</v>
      </c>
      <c r="S108" t="s">
        <v>57</v>
      </c>
      <c r="T108" t="s">
        <v>60</v>
      </c>
      <c r="U108">
        <v>674</v>
      </c>
      <c r="V108">
        <v>963.81999999999994</v>
      </c>
    </row>
    <row r="109" spans="1:22" x14ac:dyDescent="0.25">
      <c r="A109">
        <v>2020</v>
      </c>
      <c r="B109" t="s">
        <v>38</v>
      </c>
      <c r="C109" t="s">
        <v>10</v>
      </c>
      <c r="D109" t="s">
        <v>13</v>
      </c>
      <c r="E109">
        <v>2498</v>
      </c>
      <c r="F109">
        <v>8000</v>
      </c>
      <c r="G109">
        <v>8960</v>
      </c>
      <c r="H109">
        <v>1600</v>
      </c>
      <c r="I109" t="s">
        <v>33</v>
      </c>
      <c r="L109" t="s">
        <v>61</v>
      </c>
      <c r="M109">
        <v>2020</v>
      </c>
      <c r="N109" t="s">
        <v>9</v>
      </c>
      <c r="O109" t="s">
        <v>53</v>
      </c>
      <c r="P109" t="s">
        <v>54</v>
      </c>
      <c r="Q109" t="s">
        <v>55</v>
      </c>
      <c r="R109" t="s">
        <v>64</v>
      </c>
      <c r="S109" t="s">
        <v>57</v>
      </c>
      <c r="T109" t="s">
        <v>60</v>
      </c>
      <c r="U109">
        <v>707</v>
      </c>
      <c r="V109">
        <v>1011.01</v>
      </c>
    </row>
    <row r="110" spans="1:22" x14ac:dyDescent="0.25">
      <c r="A110">
        <v>2020</v>
      </c>
      <c r="B110" t="s">
        <v>38</v>
      </c>
      <c r="C110" t="s">
        <v>14</v>
      </c>
      <c r="D110" t="s">
        <v>15</v>
      </c>
      <c r="E110">
        <v>1245</v>
      </c>
      <c r="F110">
        <v>4577.2</v>
      </c>
      <c r="G110">
        <v>5126.4639999999999</v>
      </c>
      <c r="H110">
        <v>915.44</v>
      </c>
      <c r="I110" t="s">
        <v>33</v>
      </c>
      <c r="L110" t="s">
        <v>52</v>
      </c>
      <c r="M110">
        <v>2020</v>
      </c>
      <c r="N110" t="s">
        <v>9</v>
      </c>
      <c r="O110" t="s">
        <v>53</v>
      </c>
      <c r="P110" t="s">
        <v>54</v>
      </c>
      <c r="Q110" t="s">
        <v>55</v>
      </c>
      <c r="R110" t="s">
        <v>64</v>
      </c>
      <c r="S110" t="s">
        <v>57</v>
      </c>
      <c r="T110" t="s">
        <v>60</v>
      </c>
      <c r="U110">
        <v>747</v>
      </c>
      <c r="V110">
        <v>526.24</v>
      </c>
    </row>
    <row r="111" spans="1:22" x14ac:dyDescent="0.25">
      <c r="A111">
        <v>2020</v>
      </c>
      <c r="B111" t="s">
        <v>38</v>
      </c>
      <c r="C111" t="s">
        <v>16</v>
      </c>
      <c r="D111" t="s">
        <v>17</v>
      </c>
      <c r="E111">
        <v>644</v>
      </c>
      <c r="F111">
        <v>5743.5</v>
      </c>
      <c r="G111">
        <v>6432.72</v>
      </c>
      <c r="H111">
        <v>1148.7</v>
      </c>
      <c r="I111" t="s">
        <v>33</v>
      </c>
      <c r="L111" t="s">
        <v>62</v>
      </c>
      <c r="M111">
        <v>2020</v>
      </c>
      <c r="N111" t="s">
        <v>9</v>
      </c>
      <c r="O111" t="s">
        <v>53</v>
      </c>
      <c r="P111" t="s">
        <v>54</v>
      </c>
      <c r="Q111" t="s">
        <v>55</v>
      </c>
      <c r="R111" t="s">
        <v>64</v>
      </c>
      <c r="S111" t="s">
        <v>57</v>
      </c>
      <c r="T111" t="s">
        <v>60</v>
      </c>
      <c r="U111">
        <v>800</v>
      </c>
      <c r="V111">
        <v>526.24</v>
      </c>
    </row>
    <row r="112" spans="1:22" x14ac:dyDescent="0.25">
      <c r="A112">
        <v>2020</v>
      </c>
      <c r="B112" t="s">
        <v>38</v>
      </c>
      <c r="C112" t="s">
        <v>18</v>
      </c>
      <c r="D112" t="s">
        <v>19</v>
      </c>
      <c r="E112">
        <v>643</v>
      </c>
      <c r="F112">
        <v>7000</v>
      </c>
      <c r="G112">
        <v>7840</v>
      </c>
      <c r="H112">
        <v>1400</v>
      </c>
      <c r="I112" t="s">
        <v>33</v>
      </c>
      <c r="L112" t="s">
        <v>61</v>
      </c>
      <c r="M112">
        <v>2020</v>
      </c>
      <c r="N112" t="s">
        <v>9</v>
      </c>
      <c r="O112" t="s">
        <v>53</v>
      </c>
      <c r="P112" t="s">
        <v>54</v>
      </c>
      <c r="Q112" t="s">
        <v>55</v>
      </c>
      <c r="R112" t="s">
        <v>64</v>
      </c>
      <c r="S112" t="s">
        <v>57</v>
      </c>
      <c r="T112" t="s">
        <v>60</v>
      </c>
      <c r="U112">
        <v>253</v>
      </c>
      <c r="V112">
        <v>361.78999999999996</v>
      </c>
    </row>
    <row r="113" spans="1:22" x14ac:dyDescent="0.25">
      <c r="A113">
        <v>2020</v>
      </c>
      <c r="B113" t="s">
        <v>38</v>
      </c>
      <c r="C113" t="s">
        <v>16</v>
      </c>
      <c r="D113" t="s">
        <v>20</v>
      </c>
      <c r="E113">
        <v>455</v>
      </c>
      <c r="F113">
        <v>4578.6000000000004</v>
      </c>
      <c r="G113">
        <v>5128.0320000000002</v>
      </c>
      <c r="H113">
        <v>915.72000000000014</v>
      </c>
      <c r="I113" t="s">
        <v>33</v>
      </c>
      <c r="L113" t="s">
        <v>59</v>
      </c>
      <c r="M113">
        <v>2020</v>
      </c>
      <c r="N113" t="s">
        <v>9</v>
      </c>
      <c r="O113" t="s">
        <v>53</v>
      </c>
      <c r="P113" t="s">
        <v>54</v>
      </c>
      <c r="Q113" t="s">
        <v>55</v>
      </c>
      <c r="R113" t="s">
        <v>64</v>
      </c>
      <c r="S113" t="s">
        <v>57</v>
      </c>
      <c r="T113" t="s">
        <v>60</v>
      </c>
      <c r="U113">
        <v>223</v>
      </c>
      <c r="V113">
        <v>318.89</v>
      </c>
    </row>
    <row r="114" spans="1:22" x14ac:dyDescent="0.25">
      <c r="A114">
        <v>2020</v>
      </c>
      <c r="B114" t="s">
        <v>38</v>
      </c>
      <c r="C114" t="s">
        <v>18</v>
      </c>
      <c r="D114" t="s">
        <v>21</v>
      </c>
      <c r="E114">
        <v>345</v>
      </c>
      <c r="F114">
        <v>7000</v>
      </c>
      <c r="G114">
        <v>7840</v>
      </c>
      <c r="H114">
        <v>1400</v>
      </c>
      <c r="I114" t="s">
        <v>33</v>
      </c>
      <c r="L114" t="s">
        <v>52</v>
      </c>
      <c r="M114">
        <v>2020</v>
      </c>
      <c r="N114" t="s">
        <v>9</v>
      </c>
      <c r="O114" t="s">
        <v>53</v>
      </c>
      <c r="P114" t="s">
        <v>54</v>
      </c>
      <c r="Q114" t="s">
        <v>55</v>
      </c>
      <c r="R114" t="s">
        <v>64</v>
      </c>
      <c r="S114" t="s">
        <v>57</v>
      </c>
      <c r="T114" t="s">
        <v>58</v>
      </c>
      <c r="U114">
        <v>873</v>
      </c>
      <c r="V114">
        <v>1248.3899999999999</v>
      </c>
    </row>
    <row r="115" spans="1:22" x14ac:dyDescent="0.25">
      <c r="A115">
        <v>2020</v>
      </c>
      <c r="B115" t="s">
        <v>38</v>
      </c>
      <c r="C115" t="s">
        <v>14</v>
      </c>
      <c r="D115" t="s">
        <v>22</v>
      </c>
      <c r="E115">
        <v>122</v>
      </c>
      <c r="F115">
        <v>100</v>
      </c>
      <c r="G115">
        <v>112</v>
      </c>
      <c r="H115">
        <v>20</v>
      </c>
      <c r="I115" t="s">
        <v>33</v>
      </c>
      <c r="L115" t="s">
        <v>61</v>
      </c>
      <c r="M115">
        <v>2020</v>
      </c>
      <c r="N115" t="s">
        <v>9</v>
      </c>
      <c r="O115" t="s">
        <v>53</v>
      </c>
      <c r="P115" t="s">
        <v>54</v>
      </c>
      <c r="Q115" t="s">
        <v>55</v>
      </c>
      <c r="R115" t="s">
        <v>64</v>
      </c>
      <c r="S115" t="s">
        <v>57</v>
      </c>
      <c r="T115" t="s">
        <v>60</v>
      </c>
      <c r="U115">
        <v>251</v>
      </c>
      <c r="V115">
        <v>358.93</v>
      </c>
    </row>
    <row r="116" spans="1:22" x14ac:dyDescent="0.25">
      <c r="A116">
        <v>2020</v>
      </c>
      <c r="B116" t="s">
        <v>38</v>
      </c>
      <c r="C116" t="s">
        <v>23</v>
      </c>
      <c r="D116" t="s">
        <v>24</v>
      </c>
      <c r="E116">
        <v>78</v>
      </c>
      <c r="F116">
        <v>4577.2</v>
      </c>
      <c r="G116">
        <v>5126.4639999999999</v>
      </c>
      <c r="H116">
        <v>915.44</v>
      </c>
      <c r="I116" t="s">
        <v>33</v>
      </c>
      <c r="L116" t="s">
        <v>52</v>
      </c>
      <c r="M116">
        <v>2020</v>
      </c>
      <c r="N116" t="s">
        <v>9</v>
      </c>
      <c r="O116" t="s">
        <v>53</v>
      </c>
      <c r="P116" t="s">
        <v>54</v>
      </c>
      <c r="Q116" t="s">
        <v>55</v>
      </c>
      <c r="R116" t="s">
        <v>64</v>
      </c>
      <c r="S116" t="s">
        <v>57</v>
      </c>
      <c r="T116" t="s">
        <v>60</v>
      </c>
      <c r="U116">
        <v>299</v>
      </c>
      <c r="V116">
        <v>427.57</v>
      </c>
    </row>
    <row r="117" spans="1:22" x14ac:dyDescent="0.25">
      <c r="A117">
        <v>2020</v>
      </c>
      <c r="B117" t="s">
        <v>38</v>
      </c>
      <c r="C117" t="s">
        <v>23</v>
      </c>
      <c r="D117" t="s">
        <v>25</v>
      </c>
      <c r="E117">
        <v>76</v>
      </c>
      <c r="F117">
        <v>4576.8999999999996</v>
      </c>
      <c r="G117">
        <v>5126.1279999999997</v>
      </c>
      <c r="H117">
        <v>915.38</v>
      </c>
      <c r="I117" t="s">
        <v>33</v>
      </c>
      <c r="L117" t="s">
        <v>52</v>
      </c>
      <c r="M117">
        <v>2020</v>
      </c>
      <c r="N117" t="s">
        <v>9</v>
      </c>
      <c r="O117" t="s">
        <v>53</v>
      </c>
      <c r="P117" t="s">
        <v>54</v>
      </c>
      <c r="Q117" t="s">
        <v>55</v>
      </c>
      <c r="R117" t="s">
        <v>64</v>
      </c>
      <c r="S117" t="s">
        <v>57</v>
      </c>
      <c r="T117" t="s">
        <v>60</v>
      </c>
      <c r="U117">
        <v>769</v>
      </c>
      <c r="V117">
        <v>1099.67</v>
      </c>
    </row>
    <row r="118" spans="1:22" x14ac:dyDescent="0.25">
      <c r="A118">
        <v>2020</v>
      </c>
      <c r="B118" t="s">
        <v>38</v>
      </c>
      <c r="C118" t="s">
        <v>23</v>
      </c>
      <c r="D118" t="s">
        <v>26</v>
      </c>
      <c r="E118">
        <v>46</v>
      </c>
      <c r="F118">
        <v>200</v>
      </c>
      <c r="G118">
        <v>224</v>
      </c>
      <c r="H118">
        <v>40</v>
      </c>
      <c r="I118" t="s">
        <v>33</v>
      </c>
      <c r="L118" t="s">
        <v>52</v>
      </c>
      <c r="M118">
        <v>2020</v>
      </c>
      <c r="N118" t="s">
        <v>37</v>
      </c>
      <c r="O118" t="s">
        <v>53</v>
      </c>
      <c r="P118" t="s">
        <v>54</v>
      </c>
      <c r="Q118" t="s">
        <v>55</v>
      </c>
      <c r="R118" t="s">
        <v>64</v>
      </c>
      <c r="S118" t="s">
        <v>57</v>
      </c>
      <c r="T118" t="s">
        <v>58</v>
      </c>
      <c r="U118">
        <v>302</v>
      </c>
      <c r="V118">
        <v>431.86</v>
      </c>
    </row>
    <row r="119" spans="1:22" x14ac:dyDescent="0.25">
      <c r="A119">
        <v>2020</v>
      </c>
      <c r="B119" t="s">
        <v>38</v>
      </c>
      <c r="C119" t="s">
        <v>23</v>
      </c>
      <c r="D119" t="s">
        <v>27</v>
      </c>
      <c r="E119">
        <v>34</v>
      </c>
      <c r="F119">
        <v>4576.8</v>
      </c>
      <c r="G119">
        <v>5126.0160000000005</v>
      </c>
      <c r="H119">
        <v>915.36000000000013</v>
      </c>
      <c r="I119" t="s">
        <v>33</v>
      </c>
      <c r="L119" t="s">
        <v>59</v>
      </c>
      <c r="M119">
        <v>2020</v>
      </c>
      <c r="N119" t="s">
        <v>37</v>
      </c>
      <c r="O119" t="s">
        <v>53</v>
      </c>
      <c r="P119" t="s">
        <v>54</v>
      </c>
      <c r="Q119" t="s">
        <v>55</v>
      </c>
      <c r="R119" t="s">
        <v>64</v>
      </c>
      <c r="S119" t="s">
        <v>57</v>
      </c>
      <c r="T119" t="s">
        <v>58</v>
      </c>
      <c r="U119">
        <v>296</v>
      </c>
      <c r="V119">
        <v>423.28</v>
      </c>
    </row>
    <row r="120" spans="1:22" x14ac:dyDescent="0.25">
      <c r="A120">
        <v>2020</v>
      </c>
      <c r="B120" t="s">
        <v>38</v>
      </c>
      <c r="C120" t="s">
        <v>14</v>
      </c>
      <c r="D120" t="s">
        <v>28</v>
      </c>
      <c r="E120">
        <v>7</v>
      </c>
      <c r="F120">
        <v>200</v>
      </c>
      <c r="G120">
        <v>224</v>
      </c>
      <c r="H120">
        <v>40</v>
      </c>
      <c r="I120" t="s">
        <v>33</v>
      </c>
      <c r="L120" t="s">
        <v>59</v>
      </c>
      <c r="M120">
        <v>2020</v>
      </c>
      <c r="N120" t="s">
        <v>37</v>
      </c>
      <c r="O120" t="s">
        <v>53</v>
      </c>
      <c r="P120" t="s">
        <v>54</v>
      </c>
      <c r="Q120" t="s">
        <v>55</v>
      </c>
      <c r="R120" t="s">
        <v>64</v>
      </c>
      <c r="S120" t="s">
        <v>57</v>
      </c>
      <c r="T120" t="s">
        <v>60</v>
      </c>
      <c r="U120">
        <v>218</v>
      </c>
      <c r="V120">
        <v>311.74</v>
      </c>
    </row>
    <row r="121" spans="1:22" x14ac:dyDescent="0.25">
      <c r="A121">
        <v>2020</v>
      </c>
      <c r="B121" t="s">
        <v>38</v>
      </c>
      <c r="C121" t="s">
        <v>23</v>
      </c>
      <c r="D121" t="s">
        <v>30</v>
      </c>
      <c r="E121">
        <v>3</v>
      </c>
      <c r="F121">
        <v>4577.3</v>
      </c>
      <c r="G121">
        <v>5126.576</v>
      </c>
      <c r="H121">
        <v>915.46</v>
      </c>
      <c r="I121" t="s">
        <v>33</v>
      </c>
      <c r="L121" t="s">
        <v>52</v>
      </c>
      <c r="M121">
        <v>2020</v>
      </c>
      <c r="N121" t="s">
        <v>37</v>
      </c>
      <c r="O121" t="s">
        <v>53</v>
      </c>
      <c r="P121" t="s">
        <v>54</v>
      </c>
      <c r="Q121" t="s">
        <v>55</v>
      </c>
      <c r="R121" t="s">
        <v>64</v>
      </c>
      <c r="S121" t="s">
        <v>57</v>
      </c>
      <c r="T121" t="s">
        <v>60</v>
      </c>
      <c r="U121">
        <v>266</v>
      </c>
      <c r="V121">
        <v>380.38</v>
      </c>
    </row>
    <row r="122" spans="1:22" x14ac:dyDescent="0.25">
      <c r="A122">
        <v>2020</v>
      </c>
      <c r="B122" t="s">
        <v>38</v>
      </c>
      <c r="C122" t="s">
        <v>29</v>
      </c>
      <c r="D122" t="s">
        <v>29</v>
      </c>
      <c r="E122">
        <v>2</v>
      </c>
      <c r="F122">
        <v>6600</v>
      </c>
      <c r="G122">
        <v>7392</v>
      </c>
      <c r="H122">
        <v>1320</v>
      </c>
      <c r="I122" t="s">
        <v>33</v>
      </c>
      <c r="L122" t="s">
        <v>59</v>
      </c>
      <c r="M122">
        <v>2020</v>
      </c>
      <c r="N122" t="s">
        <v>37</v>
      </c>
      <c r="O122" t="s">
        <v>53</v>
      </c>
      <c r="P122" t="s">
        <v>54</v>
      </c>
      <c r="Q122" t="s">
        <v>55</v>
      </c>
      <c r="R122" t="s">
        <v>64</v>
      </c>
      <c r="S122" t="s">
        <v>57</v>
      </c>
      <c r="T122" t="s">
        <v>60</v>
      </c>
      <c r="U122">
        <v>194</v>
      </c>
      <c r="V122">
        <v>277.42</v>
      </c>
    </row>
    <row r="123" spans="1:22" x14ac:dyDescent="0.25">
      <c r="A123">
        <v>2020</v>
      </c>
      <c r="B123" t="s">
        <v>39</v>
      </c>
      <c r="C123" t="s">
        <v>10</v>
      </c>
      <c r="D123" t="s">
        <v>11</v>
      </c>
      <c r="E123">
        <v>3566</v>
      </c>
      <c r="F123">
        <v>4577.3</v>
      </c>
      <c r="G123">
        <v>5126.576</v>
      </c>
      <c r="H123">
        <v>915.46</v>
      </c>
      <c r="I123" t="s">
        <v>33</v>
      </c>
      <c r="L123" t="s">
        <v>52</v>
      </c>
      <c r="M123">
        <v>2020</v>
      </c>
      <c r="N123" t="s">
        <v>37</v>
      </c>
      <c r="O123" t="s">
        <v>53</v>
      </c>
      <c r="P123" t="s">
        <v>54</v>
      </c>
      <c r="Q123" t="s">
        <v>55</v>
      </c>
      <c r="R123" t="s">
        <v>64</v>
      </c>
      <c r="S123" t="s">
        <v>57</v>
      </c>
      <c r="T123" t="s">
        <v>60</v>
      </c>
      <c r="U123">
        <v>220</v>
      </c>
      <c r="V123">
        <v>314.60000000000002</v>
      </c>
    </row>
    <row r="124" spans="1:22" x14ac:dyDescent="0.25">
      <c r="A124">
        <v>2020</v>
      </c>
      <c r="B124" t="s">
        <v>39</v>
      </c>
      <c r="C124" t="s">
        <v>10</v>
      </c>
      <c r="D124" t="s">
        <v>13</v>
      </c>
      <c r="E124">
        <v>2498</v>
      </c>
      <c r="F124">
        <v>8000</v>
      </c>
      <c r="G124">
        <v>8960</v>
      </c>
      <c r="H124">
        <v>1600</v>
      </c>
      <c r="I124" t="s">
        <v>33</v>
      </c>
      <c r="L124" t="s">
        <v>52</v>
      </c>
      <c r="M124">
        <v>2020</v>
      </c>
      <c r="N124" t="s">
        <v>37</v>
      </c>
      <c r="O124" t="s">
        <v>53</v>
      </c>
      <c r="P124" t="s">
        <v>54</v>
      </c>
      <c r="Q124" t="s">
        <v>55</v>
      </c>
      <c r="R124" t="s">
        <v>64</v>
      </c>
      <c r="S124" t="s">
        <v>57</v>
      </c>
      <c r="T124" t="s">
        <v>60</v>
      </c>
      <c r="U124">
        <v>268</v>
      </c>
      <c r="V124">
        <v>383.24</v>
      </c>
    </row>
    <row r="125" spans="1:22" x14ac:dyDescent="0.25">
      <c r="A125">
        <v>2020</v>
      </c>
      <c r="B125" t="s">
        <v>39</v>
      </c>
      <c r="C125" t="s">
        <v>14</v>
      </c>
      <c r="D125" t="s">
        <v>15</v>
      </c>
      <c r="E125">
        <v>1245</v>
      </c>
      <c r="F125">
        <v>4577.2</v>
      </c>
      <c r="G125">
        <v>5126.4639999999999</v>
      </c>
      <c r="H125">
        <v>915.44</v>
      </c>
      <c r="I125" t="s">
        <v>33</v>
      </c>
      <c r="L125" t="s">
        <v>59</v>
      </c>
      <c r="M125">
        <v>2020</v>
      </c>
      <c r="N125" t="s">
        <v>37</v>
      </c>
      <c r="O125" t="s">
        <v>53</v>
      </c>
      <c r="P125" t="s">
        <v>54</v>
      </c>
      <c r="Q125" t="s">
        <v>55</v>
      </c>
      <c r="R125" t="s">
        <v>64</v>
      </c>
      <c r="S125" t="s">
        <v>57</v>
      </c>
      <c r="T125" t="s">
        <v>60</v>
      </c>
      <c r="U125">
        <v>306</v>
      </c>
      <c r="V125">
        <v>526.24</v>
      </c>
    </row>
    <row r="126" spans="1:22" x14ac:dyDescent="0.25">
      <c r="A126">
        <v>2020</v>
      </c>
      <c r="B126" t="s">
        <v>39</v>
      </c>
      <c r="C126" t="s">
        <v>16</v>
      </c>
      <c r="D126" t="s">
        <v>17</v>
      </c>
      <c r="E126">
        <v>644</v>
      </c>
      <c r="F126">
        <v>5743.5</v>
      </c>
      <c r="G126">
        <v>6432.72</v>
      </c>
      <c r="H126">
        <v>1148.7</v>
      </c>
      <c r="I126" t="s">
        <v>33</v>
      </c>
      <c r="L126" t="s">
        <v>61</v>
      </c>
      <c r="M126">
        <v>2020</v>
      </c>
      <c r="N126" t="s">
        <v>37</v>
      </c>
      <c r="O126" t="s">
        <v>53</v>
      </c>
      <c r="P126" t="s">
        <v>54</v>
      </c>
      <c r="Q126" t="s">
        <v>55</v>
      </c>
      <c r="R126" t="s">
        <v>64</v>
      </c>
      <c r="S126" t="s">
        <v>57</v>
      </c>
      <c r="T126" t="s">
        <v>60</v>
      </c>
      <c r="U126">
        <v>300</v>
      </c>
      <c r="V126">
        <v>526.24</v>
      </c>
    </row>
    <row r="127" spans="1:22" x14ac:dyDescent="0.25">
      <c r="A127">
        <v>2020</v>
      </c>
      <c r="B127" t="s">
        <v>39</v>
      </c>
      <c r="C127" t="s">
        <v>18</v>
      </c>
      <c r="D127" t="s">
        <v>19</v>
      </c>
      <c r="E127">
        <v>643</v>
      </c>
      <c r="F127">
        <v>7000</v>
      </c>
      <c r="G127">
        <v>7840</v>
      </c>
      <c r="H127">
        <v>1400</v>
      </c>
      <c r="I127" t="s">
        <v>33</v>
      </c>
      <c r="L127" t="s">
        <v>59</v>
      </c>
      <c r="M127">
        <v>2020</v>
      </c>
      <c r="N127" t="s">
        <v>37</v>
      </c>
      <c r="O127" t="s">
        <v>53</v>
      </c>
      <c r="P127" t="s">
        <v>54</v>
      </c>
      <c r="Q127" t="s">
        <v>55</v>
      </c>
      <c r="R127" t="s">
        <v>64</v>
      </c>
      <c r="S127" t="s">
        <v>57</v>
      </c>
      <c r="T127" t="s">
        <v>60</v>
      </c>
      <c r="U127">
        <v>294</v>
      </c>
      <c r="V127">
        <v>526.24</v>
      </c>
    </row>
    <row r="128" spans="1:22" x14ac:dyDescent="0.25">
      <c r="A128">
        <v>2020</v>
      </c>
      <c r="B128" t="s">
        <v>39</v>
      </c>
      <c r="C128" t="s">
        <v>16</v>
      </c>
      <c r="D128" t="s">
        <v>20</v>
      </c>
      <c r="E128">
        <v>455</v>
      </c>
      <c r="F128">
        <v>4578.6000000000004</v>
      </c>
      <c r="G128">
        <v>5128.0320000000002</v>
      </c>
      <c r="H128">
        <v>915.72000000000014</v>
      </c>
      <c r="I128" t="s">
        <v>33</v>
      </c>
      <c r="L128" t="s">
        <v>59</v>
      </c>
      <c r="M128">
        <v>2020</v>
      </c>
      <c r="N128" t="s">
        <v>37</v>
      </c>
      <c r="O128" t="s">
        <v>53</v>
      </c>
      <c r="P128" t="s">
        <v>54</v>
      </c>
      <c r="Q128" t="s">
        <v>55</v>
      </c>
      <c r="R128" t="s">
        <v>64</v>
      </c>
      <c r="S128" t="s">
        <v>57</v>
      </c>
      <c r="T128" t="s">
        <v>60</v>
      </c>
      <c r="U128">
        <v>679</v>
      </c>
      <c r="V128">
        <v>970.97</v>
      </c>
    </row>
    <row r="129" spans="1:22" x14ac:dyDescent="0.25">
      <c r="A129">
        <v>2020</v>
      </c>
      <c r="B129" t="s">
        <v>39</v>
      </c>
      <c r="C129" t="s">
        <v>18</v>
      </c>
      <c r="D129" t="s">
        <v>21</v>
      </c>
      <c r="E129">
        <v>345</v>
      </c>
      <c r="F129">
        <v>7000</v>
      </c>
      <c r="G129">
        <v>7840</v>
      </c>
      <c r="H129">
        <v>1400</v>
      </c>
      <c r="I129" t="s">
        <v>33</v>
      </c>
      <c r="L129" t="s">
        <v>59</v>
      </c>
      <c r="M129">
        <v>2020</v>
      </c>
      <c r="N129" t="s">
        <v>37</v>
      </c>
      <c r="O129" t="s">
        <v>53</v>
      </c>
      <c r="P129" t="s">
        <v>54</v>
      </c>
      <c r="Q129" t="s">
        <v>55</v>
      </c>
      <c r="R129" t="s">
        <v>64</v>
      </c>
      <c r="S129" t="s">
        <v>57</v>
      </c>
      <c r="T129" t="s">
        <v>60</v>
      </c>
      <c r="U129">
        <v>713</v>
      </c>
      <c r="V129">
        <v>1019.5899999999999</v>
      </c>
    </row>
    <row r="130" spans="1:22" x14ac:dyDescent="0.25">
      <c r="A130">
        <v>2020</v>
      </c>
      <c r="B130" t="s">
        <v>39</v>
      </c>
      <c r="C130" t="s">
        <v>14</v>
      </c>
      <c r="D130" t="s">
        <v>22</v>
      </c>
      <c r="E130">
        <v>122</v>
      </c>
      <c r="F130">
        <v>100</v>
      </c>
      <c r="G130">
        <v>112</v>
      </c>
      <c r="H130">
        <v>20</v>
      </c>
      <c r="I130" t="s">
        <v>33</v>
      </c>
      <c r="L130" t="s">
        <v>61</v>
      </c>
      <c r="M130">
        <v>2020</v>
      </c>
      <c r="N130" t="s">
        <v>37</v>
      </c>
      <c r="O130" t="s">
        <v>53</v>
      </c>
      <c r="P130" t="s">
        <v>54</v>
      </c>
      <c r="Q130" t="s">
        <v>55</v>
      </c>
      <c r="R130" t="s">
        <v>64</v>
      </c>
      <c r="S130" t="s">
        <v>57</v>
      </c>
      <c r="T130" t="s">
        <v>60</v>
      </c>
      <c r="U130">
        <v>766</v>
      </c>
      <c r="V130">
        <v>1095.3800000000001</v>
      </c>
    </row>
    <row r="131" spans="1:22" x14ac:dyDescent="0.25">
      <c r="A131">
        <v>2020</v>
      </c>
      <c r="B131" t="s">
        <v>39</v>
      </c>
      <c r="C131" t="s">
        <v>23</v>
      </c>
      <c r="D131" t="s">
        <v>24</v>
      </c>
      <c r="E131">
        <v>78</v>
      </c>
      <c r="F131">
        <v>4577.2</v>
      </c>
      <c r="G131">
        <v>5126.4639999999999</v>
      </c>
      <c r="H131">
        <v>915.44</v>
      </c>
      <c r="I131" t="s">
        <v>33</v>
      </c>
      <c r="L131" t="s">
        <v>52</v>
      </c>
      <c r="M131">
        <v>2020</v>
      </c>
      <c r="N131" t="s">
        <v>37</v>
      </c>
      <c r="O131" t="s">
        <v>53</v>
      </c>
      <c r="P131" t="s">
        <v>54</v>
      </c>
      <c r="Q131" t="s">
        <v>55</v>
      </c>
      <c r="R131" t="s">
        <v>64</v>
      </c>
      <c r="S131" t="s">
        <v>57</v>
      </c>
      <c r="T131" t="s">
        <v>60</v>
      </c>
      <c r="U131">
        <v>303</v>
      </c>
      <c r="V131">
        <v>433.28999999999996</v>
      </c>
    </row>
    <row r="132" spans="1:22" x14ac:dyDescent="0.25">
      <c r="A132">
        <v>2020</v>
      </c>
      <c r="B132" t="s">
        <v>39</v>
      </c>
      <c r="C132" t="s">
        <v>23</v>
      </c>
      <c r="D132" t="s">
        <v>25</v>
      </c>
      <c r="E132">
        <v>76</v>
      </c>
      <c r="F132">
        <v>4576.8999999999996</v>
      </c>
      <c r="G132">
        <v>5126.1279999999997</v>
      </c>
      <c r="H132">
        <v>915.38</v>
      </c>
      <c r="I132" t="s">
        <v>33</v>
      </c>
      <c r="L132" t="s">
        <v>52</v>
      </c>
      <c r="M132">
        <v>2020</v>
      </c>
      <c r="N132" t="s">
        <v>37</v>
      </c>
      <c r="O132" t="s">
        <v>53</v>
      </c>
      <c r="P132" t="s">
        <v>54</v>
      </c>
      <c r="Q132" t="s">
        <v>55</v>
      </c>
      <c r="R132" t="s">
        <v>64</v>
      </c>
      <c r="S132" t="s">
        <v>57</v>
      </c>
      <c r="T132" t="s">
        <v>60</v>
      </c>
      <c r="U132">
        <v>297</v>
      </c>
      <c r="V132">
        <v>424.71</v>
      </c>
    </row>
    <row r="133" spans="1:22" x14ac:dyDescent="0.25">
      <c r="A133">
        <v>2020</v>
      </c>
      <c r="B133" t="s">
        <v>39</v>
      </c>
      <c r="C133" t="s">
        <v>23</v>
      </c>
      <c r="D133" t="s">
        <v>26</v>
      </c>
      <c r="E133">
        <v>46</v>
      </c>
      <c r="F133">
        <v>200</v>
      </c>
      <c r="G133">
        <v>224</v>
      </c>
      <c r="H133">
        <v>40</v>
      </c>
      <c r="I133" t="s">
        <v>33</v>
      </c>
      <c r="L133" t="s">
        <v>59</v>
      </c>
      <c r="M133">
        <v>2020</v>
      </c>
      <c r="N133" t="s">
        <v>37</v>
      </c>
      <c r="O133" t="s">
        <v>53</v>
      </c>
      <c r="P133" t="s">
        <v>54</v>
      </c>
      <c r="Q133" t="s">
        <v>55</v>
      </c>
      <c r="R133" t="s">
        <v>64</v>
      </c>
      <c r="S133" t="s">
        <v>57</v>
      </c>
      <c r="T133" t="s">
        <v>60</v>
      </c>
      <c r="U133">
        <v>291</v>
      </c>
      <c r="V133">
        <v>416.13</v>
      </c>
    </row>
    <row r="134" spans="1:22" x14ac:dyDescent="0.25">
      <c r="A134">
        <v>2020</v>
      </c>
      <c r="B134" t="s">
        <v>39</v>
      </c>
      <c r="C134" t="s">
        <v>23</v>
      </c>
      <c r="D134" t="s">
        <v>27</v>
      </c>
      <c r="E134">
        <v>34</v>
      </c>
      <c r="F134">
        <v>4576.8</v>
      </c>
      <c r="G134">
        <v>5126.0160000000005</v>
      </c>
      <c r="H134">
        <v>915.36000000000013</v>
      </c>
      <c r="I134" t="s">
        <v>12</v>
      </c>
      <c r="L134" t="s">
        <v>61</v>
      </c>
      <c r="M134">
        <v>2020</v>
      </c>
      <c r="N134" t="s">
        <v>37</v>
      </c>
      <c r="O134" t="s">
        <v>53</v>
      </c>
      <c r="P134" t="s">
        <v>54</v>
      </c>
      <c r="Q134" t="s">
        <v>55</v>
      </c>
      <c r="R134" t="s">
        <v>64</v>
      </c>
      <c r="S134" t="s">
        <v>57</v>
      </c>
      <c r="T134" t="s">
        <v>60</v>
      </c>
      <c r="U134">
        <v>219</v>
      </c>
      <c r="V134">
        <v>313.17</v>
      </c>
    </row>
    <row r="135" spans="1:22" x14ac:dyDescent="0.25">
      <c r="A135">
        <v>2020</v>
      </c>
      <c r="B135" t="s">
        <v>39</v>
      </c>
      <c r="C135" t="s">
        <v>14</v>
      </c>
      <c r="D135" t="s">
        <v>28</v>
      </c>
      <c r="E135">
        <v>7</v>
      </c>
      <c r="F135">
        <v>200</v>
      </c>
      <c r="G135">
        <v>224</v>
      </c>
      <c r="H135">
        <v>40</v>
      </c>
      <c r="I135" t="s">
        <v>12</v>
      </c>
      <c r="L135" t="s">
        <v>61</v>
      </c>
      <c r="M135">
        <v>2020</v>
      </c>
      <c r="N135" t="s">
        <v>37</v>
      </c>
      <c r="O135" t="s">
        <v>53</v>
      </c>
      <c r="P135" t="s">
        <v>54</v>
      </c>
      <c r="Q135" t="s">
        <v>55</v>
      </c>
      <c r="R135" t="s">
        <v>64</v>
      </c>
      <c r="S135" t="s">
        <v>57</v>
      </c>
      <c r="T135" t="s">
        <v>60</v>
      </c>
      <c r="U135">
        <v>752</v>
      </c>
      <c r="V135">
        <v>526.24</v>
      </c>
    </row>
    <row r="136" spans="1:22" x14ac:dyDescent="0.25">
      <c r="A136">
        <v>2020</v>
      </c>
      <c r="B136" t="s">
        <v>39</v>
      </c>
      <c r="C136" t="s">
        <v>23</v>
      </c>
      <c r="D136" t="s">
        <v>30</v>
      </c>
      <c r="E136">
        <v>3</v>
      </c>
      <c r="F136">
        <v>4577.3</v>
      </c>
      <c r="G136">
        <v>5126.576</v>
      </c>
      <c r="H136">
        <v>915.46</v>
      </c>
      <c r="I136" t="s">
        <v>12</v>
      </c>
      <c r="L136" t="s">
        <v>59</v>
      </c>
      <c r="M136">
        <v>2020</v>
      </c>
      <c r="N136" t="s">
        <v>37</v>
      </c>
      <c r="O136" t="s">
        <v>53</v>
      </c>
      <c r="P136" t="s">
        <v>54</v>
      </c>
      <c r="Q136" t="s">
        <v>55</v>
      </c>
      <c r="R136" t="s">
        <v>64</v>
      </c>
      <c r="S136" t="s">
        <v>57</v>
      </c>
      <c r="T136" t="s">
        <v>60</v>
      </c>
      <c r="U136">
        <v>805</v>
      </c>
      <c r="V136">
        <v>526.24</v>
      </c>
    </row>
    <row r="137" spans="1:22" x14ac:dyDescent="0.25">
      <c r="A137">
        <v>2020</v>
      </c>
      <c r="B137" t="s">
        <v>39</v>
      </c>
      <c r="C137" t="s">
        <v>29</v>
      </c>
      <c r="D137" t="s">
        <v>29</v>
      </c>
      <c r="E137">
        <v>2</v>
      </c>
      <c r="F137">
        <v>6600</v>
      </c>
      <c r="G137">
        <v>7392</v>
      </c>
      <c r="H137">
        <v>1320</v>
      </c>
      <c r="I137" t="s">
        <v>12</v>
      </c>
      <c r="L137" t="s">
        <v>59</v>
      </c>
      <c r="M137">
        <v>2020</v>
      </c>
      <c r="N137" t="s">
        <v>37</v>
      </c>
      <c r="O137" t="s">
        <v>53</v>
      </c>
      <c r="P137" t="s">
        <v>54</v>
      </c>
      <c r="Q137" t="s">
        <v>55</v>
      </c>
      <c r="R137" t="s">
        <v>64</v>
      </c>
      <c r="S137" t="s">
        <v>57</v>
      </c>
      <c r="T137" t="s">
        <v>60</v>
      </c>
      <c r="U137">
        <v>265</v>
      </c>
      <c r="V137">
        <v>378.95</v>
      </c>
    </row>
    <row r="138" spans="1:22" x14ac:dyDescent="0.25">
      <c r="A138">
        <v>2020</v>
      </c>
      <c r="B138" t="s">
        <v>40</v>
      </c>
      <c r="C138" t="s">
        <v>10</v>
      </c>
      <c r="D138" t="s">
        <v>11</v>
      </c>
      <c r="E138">
        <v>3566</v>
      </c>
      <c r="F138">
        <v>4577.3</v>
      </c>
      <c r="G138">
        <v>5126.576</v>
      </c>
      <c r="H138">
        <v>915.46</v>
      </c>
      <c r="I138" t="s">
        <v>12</v>
      </c>
      <c r="L138" t="s">
        <v>52</v>
      </c>
      <c r="M138">
        <v>2020</v>
      </c>
      <c r="N138" t="s">
        <v>37</v>
      </c>
      <c r="O138" t="s">
        <v>53</v>
      </c>
      <c r="P138" t="s">
        <v>54</v>
      </c>
      <c r="Q138" t="s">
        <v>55</v>
      </c>
      <c r="R138" t="s">
        <v>64</v>
      </c>
      <c r="S138" t="s">
        <v>57</v>
      </c>
      <c r="T138" t="s">
        <v>60</v>
      </c>
      <c r="U138">
        <v>193</v>
      </c>
      <c r="V138">
        <v>275.99</v>
      </c>
    </row>
    <row r="139" spans="1:22" x14ac:dyDescent="0.25">
      <c r="A139">
        <v>2020</v>
      </c>
      <c r="B139" t="s">
        <v>40</v>
      </c>
      <c r="C139" t="s">
        <v>10</v>
      </c>
      <c r="D139" t="s">
        <v>13</v>
      </c>
      <c r="E139">
        <v>2498</v>
      </c>
      <c r="F139">
        <v>8000</v>
      </c>
      <c r="G139">
        <v>8960</v>
      </c>
      <c r="H139">
        <v>1600</v>
      </c>
      <c r="I139" t="s">
        <v>12</v>
      </c>
      <c r="L139" t="s">
        <v>61</v>
      </c>
      <c r="M139">
        <v>2020</v>
      </c>
      <c r="N139" t="s">
        <v>37</v>
      </c>
      <c r="O139" t="s">
        <v>53</v>
      </c>
      <c r="P139" t="s">
        <v>54</v>
      </c>
      <c r="Q139" t="s">
        <v>55</v>
      </c>
      <c r="R139" t="s">
        <v>64</v>
      </c>
      <c r="S139" t="s">
        <v>57</v>
      </c>
      <c r="T139" t="s">
        <v>58</v>
      </c>
      <c r="U139">
        <v>884</v>
      </c>
      <c r="V139">
        <v>1264.1199999999999</v>
      </c>
    </row>
    <row r="140" spans="1:22" x14ac:dyDescent="0.25">
      <c r="A140">
        <v>2020</v>
      </c>
      <c r="B140" t="s">
        <v>40</v>
      </c>
      <c r="C140" t="s">
        <v>14</v>
      </c>
      <c r="D140" t="s">
        <v>15</v>
      </c>
      <c r="E140">
        <v>1245</v>
      </c>
      <c r="F140">
        <v>4577.2</v>
      </c>
      <c r="G140">
        <v>5126.4639999999999</v>
      </c>
      <c r="H140">
        <v>915.44</v>
      </c>
      <c r="I140" t="s">
        <v>12</v>
      </c>
      <c r="L140" t="s">
        <v>59</v>
      </c>
      <c r="M140">
        <v>2020</v>
      </c>
      <c r="N140" t="s">
        <v>37</v>
      </c>
      <c r="O140" t="s">
        <v>53</v>
      </c>
      <c r="P140" t="s">
        <v>54</v>
      </c>
      <c r="Q140" t="s">
        <v>55</v>
      </c>
      <c r="R140" t="s">
        <v>64</v>
      </c>
      <c r="S140" t="s">
        <v>57</v>
      </c>
      <c r="T140" t="s">
        <v>58</v>
      </c>
      <c r="U140">
        <v>885</v>
      </c>
      <c r="V140">
        <v>1265.55</v>
      </c>
    </row>
    <row r="141" spans="1:22" x14ac:dyDescent="0.25">
      <c r="A141">
        <v>2020</v>
      </c>
      <c r="B141" t="s">
        <v>40</v>
      </c>
      <c r="C141" t="s">
        <v>16</v>
      </c>
      <c r="D141" t="s">
        <v>17</v>
      </c>
      <c r="E141">
        <v>644</v>
      </c>
      <c r="F141">
        <v>5743.5</v>
      </c>
      <c r="G141">
        <v>6432.72</v>
      </c>
      <c r="H141">
        <v>1148.7</v>
      </c>
      <c r="I141" t="s">
        <v>12</v>
      </c>
      <c r="L141" t="s">
        <v>59</v>
      </c>
      <c r="M141">
        <v>2020</v>
      </c>
      <c r="N141" t="s">
        <v>37</v>
      </c>
      <c r="O141" t="s">
        <v>53</v>
      </c>
      <c r="P141" t="s">
        <v>54</v>
      </c>
      <c r="Q141" t="s">
        <v>55</v>
      </c>
      <c r="R141" t="s">
        <v>64</v>
      </c>
      <c r="S141" t="s">
        <v>57</v>
      </c>
      <c r="T141" t="s">
        <v>58</v>
      </c>
      <c r="U141">
        <v>886</v>
      </c>
      <c r="V141">
        <v>1266.98</v>
      </c>
    </row>
    <row r="142" spans="1:22" x14ac:dyDescent="0.25">
      <c r="A142">
        <v>2020</v>
      </c>
      <c r="B142" t="s">
        <v>40</v>
      </c>
      <c r="C142" t="s">
        <v>18</v>
      </c>
      <c r="D142" t="s">
        <v>19</v>
      </c>
      <c r="E142">
        <v>643</v>
      </c>
      <c r="F142">
        <v>7000</v>
      </c>
      <c r="G142">
        <v>7840</v>
      </c>
      <c r="H142">
        <v>1400</v>
      </c>
      <c r="I142" t="s">
        <v>12</v>
      </c>
      <c r="L142" t="s">
        <v>59</v>
      </c>
      <c r="M142">
        <v>2020</v>
      </c>
      <c r="N142" t="s">
        <v>37</v>
      </c>
      <c r="O142" t="s">
        <v>53</v>
      </c>
      <c r="P142" t="s">
        <v>54</v>
      </c>
      <c r="Q142" t="s">
        <v>55</v>
      </c>
      <c r="R142" t="s">
        <v>64</v>
      </c>
      <c r="S142" t="s">
        <v>57</v>
      </c>
      <c r="T142" t="s">
        <v>60</v>
      </c>
      <c r="U142">
        <v>221</v>
      </c>
      <c r="V142">
        <v>316.02999999999997</v>
      </c>
    </row>
    <row r="143" spans="1:22" x14ac:dyDescent="0.25">
      <c r="A143">
        <v>2020</v>
      </c>
      <c r="B143" t="s">
        <v>40</v>
      </c>
      <c r="C143" t="s">
        <v>16</v>
      </c>
      <c r="D143" t="s">
        <v>20</v>
      </c>
      <c r="E143">
        <v>455</v>
      </c>
      <c r="F143">
        <v>4578.6000000000004</v>
      </c>
      <c r="G143">
        <v>5128.0320000000002</v>
      </c>
      <c r="H143">
        <v>915.72000000000014</v>
      </c>
      <c r="I143" t="s">
        <v>12</v>
      </c>
      <c r="L143" t="s">
        <v>59</v>
      </c>
      <c r="M143">
        <v>2020</v>
      </c>
      <c r="N143" t="s">
        <v>37</v>
      </c>
      <c r="O143" t="s">
        <v>53</v>
      </c>
      <c r="P143" t="s">
        <v>54</v>
      </c>
      <c r="Q143" t="s">
        <v>55</v>
      </c>
      <c r="R143" t="s">
        <v>64</v>
      </c>
      <c r="S143" t="s">
        <v>57</v>
      </c>
      <c r="T143" t="s">
        <v>60</v>
      </c>
      <c r="U143">
        <v>269</v>
      </c>
      <c r="V143">
        <v>384.67</v>
      </c>
    </row>
    <row r="144" spans="1:22" x14ac:dyDescent="0.25">
      <c r="A144">
        <v>2020</v>
      </c>
      <c r="B144" t="s">
        <v>40</v>
      </c>
      <c r="C144" t="s">
        <v>18</v>
      </c>
      <c r="D144" t="s">
        <v>21</v>
      </c>
      <c r="E144">
        <v>345</v>
      </c>
      <c r="F144">
        <v>7000</v>
      </c>
      <c r="G144">
        <v>7840</v>
      </c>
      <c r="H144">
        <v>1400</v>
      </c>
      <c r="I144" t="s">
        <v>12</v>
      </c>
      <c r="L144" t="s">
        <v>59</v>
      </c>
      <c r="M144">
        <v>2020</v>
      </c>
      <c r="N144" t="s">
        <v>37</v>
      </c>
      <c r="O144" t="s">
        <v>53</v>
      </c>
      <c r="P144" t="s">
        <v>54</v>
      </c>
      <c r="Q144" t="s">
        <v>55</v>
      </c>
      <c r="R144" t="s">
        <v>64</v>
      </c>
      <c r="S144" t="s">
        <v>57</v>
      </c>
      <c r="T144" t="s">
        <v>60</v>
      </c>
      <c r="U144">
        <v>775</v>
      </c>
      <c r="V144">
        <v>1108.25</v>
      </c>
    </row>
    <row r="145" spans="1:22" x14ac:dyDescent="0.25">
      <c r="A145">
        <v>2020</v>
      </c>
      <c r="B145" t="s">
        <v>40</v>
      </c>
      <c r="C145" t="s">
        <v>14</v>
      </c>
      <c r="D145" t="s">
        <v>22</v>
      </c>
      <c r="E145">
        <v>122</v>
      </c>
      <c r="F145">
        <v>100</v>
      </c>
      <c r="G145">
        <v>112</v>
      </c>
      <c r="H145">
        <v>20</v>
      </c>
      <c r="I145" t="s">
        <v>12</v>
      </c>
      <c r="L145" t="s">
        <v>52</v>
      </c>
      <c r="M145">
        <v>2020</v>
      </c>
      <c r="N145" t="s">
        <v>36</v>
      </c>
      <c r="O145" t="s">
        <v>53</v>
      </c>
      <c r="P145" t="s">
        <v>54</v>
      </c>
      <c r="Q145" t="s">
        <v>55</v>
      </c>
      <c r="R145" t="s">
        <v>64</v>
      </c>
      <c r="S145" t="s">
        <v>57</v>
      </c>
      <c r="T145" t="s">
        <v>58</v>
      </c>
      <c r="U145">
        <v>320</v>
      </c>
      <c r="V145">
        <v>457.6</v>
      </c>
    </row>
    <row r="146" spans="1:22" x14ac:dyDescent="0.25">
      <c r="A146">
        <v>2020</v>
      </c>
      <c r="B146" t="s">
        <v>40</v>
      </c>
      <c r="C146" t="s">
        <v>23</v>
      </c>
      <c r="D146" t="s">
        <v>24</v>
      </c>
      <c r="E146">
        <v>78</v>
      </c>
      <c r="F146">
        <v>4577.2</v>
      </c>
      <c r="G146">
        <v>5126.4639999999999</v>
      </c>
      <c r="H146">
        <v>915.44</v>
      </c>
      <c r="I146" t="s">
        <v>12</v>
      </c>
      <c r="L146" t="s">
        <v>59</v>
      </c>
      <c r="M146">
        <v>2020</v>
      </c>
      <c r="N146" t="s">
        <v>36</v>
      </c>
      <c r="O146" t="s">
        <v>53</v>
      </c>
      <c r="P146" t="s">
        <v>54</v>
      </c>
      <c r="Q146" t="s">
        <v>55</v>
      </c>
      <c r="R146" t="s">
        <v>64</v>
      </c>
      <c r="S146" t="s">
        <v>57</v>
      </c>
      <c r="T146" t="s">
        <v>58</v>
      </c>
      <c r="U146">
        <v>314</v>
      </c>
      <c r="V146">
        <v>449.02</v>
      </c>
    </row>
    <row r="147" spans="1:22" x14ac:dyDescent="0.25">
      <c r="A147">
        <v>2020</v>
      </c>
      <c r="B147" t="s">
        <v>40</v>
      </c>
      <c r="C147" t="s">
        <v>23</v>
      </c>
      <c r="D147" t="s">
        <v>25</v>
      </c>
      <c r="E147">
        <v>76</v>
      </c>
      <c r="F147">
        <v>4576.8999999999996</v>
      </c>
      <c r="G147">
        <v>5126.1279999999997</v>
      </c>
      <c r="H147">
        <v>915.38</v>
      </c>
      <c r="I147" t="s">
        <v>12</v>
      </c>
      <c r="L147" t="s">
        <v>52</v>
      </c>
      <c r="M147">
        <v>2020</v>
      </c>
      <c r="N147" t="s">
        <v>36</v>
      </c>
      <c r="O147" t="s">
        <v>53</v>
      </c>
      <c r="P147" t="s">
        <v>54</v>
      </c>
      <c r="Q147" t="s">
        <v>55</v>
      </c>
      <c r="R147" t="s">
        <v>64</v>
      </c>
      <c r="S147" t="s">
        <v>57</v>
      </c>
      <c r="T147" t="s">
        <v>58</v>
      </c>
      <c r="U147">
        <v>308</v>
      </c>
      <c r="V147">
        <v>440.44</v>
      </c>
    </row>
    <row r="148" spans="1:22" x14ac:dyDescent="0.25">
      <c r="A148">
        <v>2020</v>
      </c>
      <c r="B148" t="s">
        <v>40</v>
      </c>
      <c r="C148" t="s">
        <v>23</v>
      </c>
      <c r="D148" t="s">
        <v>26</v>
      </c>
      <c r="E148">
        <v>46</v>
      </c>
      <c r="F148">
        <v>200</v>
      </c>
      <c r="G148">
        <v>224</v>
      </c>
      <c r="H148">
        <v>40</v>
      </c>
      <c r="I148" t="s">
        <v>12</v>
      </c>
      <c r="L148" t="s">
        <v>59</v>
      </c>
      <c r="M148">
        <v>2020</v>
      </c>
      <c r="N148" t="s">
        <v>36</v>
      </c>
      <c r="O148" t="s">
        <v>53</v>
      </c>
      <c r="P148" t="s">
        <v>54</v>
      </c>
      <c r="Q148" t="s">
        <v>55</v>
      </c>
      <c r="R148" t="s">
        <v>64</v>
      </c>
      <c r="S148" t="s">
        <v>57</v>
      </c>
      <c r="T148" t="s">
        <v>60</v>
      </c>
      <c r="U148">
        <v>224</v>
      </c>
      <c r="V148">
        <v>320.32</v>
      </c>
    </row>
    <row r="149" spans="1:22" x14ac:dyDescent="0.25">
      <c r="A149">
        <v>2020</v>
      </c>
      <c r="B149" t="s">
        <v>40</v>
      </c>
      <c r="C149" t="s">
        <v>23</v>
      </c>
      <c r="D149" t="s">
        <v>27</v>
      </c>
      <c r="E149">
        <v>34</v>
      </c>
      <c r="F149">
        <v>4576.8</v>
      </c>
      <c r="G149">
        <v>5126.0160000000005</v>
      </c>
      <c r="H149">
        <v>915.36000000000013</v>
      </c>
      <c r="I149" t="s">
        <v>12</v>
      </c>
      <c r="L149" t="s">
        <v>52</v>
      </c>
      <c r="M149">
        <v>2020</v>
      </c>
      <c r="N149" t="s">
        <v>36</v>
      </c>
      <c r="O149" t="s">
        <v>53</v>
      </c>
      <c r="P149" t="s">
        <v>54</v>
      </c>
      <c r="Q149" t="s">
        <v>55</v>
      </c>
      <c r="R149" t="s">
        <v>64</v>
      </c>
      <c r="S149" t="s">
        <v>57</v>
      </c>
      <c r="T149" t="s">
        <v>60</v>
      </c>
      <c r="U149">
        <v>272</v>
      </c>
      <c r="V149">
        <v>388.96</v>
      </c>
    </row>
    <row r="150" spans="1:22" x14ac:dyDescent="0.25">
      <c r="A150">
        <v>2020</v>
      </c>
      <c r="B150" t="s">
        <v>40</v>
      </c>
      <c r="C150" t="s">
        <v>14</v>
      </c>
      <c r="D150" t="s">
        <v>28</v>
      </c>
      <c r="E150">
        <v>7</v>
      </c>
      <c r="F150">
        <v>200</v>
      </c>
      <c r="G150">
        <v>224</v>
      </c>
      <c r="H150">
        <v>40</v>
      </c>
      <c r="I150" t="s">
        <v>12</v>
      </c>
      <c r="L150" t="s">
        <v>61</v>
      </c>
      <c r="M150">
        <v>2020</v>
      </c>
      <c r="N150" t="s">
        <v>36</v>
      </c>
      <c r="O150" t="s">
        <v>53</v>
      </c>
      <c r="P150" t="s">
        <v>54</v>
      </c>
      <c r="Q150" t="s">
        <v>55</v>
      </c>
      <c r="R150" t="s">
        <v>64</v>
      </c>
      <c r="S150" t="s">
        <v>57</v>
      </c>
      <c r="T150" t="s">
        <v>60</v>
      </c>
      <c r="U150">
        <v>200</v>
      </c>
      <c r="V150">
        <v>286</v>
      </c>
    </row>
    <row r="151" spans="1:22" x14ac:dyDescent="0.25">
      <c r="A151">
        <v>2020</v>
      </c>
      <c r="B151" t="s">
        <v>40</v>
      </c>
      <c r="C151" t="s">
        <v>23</v>
      </c>
      <c r="D151" t="s">
        <v>30</v>
      </c>
      <c r="E151">
        <v>3</v>
      </c>
      <c r="F151">
        <v>4577.3</v>
      </c>
      <c r="G151">
        <v>5126.576</v>
      </c>
      <c r="H151">
        <v>915.46</v>
      </c>
      <c r="I151" t="s">
        <v>33</v>
      </c>
      <c r="L151" t="s">
        <v>59</v>
      </c>
      <c r="M151">
        <v>2020</v>
      </c>
      <c r="N151" t="s">
        <v>36</v>
      </c>
      <c r="O151" t="s">
        <v>53</v>
      </c>
      <c r="P151" t="s">
        <v>54</v>
      </c>
      <c r="Q151" t="s">
        <v>55</v>
      </c>
      <c r="R151" t="s">
        <v>64</v>
      </c>
      <c r="S151" t="s">
        <v>57</v>
      </c>
      <c r="T151" t="s">
        <v>60</v>
      </c>
      <c r="U151">
        <v>226</v>
      </c>
      <c r="V151">
        <v>323.18</v>
      </c>
    </row>
    <row r="152" spans="1:22" x14ac:dyDescent="0.25">
      <c r="A152">
        <v>2020</v>
      </c>
      <c r="B152" t="s">
        <v>40</v>
      </c>
      <c r="C152" t="s">
        <v>29</v>
      </c>
      <c r="D152" t="s">
        <v>29</v>
      </c>
      <c r="E152">
        <v>2</v>
      </c>
      <c r="F152">
        <v>6600</v>
      </c>
      <c r="G152">
        <v>7392</v>
      </c>
      <c r="H152">
        <v>1320</v>
      </c>
      <c r="I152" t="s">
        <v>33</v>
      </c>
      <c r="L152" t="s">
        <v>59</v>
      </c>
      <c r="M152">
        <v>2020</v>
      </c>
      <c r="N152" t="s">
        <v>36</v>
      </c>
      <c r="O152" t="s">
        <v>53</v>
      </c>
      <c r="P152" t="s">
        <v>54</v>
      </c>
      <c r="Q152" t="s">
        <v>55</v>
      </c>
      <c r="R152" t="s">
        <v>64</v>
      </c>
      <c r="S152" t="s">
        <v>57</v>
      </c>
      <c r="T152" t="s">
        <v>60</v>
      </c>
      <c r="U152">
        <v>274</v>
      </c>
      <c r="V152">
        <v>391.82</v>
      </c>
    </row>
    <row r="153" spans="1:22" x14ac:dyDescent="0.25">
      <c r="A153">
        <v>2020</v>
      </c>
      <c r="B153" t="s">
        <v>41</v>
      </c>
      <c r="C153" t="s">
        <v>10</v>
      </c>
      <c r="D153" t="s">
        <v>11</v>
      </c>
      <c r="E153">
        <v>3566</v>
      </c>
      <c r="F153">
        <v>4577.3</v>
      </c>
      <c r="G153">
        <v>5126.576</v>
      </c>
      <c r="H153">
        <v>915.46</v>
      </c>
      <c r="I153" t="s">
        <v>33</v>
      </c>
      <c r="L153" t="s">
        <v>59</v>
      </c>
      <c r="M153">
        <v>2020</v>
      </c>
      <c r="N153" t="s">
        <v>36</v>
      </c>
      <c r="O153" t="s">
        <v>53</v>
      </c>
      <c r="P153" t="s">
        <v>54</v>
      </c>
      <c r="Q153" t="s">
        <v>55</v>
      </c>
      <c r="R153" t="s">
        <v>64</v>
      </c>
      <c r="S153" t="s">
        <v>57</v>
      </c>
      <c r="T153" t="s">
        <v>60</v>
      </c>
      <c r="U153">
        <v>196</v>
      </c>
      <c r="V153">
        <v>280.27999999999997</v>
      </c>
    </row>
    <row r="154" spans="1:22" x14ac:dyDescent="0.25">
      <c r="A154">
        <v>2020</v>
      </c>
      <c r="B154" t="s">
        <v>41</v>
      </c>
      <c r="C154" t="s">
        <v>10</v>
      </c>
      <c r="D154" t="s">
        <v>13</v>
      </c>
      <c r="E154">
        <v>2498</v>
      </c>
      <c r="F154">
        <v>8000</v>
      </c>
      <c r="G154">
        <v>8960</v>
      </c>
      <c r="H154">
        <v>1600</v>
      </c>
      <c r="I154" t="s">
        <v>33</v>
      </c>
      <c r="L154" t="s">
        <v>52</v>
      </c>
      <c r="M154">
        <v>2020</v>
      </c>
      <c r="N154" t="s">
        <v>36</v>
      </c>
      <c r="O154" t="s">
        <v>53</v>
      </c>
      <c r="P154" t="s">
        <v>54</v>
      </c>
      <c r="Q154" t="s">
        <v>55</v>
      </c>
      <c r="R154" t="s">
        <v>64</v>
      </c>
      <c r="S154" t="s">
        <v>57</v>
      </c>
      <c r="T154" t="s">
        <v>60</v>
      </c>
      <c r="U154">
        <v>318</v>
      </c>
      <c r="V154">
        <v>526.24</v>
      </c>
    </row>
    <row r="155" spans="1:22" x14ac:dyDescent="0.25">
      <c r="A155">
        <v>2020</v>
      </c>
      <c r="B155" t="s">
        <v>41</v>
      </c>
      <c r="C155" t="s">
        <v>14</v>
      </c>
      <c r="D155" t="s">
        <v>15</v>
      </c>
      <c r="E155">
        <v>1245</v>
      </c>
      <c r="F155">
        <v>4577.2</v>
      </c>
      <c r="G155">
        <v>5126.4639999999999</v>
      </c>
      <c r="H155">
        <v>915.44</v>
      </c>
      <c r="I155" t="s">
        <v>33</v>
      </c>
      <c r="L155" t="s">
        <v>63</v>
      </c>
      <c r="M155">
        <v>2020</v>
      </c>
      <c r="N155" t="s">
        <v>36</v>
      </c>
      <c r="O155" t="s">
        <v>53</v>
      </c>
      <c r="P155" t="s">
        <v>54</v>
      </c>
      <c r="Q155" t="s">
        <v>55</v>
      </c>
      <c r="R155" t="s">
        <v>64</v>
      </c>
      <c r="S155" t="s">
        <v>57</v>
      </c>
      <c r="T155" t="s">
        <v>60</v>
      </c>
      <c r="U155">
        <v>312</v>
      </c>
      <c r="V155">
        <v>526.24</v>
      </c>
    </row>
    <row r="156" spans="1:22" x14ac:dyDescent="0.25">
      <c r="A156">
        <v>2020</v>
      </c>
      <c r="B156" t="s">
        <v>41</v>
      </c>
      <c r="C156" t="s">
        <v>16</v>
      </c>
      <c r="D156" t="s">
        <v>17</v>
      </c>
      <c r="E156">
        <v>644</v>
      </c>
      <c r="F156">
        <v>5743.5</v>
      </c>
      <c r="G156">
        <v>6432.72</v>
      </c>
      <c r="H156">
        <v>1148.7</v>
      </c>
      <c r="I156" t="s">
        <v>33</v>
      </c>
      <c r="L156" t="s">
        <v>61</v>
      </c>
      <c r="M156">
        <v>2020</v>
      </c>
      <c r="N156" t="s">
        <v>36</v>
      </c>
      <c r="O156" t="s">
        <v>53</v>
      </c>
      <c r="P156" t="s">
        <v>54</v>
      </c>
      <c r="Q156" t="s">
        <v>55</v>
      </c>
      <c r="R156" t="s">
        <v>64</v>
      </c>
      <c r="S156" t="s">
        <v>57</v>
      </c>
      <c r="T156" t="s">
        <v>60</v>
      </c>
      <c r="U156">
        <v>712</v>
      </c>
      <c r="V156">
        <v>1018.16</v>
      </c>
    </row>
    <row r="157" spans="1:22" x14ac:dyDescent="0.25">
      <c r="A157">
        <v>2020</v>
      </c>
      <c r="B157" t="s">
        <v>41</v>
      </c>
      <c r="C157" t="s">
        <v>18</v>
      </c>
      <c r="D157" t="s">
        <v>19</v>
      </c>
      <c r="E157">
        <v>643</v>
      </c>
      <c r="F157">
        <v>7000</v>
      </c>
      <c r="G157">
        <v>7840</v>
      </c>
      <c r="H157">
        <v>1400</v>
      </c>
      <c r="I157" t="s">
        <v>33</v>
      </c>
      <c r="L157" t="s">
        <v>52</v>
      </c>
      <c r="M157">
        <v>2020</v>
      </c>
      <c r="N157" t="s">
        <v>36</v>
      </c>
      <c r="O157" t="s">
        <v>53</v>
      </c>
      <c r="P157" t="s">
        <v>54</v>
      </c>
      <c r="Q157" t="s">
        <v>55</v>
      </c>
      <c r="R157" t="s">
        <v>64</v>
      </c>
      <c r="S157" t="s">
        <v>57</v>
      </c>
      <c r="T157" t="s">
        <v>60</v>
      </c>
      <c r="U157">
        <v>765</v>
      </c>
      <c r="V157">
        <v>1093.95</v>
      </c>
    </row>
    <row r="158" spans="1:22" x14ac:dyDescent="0.25">
      <c r="A158">
        <v>2020</v>
      </c>
      <c r="B158" t="s">
        <v>41</v>
      </c>
      <c r="C158" t="s">
        <v>16</v>
      </c>
      <c r="D158" t="s">
        <v>20</v>
      </c>
      <c r="E158">
        <v>455</v>
      </c>
      <c r="F158">
        <v>4578.6000000000004</v>
      </c>
      <c r="G158">
        <v>5128.0320000000002</v>
      </c>
      <c r="H158">
        <v>915.72000000000014</v>
      </c>
      <c r="I158" t="s">
        <v>33</v>
      </c>
      <c r="L158" t="s">
        <v>59</v>
      </c>
      <c r="M158">
        <v>2020</v>
      </c>
      <c r="N158" t="s">
        <v>36</v>
      </c>
      <c r="O158" t="s">
        <v>53</v>
      </c>
      <c r="P158" t="s">
        <v>54</v>
      </c>
      <c r="Q158" t="s">
        <v>55</v>
      </c>
      <c r="R158" t="s">
        <v>64</v>
      </c>
      <c r="S158" t="s">
        <v>57</v>
      </c>
      <c r="T158" t="s">
        <v>58</v>
      </c>
      <c r="U158">
        <v>321</v>
      </c>
      <c r="V158">
        <v>459.03</v>
      </c>
    </row>
    <row r="159" spans="1:22" x14ac:dyDescent="0.25">
      <c r="A159">
        <v>2020</v>
      </c>
      <c r="B159" t="s">
        <v>41</v>
      </c>
      <c r="C159" t="s">
        <v>18</v>
      </c>
      <c r="D159" t="s">
        <v>21</v>
      </c>
      <c r="E159">
        <v>345</v>
      </c>
      <c r="F159">
        <v>7000</v>
      </c>
      <c r="G159">
        <v>7840</v>
      </c>
      <c r="H159">
        <v>1400</v>
      </c>
      <c r="I159" t="s">
        <v>33</v>
      </c>
      <c r="L159" t="s">
        <v>52</v>
      </c>
      <c r="M159">
        <v>2020</v>
      </c>
      <c r="N159" t="s">
        <v>36</v>
      </c>
      <c r="O159" t="s">
        <v>53</v>
      </c>
      <c r="P159" t="s">
        <v>54</v>
      </c>
      <c r="Q159" t="s">
        <v>55</v>
      </c>
      <c r="R159" t="s">
        <v>64</v>
      </c>
      <c r="S159" t="s">
        <v>57</v>
      </c>
      <c r="T159" t="s">
        <v>60</v>
      </c>
      <c r="U159">
        <v>315</v>
      </c>
      <c r="V159">
        <v>450.45</v>
      </c>
    </row>
    <row r="160" spans="1:22" x14ac:dyDescent="0.25">
      <c r="A160">
        <v>2020</v>
      </c>
      <c r="B160" t="s">
        <v>41</v>
      </c>
      <c r="C160" t="s">
        <v>14</v>
      </c>
      <c r="D160" t="s">
        <v>22</v>
      </c>
      <c r="E160">
        <v>122</v>
      </c>
      <c r="F160">
        <v>100</v>
      </c>
      <c r="G160">
        <v>112</v>
      </c>
      <c r="H160">
        <v>20</v>
      </c>
      <c r="I160" t="s">
        <v>33</v>
      </c>
      <c r="L160" t="s">
        <v>61</v>
      </c>
      <c r="M160">
        <v>2020</v>
      </c>
      <c r="N160" t="s">
        <v>36</v>
      </c>
      <c r="O160" t="s">
        <v>53</v>
      </c>
      <c r="P160" t="s">
        <v>54</v>
      </c>
      <c r="Q160" t="s">
        <v>55</v>
      </c>
      <c r="R160" t="s">
        <v>64</v>
      </c>
      <c r="S160" t="s">
        <v>57</v>
      </c>
      <c r="T160" t="s">
        <v>60</v>
      </c>
      <c r="U160">
        <v>309</v>
      </c>
      <c r="V160">
        <v>441.87</v>
      </c>
    </row>
    <row r="161" spans="1:22" x14ac:dyDescent="0.25">
      <c r="A161">
        <v>2020</v>
      </c>
      <c r="B161" t="s">
        <v>41</v>
      </c>
      <c r="C161" t="s">
        <v>23</v>
      </c>
      <c r="D161" t="s">
        <v>24</v>
      </c>
      <c r="E161">
        <v>78</v>
      </c>
      <c r="F161">
        <v>4577.2</v>
      </c>
      <c r="G161">
        <v>5126.4639999999999</v>
      </c>
      <c r="H161">
        <v>915.44</v>
      </c>
      <c r="I161" t="s">
        <v>33</v>
      </c>
      <c r="L161" t="s">
        <v>52</v>
      </c>
      <c r="M161">
        <v>2020</v>
      </c>
      <c r="N161" t="s">
        <v>36</v>
      </c>
      <c r="O161" t="s">
        <v>53</v>
      </c>
      <c r="P161" t="s">
        <v>54</v>
      </c>
      <c r="Q161" t="s">
        <v>55</v>
      </c>
      <c r="R161" t="s">
        <v>64</v>
      </c>
      <c r="S161" t="s">
        <v>57</v>
      </c>
      <c r="T161" t="s">
        <v>60</v>
      </c>
      <c r="U161">
        <v>225</v>
      </c>
      <c r="V161">
        <v>321.75</v>
      </c>
    </row>
    <row r="162" spans="1:22" x14ac:dyDescent="0.25">
      <c r="A162">
        <v>2020</v>
      </c>
      <c r="B162" t="s">
        <v>41</v>
      </c>
      <c r="C162" t="s">
        <v>23</v>
      </c>
      <c r="D162" t="s">
        <v>25</v>
      </c>
      <c r="E162">
        <v>76</v>
      </c>
      <c r="F162">
        <v>4576.8999999999996</v>
      </c>
      <c r="G162">
        <v>5126.1279999999997</v>
      </c>
      <c r="H162">
        <v>915.38</v>
      </c>
      <c r="I162" t="s">
        <v>33</v>
      </c>
      <c r="L162" t="s">
        <v>52</v>
      </c>
      <c r="M162">
        <v>2020</v>
      </c>
      <c r="N162" t="s">
        <v>36</v>
      </c>
      <c r="O162" t="s">
        <v>53</v>
      </c>
      <c r="P162" t="s">
        <v>54</v>
      </c>
      <c r="Q162" t="s">
        <v>55</v>
      </c>
      <c r="R162" t="s">
        <v>64</v>
      </c>
      <c r="S162" t="s">
        <v>57</v>
      </c>
      <c r="T162" t="s">
        <v>60</v>
      </c>
      <c r="U162">
        <v>751</v>
      </c>
      <c r="V162">
        <v>526.24</v>
      </c>
    </row>
    <row r="163" spans="1:22" x14ac:dyDescent="0.25">
      <c r="A163">
        <v>2020</v>
      </c>
      <c r="B163" t="s">
        <v>41</v>
      </c>
      <c r="C163" t="s">
        <v>23</v>
      </c>
      <c r="D163" t="s">
        <v>26</v>
      </c>
      <c r="E163">
        <v>46</v>
      </c>
      <c r="F163">
        <v>200</v>
      </c>
      <c r="G163">
        <v>224</v>
      </c>
      <c r="H163">
        <v>40</v>
      </c>
      <c r="I163" t="s">
        <v>33</v>
      </c>
      <c r="L163" t="s">
        <v>59</v>
      </c>
      <c r="M163">
        <v>2020</v>
      </c>
      <c r="N163" t="s">
        <v>36</v>
      </c>
      <c r="O163" t="s">
        <v>53</v>
      </c>
      <c r="P163" t="s">
        <v>54</v>
      </c>
      <c r="Q163" t="s">
        <v>55</v>
      </c>
      <c r="R163" t="s">
        <v>64</v>
      </c>
      <c r="S163" t="s">
        <v>57</v>
      </c>
      <c r="T163" t="s">
        <v>60</v>
      </c>
      <c r="U163">
        <v>223</v>
      </c>
      <c r="V163">
        <v>318.89</v>
      </c>
    </row>
    <row r="164" spans="1:22" x14ac:dyDescent="0.25">
      <c r="A164">
        <v>2020</v>
      </c>
      <c r="B164" t="s">
        <v>41</v>
      </c>
      <c r="C164" t="s">
        <v>23</v>
      </c>
      <c r="D164" t="s">
        <v>27</v>
      </c>
      <c r="E164">
        <v>34</v>
      </c>
      <c r="F164">
        <v>4576.8</v>
      </c>
      <c r="G164">
        <v>5126.0160000000005</v>
      </c>
      <c r="H164">
        <v>915.36000000000013</v>
      </c>
      <c r="I164" t="s">
        <v>33</v>
      </c>
      <c r="L164" t="s">
        <v>63</v>
      </c>
      <c r="M164">
        <v>2020</v>
      </c>
      <c r="N164" t="s">
        <v>36</v>
      </c>
      <c r="O164" t="s">
        <v>53</v>
      </c>
      <c r="P164" t="s">
        <v>54</v>
      </c>
      <c r="Q164" t="s">
        <v>55</v>
      </c>
      <c r="R164" t="s">
        <v>64</v>
      </c>
      <c r="S164" t="s">
        <v>57</v>
      </c>
      <c r="T164" t="s">
        <v>60</v>
      </c>
      <c r="U164">
        <v>271</v>
      </c>
      <c r="V164">
        <v>387.53</v>
      </c>
    </row>
    <row r="165" spans="1:22" x14ac:dyDescent="0.25">
      <c r="A165">
        <v>2020</v>
      </c>
      <c r="B165" t="s">
        <v>41</v>
      </c>
      <c r="C165" t="s">
        <v>14</v>
      </c>
      <c r="D165" t="s">
        <v>28</v>
      </c>
      <c r="E165">
        <v>7</v>
      </c>
      <c r="F165">
        <v>200</v>
      </c>
      <c r="G165">
        <v>224</v>
      </c>
      <c r="H165">
        <v>40</v>
      </c>
      <c r="I165" t="s">
        <v>33</v>
      </c>
      <c r="L165" t="s">
        <v>59</v>
      </c>
      <c r="M165">
        <v>2020</v>
      </c>
      <c r="N165" t="s">
        <v>36</v>
      </c>
      <c r="O165" t="s">
        <v>53</v>
      </c>
      <c r="P165" t="s">
        <v>54</v>
      </c>
      <c r="Q165" t="s">
        <v>55</v>
      </c>
      <c r="R165" t="s">
        <v>64</v>
      </c>
      <c r="S165" t="s">
        <v>57</v>
      </c>
      <c r="T165" t="s">
        <v>60</v>
      </c>
      <c r="U165">
        <v>199</v>
      </c>
      <c r="V165">
        <v>284.57</v>
      </c>
    </row>
    <row r="166" spans="1:22" x14ac:dyDescent="0.25">
      <c r="A166">
        <v>2020</v>
      </c>
      <c r="B166" t="s">
        <v>41</v>
      </c>
      <c r="C166" t="s">
        <v>23</v>
      </c>
      <c r="D166" t="s">
        <v>30</v>
      </c>
      <c r="E166">
        <v>3</v>
      </c>
      <c r="F166">
        <v>4577.3</v>
      </c>
      <c r="G166">
        <v>5126.576</v>
      </c>
      <c r="H166">
        <v>915.46</v>
      </c>
      <c r="I166" t="s">
        <v>33</v>
      </c>
      <c r="L166" t="s">
        <v>61</v>
      </c>
      <c r="M166">
        <v>2020</v>
      </c>
      <c r="N166" t="s">
        <v>36</v>
      </c>
      <c r="O166" t="s">
        <v>53</v>
      </c>
      <c r="P166" t="s">
        <v>54</v>
      </c>
      <c r="Q166" t="s">
        <v>55</v>
      </c>
      <c r="R166" t="s">
        <v>64</v>
      </c>
      <c r="S166" t="s">
        <v>57</v>
      </c>
      <c r="T166" t="s">
        <v>58</v>
      </c>
      <c r="U166">
        <v>882</v>
      </c>
      <c r="V166">
        <v>1261.26</v>
      </c>
    </row>
    <row r="167" spans="1:22" x14ac:dyDescent="0.25">
      <c r="A167">
        <v>2020</v>
      </c>
      <c r="B167" t="s">
        <v>41</v>
      </c>
      <c r="C167" t="s">
        <v>29</v>
      </c>
      <c r="D167" t="s">
        <v>29</v>
      </c>
      <c r="E167">
        <v>2</v>
      </c>
      <c r="F167">
        <v>6600</v>
      </c>
      <c r="G167">
        <v>7392</v>
      </c>
      <c r="H167">
        <v>1320</v>
      </c>
      <c r="I167" t="s">
        <v>12</v>
      </c>
      <c r="L167" t="s">
        <v>52</v>
      </c>
      <c r="M167">
        <v>2020</v>
      </c>
      <c r="N167" t="s">
        <v>36</v>
      </c>
      <c r="O167" t="s">
        <v>53</v>
      </c>
      <c r="P167" t="s">
        <v>54</v>
      </c>
      <c r="Q167" t="s">
        <v>55</v>
      </c>
      <c r="R167" t="s">
        <v>64</v>
      </c>
      <c r="S167" t="s">
        <v>57</v>
      </c>
      <c r="T167" t="s">
        <v>58</v>
      </c>
      <c r="U167">
        <v>883</v>
      </c>
      <c r="V167">
        <v>1262.69</v>
      </c>
    </row>
    <row r="168" spans="1:22" x14ac:dyDescent="0.25">
      <c r="A168">
        <v>2020</v>
      </c>
      <c r="B168" t="s">
        <v>42</v>
      </c>
      <c r="C168" t="s">
        <v>10</v>
      </c>
      <c r="D168" t="s">
        <v>11</v>
      </c>
      <c r="E168">
        <v>3566</v>
      </c>
      <c r="F168">
        <v>4577.3</v>
      </c>
      <c r="G168">
        <v>5126.576</v>
      </c>
      <c r="H168">
        <v>915.46</v>
      </c>
      <c r="I168" t="s">
        <v>12</v>
      </c>
      <c r="L168" t="s">
        <v>61</v>
      </c>
      <c r="M168">
        <v>2020</v>
      </c>
      <c r="N168" t="s">
        <v>36</v>
      </c>
      <c r="O168" t="s">
        <v>53</v>
      </c>
      <c r="P168" t="s">
        <v>54</v>
      </c>
      <c r="Q168" t="s">
        <v>55</v>
      </c>
      <c r="R168" t="s">
        <v>64</v>
      </c>
      <c r="S168" t="s">
        <v>57</v>
      </c>
      <c r="T168" t="s">
        <v>60</v>
      </c>
      <c r="U168">
        <v>227</v>
      </c>
      <c r="V168">
        <v>324.61</v>
      </c>
    </row>
    <row r="169" spans="1:22" x14ac:dyDescent="0.25">
      <c r="A169">
        <v>2020</v>
      </c>
      <c r="B169" t="s">
        <v>42</v>
      </c>
      <c r="C169" t="s">
        <v>10</v>
      </c>
      <c r="D169" t="s">
        <v>13</v>
      </c>
      <c r="E169">
        <v>2498</v>
      </c>
      <c r="F169">
        <v>8000</v>
      </c>
      <c r="G169">
        <v>8960</v>
      </c>
      <c r="H169">
        <v>1600</v>
      </c>
      <c r="I169" t="s">
        <v>12</v>
      </c>
      <c r="L169" t="s">
        <v>59</v>
      </c>
      <c r="M169">
        <v>2020</v>
      </c>
      <c r="N169" t="s">
        <v>36</v>
      </c>
      <c r="O169" t="s">
        <v>53</v>
      </c>
      <c r="P169" t="s">
        <v>54</v>
      </c>
      <c r="Q169" t="s">
        <v>55</v>
      </c>
      <c r="R169" t="s">
        <v>64</v>
      </c>
      <c r="S169" t="s">
        <v>57</v>
      </c>
      <c r="T169" t="s">
        <v>60</v>
      </c>
      <c r="U169">
        <v>774</v>
      </c>
      <c r="V169">
        <v>1106.82</v>
      </c>
    </row>
    <row r="170" spans="1:22" x14ac:dyDescent="0.25">
      <c r="A170">
        <v>2020</v>
      </c>
      <c r="B170" t="s">
        <v>42</v>
      </c>
      <c r="C170" t="s">
        <v>14</v>
      </c>
      <c r="D170" t="s">
        <v>15</v>
      </c>
      <c r="E170">
        <v>1245</v>
      </c>
      <c r="F170">
        <v>4577.2</v>
      </c>
      <c r="G170">
        <v>5126.4639999999999</v>
      </c>
      <c r="H170">
        <v>915.44</v>
      </c>
      <c r="I170" t="s">
        <v>12</v>
      </c>
      <c r="L170" t="s">
        <v>61</v>
      </c>
      <c r="M170">
        <v>2020</v>
      </c>
      <c r="N170" t="s">
        <v>32</v>
      </c>
      <c r="O170" t="s">
        <v>53</v>
      </c>
      <c r="P170" t="s">
        <v>54</v>
      </c>
      <c r="Q170" t="s">
        <v>55</v>
      </c>
      <c r="R170" t="s">
        <v>64</v>
      </c>
      <c r="S170" t="s">
        <v>57</v>
      </c>
      <c r="T170" t="s">
        <v>60</v>
      </c>
      <c r="U170">
        <v>368</v>
      </c>
      <c r="V170">
        <v>526.24</v>
      </c>
    </row>
    <row r="171" spans="1:22" x14ac:dyDescent="0.25">
      <c r="A171">
        <v>2020</v>
      </c>
      <c r="B171" t="s">
        <v>42</v>
      </c>
      <c r="C171" t="s">
        <v>16</v>
      </c>
      <c r="D171" t="s">
        <v>17</v>
      </c>
      <c r="E171">
        <v>644</v>
      </c>
      <c r="F171">
        <v>5743.5</v>
      </c>
      <c r="G171">
        <v>6432.72</v>
      </c>
      <c r="H171">
        <v>1148.7</v>
      </c>
      <c r="I171" t="s">
        <v>12</v>
      </c>
      <c r="L171" t="s">
        <v>61</v>
      </c>
      <c r="M171">
        <v>2020</v>
      </c>
      <c r="N171" t="s">
        <v>32</v>
      </c>
      <c r="O171" t="s">
        <v>53</v>
      </c>
      <c r="P171" t="s">
        <v>54</v>
      </c>
      <c r="Q171" t="s">
        <v>55</v>
      </c>
      <c r="R171" t="s">
        <v>64</v>
      </c>
      <c r="S171" t="s">
        <v>57</v>
      </c>
      <c r="T171" t="s">
        <v>58</v>
      </c>
      <c r="U171">
        <v>362</v>
      </c>
      <c r="V171">
        <v>517.66</v>
      </c>
    </row>
    <row r="172" spans="1:22" x14ac:dyDescent="0.25">
      <c r="A172">
        <v>2020</v>
      </c>
      <c r="B172" t="s">
        <v>42</v>
      </c>
      <c r="C172" t="s">
        <v>18</v>
      </c>
      <c r="D172" t="s">
        <v>19</v>
      </c>
      <c r="E172">
        <v>643</v>
      </c>
      <c r="F172">
        <v>7000</v>
      </c>
      <c r="G172">
        <v>7840</v>
      </c>
      <c r="H172">
        <v>1400</v>
      </c>
      <c r="I172" t="s">
        <v>33</v>
      </c>
      <c r="L172" t="s">
        <v>61</v>
      </c>
      <c r="M172">
        <v>2020</v>
      </c>
      <c r="N172" t="s">
        <v>32</v>
      </c>
      <c r="O172" t="s">
        <v>53</v>
      </c>
      <c r="P172" t="s">
        <v>54</v>
      </c>
      <c r="Q172" t="s">
        <v>55</v>
      </c>
      <c r="R172" t="s">
        <v>64</v>
      </c>
      <c r="S172" t="s">
        <v>57</v>
      </c>
      <c r="T172" t="s">
        <v>58</v>
      </c>
      <c r="U172">
        <v>356</v>
      </c>
      <c r="V172">
        <v>509.08</v>
      </c>
    </row>
    <row r="173" spans="1:22" x14ac:dyDescent="0.25">
      <c r="A173">
        <v>2020</v>
      </c>
      <c r="B173" t="s">
        <v>42</v>
      </c>
      <c r="C173" t="s">
        <v>16</v>
      </c>
      <c r="D173" t="s">
        <v>20</v>
      </c>
      <c r="E173">
        <v>455</v>
      </c>
      <c r="F173">
        <v>4578.6000000000004</v>
      </c>
      <c r="G173">
        <v>5128.0320000000002</v>
      </c>
      <c r="H173">
        <v>915.72000000000014</v>
      </c>
      <c r="I173" t="s">
        <v>33</v>
      </c>
      <c r="L173" t="s">
        <v>62</v>
      </c>
      <c r="M173">
        <v>2020</v>
      </c>
      <c r="N173" t="s">
        <v>32</v>
      </c>
      <c r="O173" t="s">
        <v>53</v>
      </c>
      <c r="P173" t="s">
        <v>54</v>
      </c>
      <c r="Q173" t="s">
        <v>55</v>
      </c>
      <c r="R173" t="s">
        <v>64</v>
      </c>
      <c r="S173" t="s">
        <v>57</v>
      </c>
      <c r="T173" t="s">
        <v>60</v>
      </c>
      <c r="U173">
        <v>242</v>
      </c>
      <c r="V173">
        <v>346.06</v>
      </c>
    </row>
    <row r="174" spans="1:22" x14ac:dyDescent="0.25">
      <c r="A174">
        <v>2020</v>
      </c>
      <c r="B174" t="s">
        <v>42</v>
      </c>
      <c r="C174" t="s">
        <v>18</v>
      </c>
      <c r="D174" t="s">
        <v>21</v>
      </c>
      <c r="E174">
        <v>345</v>
      </c>
      <c r="F174">
        <v>7000</v>
      </c>
      <c r="G174">
        <v>7840</v>
      </c>
      <c r="H174">
        <v>1400</v>
      </c>
      <c r="I174" t="s">
        <v>33</v>
      </c>
      <c r="L174" t="s">
        <v>52</v>
      </c>
      <c r="M174">
        <v>2020</v>
      </c>
      <c r="N174" t="s">
        <v>32</v>
      </c>
      <c r="O174" t="s">
        <v>53</v>
      </c>
      <c r="P174" t="s">
        <v>54</v>
      </c>
      <c r="Q174" t="s">
        <v>55</v>
      </c>
      <c r="R174" t="s">
        <v>64</v>
      </c>
      <c r="S174" t="s">
        <v>57</v>
      </c>
      <c r="T174" t="s">
        <v>60</v>
      </c>
      <c r="U174">
        <v>290</v>
      </c>
      <c r="V174">
        <v>414.7</v>
      </c>
    </row>
    <row r="175" spans="1:22" x14ac:dyDescent="0.25">
      <c r="A175">
        <v>2020</v>
      </c>
      <c r="B175" t="s">
        <v>42</v>
      </c>
      <c r="C175" t="s">
        <v>14</v>
      </c>
      <c r="D175" t="s">
        <v>22</v>
      </c>
      <c r="E175">
        <v>122</v>
      </c>
      <c r="F175">
        <v>100</v>
      </c>
      <c r="G175">
        <v>112</v>
      </c>
      <c r="H175">
        <v>20</v>
      </c>
      <c r="I175" t="s">
        <v>33</v>
      </c>
      <c r="L175" t="s">
        <v>59</v>
      </c>
      <c r="M175">
        <v>2020</v>
      </c>
      <c r="N175" t="s">
        <v>32</v>
      </c>
      <c r="O175" t="s">
        <v>53</v>
      </c>
      <c r="P175" t="s">
        <v>54</v>
      </c>
      <c r="Q175" t="s">
        <v>55</v>
      </c>
      <c r="R175" t="s">
        <v>64</v>
      </c>
      <c r="S175" t="s">
        <v>57</v>
      </c>
      <c r="T175" t="s">
        <v>60</v>
      </c>
      <c r="U175">
        <v>212</v>
      </c>
      <c r="V175">
        <v>303.15999999999997</v>
      </c>
    </row>
    <row r="176" spans="1:22" x14ac:dyDescent="0.25">
      <c r="A176">
        <v>2020</v>
      </c>
      <c r="B176" t="s">
        <v>42</v>
      </c>
      <c r="C176" t="s">
        <v>23</v>
      </c>
      <c r="D176" t="s">
        <v>24</v>
      </c>
      <c r="E176">
        <v>78</v>
      </c>
      <c r="F176">
        <v>4577.2</v>
      </c>
      <c r="G176">
        <v>5126.4639999999999</v>
      </c>
      <c r="H176">
        <v>915.44</v>
      </c>
      <c r="I176" t="s">
        <v>33</v>
      </c>
      <c r="L176" t="s">
        <v>63</v>
      </c>
      <c r="M176">
        <v>2020</v>
      </c>
      <c r="N176" t="s">
        <v>32</v>
      </c>
      <c r="O176" t="s">
        <v>53</v>
      </c>
      <c r="P176" t="s">
        <v>54</v>
      </c>
      <c r="Q176" t="s">
        <v>55</v>
      </c>
      <c r="R176" t="s">
        <v>64</v>
      </c>
      <c r="S176" t="s">
        <v>57</v>
      </c>
      <c r="T176" t="s">
        <v>60</v>
      </c>
      <c r="U176">
        <v>286</v>
      </c>
      <c r="V176">
        <v>408.98</v>
      </c>
    </row>
    <row r="177" spans="1:22" x14ac:dyDescent="0.25">
      <c r="A177">
        <v>2020</v>
      </c>
      <c r="B177" t="s">
        <v>42</v>
      </c>
      <c r="C177" t="s">
        <v>23</v>
      </c>
      <c r="D177" t="s">
        <v>25</v>
      </c>
      <c r="E177">
        <v>76</v>
      </c>
      <c r="F177">
        <v>4576.8999999999996</v>
      </c>
      <c r="G177">
        <v>5126.1279999999997</v>
      </c>
      <c r="H177">
        <v>915.38</v>
      </c>
      <c r="I177" t="s">
        <v>33</v>
      </c>
      <c r="L177" t="s">
        <v>62</v>
      </c>
      <c r="M177">
        <v>2020</v>
      </c>
      <c r="N177" t="s">
        <v>32</v>
      </c>
      <c r="O177" t="s">
        <v>53</v>
      </c>
      <c r="P177" t="s">
        <v>54</v>
      </c>
      <c r="Q177" t="s">
        <v>55</v>
      </c>
      <c r="R177" t="s">
        <v>64</v>
      </c>
      <c r="S177" t="s">
        <v>57</v>
      </c>
      <c r="T177" t="s">
        <v>60</v>
      </c>
      <c r="U177">
        <v>214</v>
      </c>
      <c r="V177">
        <v>306.02</v>
      </c>
    </row>
    <row r="178" spans="1:22" x14ac:dyDescent="0.25">
      <c r="A178">
        <v>2020</v>
      </c>
      <c r="B178" t="s">
        <v>42</v>
      </c>
      <c r="C178" t="s">
        <v>23</v>
      </c>
      <c r="D178" t="s">
        <v>26</v>
      </c>
      <c r="E178">
        <v>46</v>
      </c>
      <c r="F178">
        <v>200</v>
      </c>
      <c r="G178">
        <v>224</v>
      </c>
      <c r="H178">
        <v>40</v>
      </c>
      <c r="I178" t="s">
        <v>33</v>
      </c>
      <c r="L178" t="s">
        <v>59</v>
      </c>
      <c r="M178">
        <v>2020</v>
      </c>
      <c r="N178" t="s">
        <v>32</v>
      </c>
      <c r="O178" t="s">
        <v>53</v>
      </c>
      <c r="P178" t="s">
        <v>54</v>
      </c>
      <c r="Q178" t="s">
        <v>55</v>
      </c>
      <c r="R178" t="s">
        <v>64</v>
      </c>
      <c r="S178" t="s">
        <v>57</v>
      </c>
      <c r="T178" t="s">
        <v>60</v>
      </c>
      <c r="U178">
        <v>366</v>
      </c>
      <c r="V178">
        <v>526.24</v>
      </c>
    </row>
    <row r="179" spans="1:22" x14ac:dyDescent="0.25">
      <c r="A179">
        <v>2020</v>
      </c>
      <c r="B179" t="s">
        <v>42</v>
      </c>
      <c r="C179" t="s">
        <v>23</v>
      </c>
      <c r="D179" t="s">
        <v>27</v>
      </c>
      <c r="E179">
        <v>34</v>
      </c>
      <c r="F179">
        <v>4576.8</v>
      </c>
      <c r="G179">
        <v>5126.0160000000005</v>
      </c>
      <c r="H179">
        <v>915.36000000000013</v>
      </c>
      <c r="I179" t="s">
        <v>33</v>
      </c>
      <c r="L179" t="s">
        <v>59</v>
      </c>
      <c r="M179">
        <v>2020</v>
      </c>
      <c r="N179" t="s">
        <v>32</v>
      </c>
      <c r="O179" t="s">
        <v>53</v>
      </c>
      <c r="P179" t="s">
        <v>54</v>
      </c>
      <c r="Q179" t="s">
        <v>55</v>
      </c>
      <c r="R179" t="s">
        <v>64</v>
      </c>
      <c r="S179" t="s">
        <v>57</v>
      </c>
      <c r="T179" t="s">
        <v>58</v>
      </c>
      <c r="U179">
        <v>360</v>
      </c>
      <c r="V179">
        <v>526.24</v>
      </c>
    </row>
    <row r="180" spans="1:22" x14ac:dyDescent="0.25">
      <c r="A180">
        <v>2020</v>
      </c>
      <c r="B180" t="s">
        <v>42</v>
      </c>
      <c r="C180" t="s">
        <v>14</v>
      </c>
      <c r="D180" t="s">
        <v>28</v>
      </c>
      <c r="E180">
        <v>7</v>
      </c>
      <c r="F180">
        <v>200</v>
      </c>
      <c r="G180">
        <v>224</v>
      </c>
      <c r="H180">
        <v>40</v>
      </c>
      <c r="I180" t="s">
        <v>33</v>
      </c>
      <c r="L180" t="s">
        <v>61</v>
      </c>
      <c r="M180">
        <v>2020</v>
      </c>
      <c r="N180" t="s">
        <v>32</v>
      </c>
      <c r="O180" t="s">
        <v>53</v>
      </c>
      <c r="P180" t="s">
        <v>54</v>
      </c>
      <c r="Q180" t="s">
        <v>55</v>
      </c>
      <c r="R180" t="s">
        <v>64</v>
      </c>
      <c r="S180" t="s">
        <v>57</v>
      </c>
      <c r="T180" t="s">
        <v>60</v>
      </c>
      <c r="U180">
        <v>676</v>
      </c>
      <c r="V180">
        <v>966.68000000000006</v>
      </c>
    </row>
    <row r="181" spans="1:22" x14ac:dyDescent="0.25">
      <c r="A181">
        <v>2020</v>
      </c>
      <c r="B181" t="s">
        <v>42</v>
      </c>
      <c r="C181" t="s">
        <v>23</v>
      </c>
      <c r="D181" t="s">
        <v>30</v>
      </c>
      <c r="E181">
        <v>3</v>
      </c>
      <c r="F181">
        <v>4577.3</v>
      </c>
      <c r="G181">
        <v>5126.576</v>
      </c>
      <c r="H181">
        <v>915.46</v>
      </c>
      <c r="I181" t="s">
        <v>12</v>
      </c>
      <c r="L181" t="s">
        <v>61</v>
      </c>
      <c r="M181">
        <v>2020</v>
      </c>
      <c r="N181" t="s">
        <v>32</v>
      </c>
      <c r="O181" t="s">
        <v>53</v>
      </c>
      <c r="P181" t="s">
        <v>54</v>
      </c>
      <c r="Q181" t="s">
        <v>55</v>
      </c>
      <c r="R181" t="s">
        <v>64</v>
      </c>
      <c r="S181" t="s">
        <v>57</v>
      </c>
      <c r="T181" t="s">
        <v>60</v>
      </c>
      <c r="U181">
        <v>709</v>
      </c>
      <c r="V181">
        <v>1013.87</v>
      </c>
    </row>
    <row r="182" spans="1:22" x14ac:dyDescent="0.25">
      <c r="A182">
        <v>2020</v>
      </c>
      <c r="B182" t="s">
        <v>42</v>
      </c>
      <c r="C182" t="s">
        <v>29</v>
      </c>
      <c r="D182" t="s">
        <v>29</v>
      </c>
      <c r="E182">
        <v>2</v>
      </c>
      <c r="F182">
        <v>6600</v>
      </c>
      <c r="G182">
        <v>7392</v>
      </c>
      <c r="H182">
        <v>1320</v>
      </c>
      <c r="I182" t="s">
        <v>33</v>
      </c>
      <c r="L182" t="s">
        <v>52</v>
      </c>
      <c r="M182">
        <v>2020</v>
      </c>
      <c r="N182" t="s">
        <v>32</v>
      </c>
      <c r="O182" t="s">
        <v>53</v>
      </c>
      <c r="P182" t="s">
        <v>54</v>
      </c>
      <c r="Q182" t="s">
        <v>55</v>
      </c>
      <c r="R182" t="s">
        <v>64</v>
      </c>
      <c r="S182" t="s">
        <v>57</v>
      </c>
      <c r="T182" t="s">
        <v>60</v>
      </c>
      <c r="U182">
        <v>762</v>
      </c>
      <c r="V182">
        <v>1089.6599999999999</v>
      </c>
    </row>
    <row r="183" spans="1:22" x14ac:dyDescent="0.25">
      <c r="A183">
        <v>2021</v>
      </c>
      <c r="B183" t="s">
        <v>9</v>
      </c>
      <c r="C183" t="s">
        <v>10</v>
      </c>
      <c r="D183" t="s">
        <v>11</v>
      </c>
      <c r="E183">
        <v>6591.1679999999997</v>
      </c>
      <c r="F183">
        <v>4577.3</v>
      </c>
      <c r="G183">
        <v>5126.576</v>
      </c>
      <c r="H183">
        <v>915.46</v>
      </c>
      <c r="I183" t="s">
        <v>12</v>
      </c>
      <c r="L183" t="s">
        <v>52</v>
      </c>
      <c r="M183">
        <v>2020</v>
      </c>
      <c r="N183" t="s">
        <v>32</v>
      </c>
      <c r="O183" t="s">
        <v>53</v>
      </c>
      <c r="P183" t="s">
        <v>54</v>
      </c>
      <c r="Q183" t="s">
        <v>55</v>
      </c>
      <c r="R183" t="s">
        <v>64</v>
      </c>
      <c r="S183" t="s">
        <v>57</v>
      </c>
      <c r="T183" t="s">
        <v>60</v>
      </c>
      <c r="U183">
        <v>369</v>
      </c>
      <c r="V183">
        <v>527.66999999999996</v>
      </c>
    </row>
    <row r="184" spans="1:22" x14ac:dyDescent="0.25">
      <c r="A184">
        <v>2021</v>
      </c>
      <c r="B184" t="s">
        <v>9</v>
      </c>
      <c r="C184" t="s">
        <v>10</v>
      </c>
      <c r="D184" t="s">
        <v>13</v>
      </c>
      <c r="E184">
        <v>8270.64</v>
      </c>
      <c r="F184">
        <v>8800</v>
      </c>
      <c r="G184">
        <v>8960</v>
      </c>
      <c r="H184">
        <v>1760</v>
      </c>
      <c r="I184" t="s">
        <v>12</v>
      </c>
      <c r="L184" t="s">
        <v>61</v>
      </c>
      <c r="M184">
        <v>2020</v>
      </c>
      <c r="N184" t="s">
        <v>32</v>
      </c>
      <c r="O184" t="s">
        <v>53</v>
      </c>
      <c r="P184" t="s">
        <v>54</v>
      </c>
      <c r="Q184" t="s">
        <v>55</v>
      </c>
      <c r="R184" t="s">
        <v>64</v>
      </c>
      <c r="S184" t="s">
        <v>57</v>
      </c>
      <c r="T184" t="s">
        <v>60</v>
      </c>
      <c r="U184">
        <v>363</v>
      </c>
      <c r="V184">
        <v>519.09</v>
      </c>
    </row>
    <row r="185" spans="1:22" x14ac:dyDescent="0.25">
      <c r="A185">
        <v>2021</v>
      </c>
      <c r="B185" t="s">
        <v>9</v>
      </c>
      <c r="C185" t="s">
        <v>14</v>
      </c>
      <c r="D185" t="s">
        <v>15</v>
      </c>
      <c r="E185">
        <v>8470</v>
      </c>
      <c r="F185">
        <v>5034.92</v>
      </c>
      <c r="G185">
        <v>5126.4639999999999</v>
      </c>
      <c r="H185">
        <v>1006.984</v>
      </c>
      <c r="I185" t="s">
        <v>12</v>
      </c>
      <c r="L185" t="s">
        <v>63</v>
      </c>
      <c r="M185">
        <v>2020</v>
      </c>
      <c r="N185" t="s">
        <v>32</v>
      </c>
      <c r="O185" t="s">
        <v>53</v>
      </c>
      <c r="P185" t="s">
        <v>54</v>
      </c>
      <c r="Q185" t="s">
        <v>55</v>
      </c>
      <c r="R185" t="s">
        <v>64</v>
      </c>
      <c r="S185" t="s">
        <v>57</v>
      </c>
      <c r="T185" t="s">
        <v>58</v>
      </c>
      <c r="U185">
        <v>357</v>
      </c>
      <c r="V185">
        <v>510.51</v>
      </c>
    </row>
    <row r="186" spans="1:22" x14ac:dyDescent="0.25">
      <c r="A186">
        <v>2021</v>
      </c>
      <c r="B186" t="s">
        <v>9</v>
      </c>
      <c r="C186" t="s">
        <v>16</v>
      </c>
      <c r="D186" t="s">
        <v>17</v>
      </c>
      <c r="E186">
        <v>6055.1985000000004</v>
      </c>
      <c r="F186">
        <v>6317.85</v>
      </c>
      <c r="G186">
        <v>6432.72</v>
      </c>
      <c r="H186">
        <v>1263.5700000000002</v>
      </c>
      <c r="I186" t="s">
        <v>12</v>
      </c>
      <c r="L186" t="s">
        <v>52</v>
      </c>
      <c r="M186">
        <v>2020</v>
      </c>
      <c r="N186" t="s">
        <v>32</v>
      </c>
      <c r="O186" t="s">
        <v>53</v>
      </c>
      <c r="P186" t="s">
        <v>54</v>
      </c>
      <c r="Q186" t="s">
        <v>55</v>
      </c>
      <c r="R186" t="s">
        <v>64</v>
      </c>
      <c r="S186" t="s">
        <v>57</v>
      </c>
      <c r="T186" t="s">
        <v>60</v>
      </c>
      <c r="U186">
        <v>243</v>
      </c>
      <c r="V186">
        <v>347.49</v>
      </c>
    </row>
    <row r="187" spans="1:22" x14ac:dyDescent="0.25">
      <c r="A187">
        <v>2021</v>
      </c>
      <c r="B187" t="s">
        <v>9</v>
      </c>
      <c r="C187" t="s">
        <v>18</v>
      </c>
      <c r="D187" t="s">
        <v>19</v>
      </c>
      <c r="E187">
        <v>10368.4</v>
      </c>
      <c r="F187">
        <v>7700</v>
      </c>
      <c r="G187">
        <v>7840</v>
      </c>
      <c r="H187">
        <v>1540</v>
      </c>
      <c r="I187" t="s">
        <v>12</v>
      </c>
      <c r="L187" t="s">
        <v>61</v>
      </c>
      <c r="M187">
        <v>2020</v>
      </c>
      <c r="N187" t="s">
        <v>32</v>
      </c>
      <c r="O187" t="s">
        <v>53</v>
      </c>
      <c r="P187" t="s">
        <v>54</v>
      </c>
      <c r="Q187" t="s">
        <v>55</v>
      </c>
      <c r="R187" t="s">
        <v>64</v>
      </c>
      <c r="S187" t="s">
        <v>57</v>
      </c>
      <c r="T187" t="s">
        <v>60</v>
      </c>
      <c r="U187">
        <v>802</v>
      </c>
      <c r="V187">
        <v>526.24</v>
      </c>
    </row>
    <row r="188" spans="1:22" x14ac:dyDescent="0.25">
      <c r="A188">
        <v>2021</v>
      </c>
      <c r="B188" t="s">
        <v>9</v>
      </c>
      <c r="C188" t="s">
        <v>16</v>
      </c>
      <c r="D188" t="s">
        <v>20</v>
      </c>
      <c r="E188">
        <v>3101.2624999999998</v>
      </c>
      <c r="F188">
        <v>5036.46</v>
      </c>
      <c r="G188">
        <v>5128.0320000000002</v>
      </c>
      <c r="H188">
        <v>1007.292</v>
      </c>
      <c r="I188" t="s">
        <v>12</v>
      </c>
      <c r="L188" t="s">
        <v>62</v>
      </c>
      <c r="M188">
        <v>2020</v>
      </c>
      <c r="N188" t="s">
        <v>32</v>
      </c>
      <c r="O188" t="s">
        <v>53</v>
      </c>
      <c r="P188" t="s">
        <v>54</v>
      </c>
      <c r="Q188" t="s">
        <v>55</v>
      </c>
      <c r="R188" t="s">
        <v>64</v>
      </c>
      <c r="S188" t="s">
        <v>57</v>
      </c>
      <c r="T188" t="s">
        <v>60</v>
      </c>
      <c r="U188">
        <v>241</v>
      </c>
      <c r="V188">
        <v>344.63</v>
      </c>
    </row>
    <row r="189" spans="1:22" x14ac:dyDescent="0.25">
      <c r="A189">
        <v>2021</v>
      </c>
      <c r="B189" t="s">
        <v>9</v>
      </c>
      <c r="C189" t="s">
        <v>18</v>
      </c>
      <c r="D189" t="s">
        <v>21</v>
      </c>
      <c r="E189">
        <v>6591.1679999999997</v>
      </c>
      <c r="F189">
        <v>7700</v>
      </c>
      <c r="G189">
        <v>7840</v>
      </c>
      <c r="H189">
        <v>1540</v>
      </c>
      <c r="I189" t="s">
        <v>12</v>
      </c>
      <c r="L189" t="s">
        <v>59</v>
      </c>
      <c r="M189">
        <v>2020</v>
      </c>
      <c r="N189" t="s">
        <v>32</v>
      </c>
      <c r="O189" t="s">
        <v>53</v>
      </c>
      <c r="P189" t="s">
        <v>54</v>
      </c>
      <c r="Q189" t="s">
        <v>55</v>
      </c>
      <c r="R189" t="s">
        <v>64</v>
      </c>
      <c r="S189" t="s">
        <v>57</v>
      </c>
      <c r="T189" t="s">
        <v>60</v>
      </c>
      <c r="U189">
        <v>289</v>
      </c>
      <c r="V189">
        <v>413.27</v>
      </c>
    </row>
    <row r="190" spans="1:22" x14ac:dyDescent="0.25">
      <c r="A190">
        <v>2021</v>
      </c>
      <c r="B190" t="s">
        <v>9</v>
      </c>
      <c r="C190" t="s">
        <v>14</v>
      </c>
      <c r="D190" t="s">
        <v>22</v>
      </c>
      <c r="E190">
        <v>6590.7359999999999</v>
      </c>
      <c r="F190">
        <v>110</v>
      </c>
      <c r="G190">
        <v>112</v>
      </c>
      <c r="H190">
        <v>22</v>
      </c>
      <c r="I190" t="s">
        <v>12</v>
      </c>
      <c r="L190" t="s">
        <v>61</v>
      </c>
      <c r="M190">
        <v>2020</v>
      </c>
      <c r="N190" t="s">
        <v>32</v>
      </c>
      <c r="O190" t="s">
        <v>53</v>
      </c>
      <c r="P190" t="s">
        <v>54</v>
      </c>
      <c r="Q190" t="s">
        <v>55</v>
      </c>
      <c r="R190" t="s">
        <v>64</v>
      </c>
      <c r="S190" t="s">
        <v>57</v>
      </c>
      <c r="T190" t="s">
        <v>60</v>
      </c>
      <c r="U190">
        <v>874</v>
      </c>
      <c r="V190">
        <v>1249.82</v>
      </c>
    </row>
    <row r="191" spans="1:22" x14ac:dyDescent="0.25">
      <c r="A191">
        <v>2021</v>
      </c>
      <c r="B191" t="s">
        <v>9</v>
      </c>
      <c r="C191" t="s">
        <v>23</v>
      </c>
      <c r="D191" t="s">
        <v>24</v>
      </c>
      <c r="E191">
        <v>288</v>
      </c>
      <c r="F191">
        <v>5034.92</v>
      </c>
      <c r="G191">
        <v>5126.4639999999999</v>
      </c>
      <c r="H191">
        <v>1006.984</v>
      </c>
      <c r="I191" t="s">
        <v>12</v>
      </c>
      <c r="L191" t="s">
        <v>52</v>
      </c>
      <c r="M191">
        <v>2020</v>
      </c>
      <c r="N191" t="s">
        <v>32</v>
      </c>
      <c r="O191" t="s">
        <v>53</v>
      </c>
      <c r="P191" t="s">
        <v>54</v>
      </c>
      <c r="Q191" t="s">
        <v>55</v>
      </c>
      <c r="R191" t="s">
        <v>64</v>
      </c>
      <c r="S191" t="s">
        <v>57</v>
      </c>
      <c r="T191" t="s">
        <v>58</v>
      </c>
      <c r="U191">
        <v>875</v>
      </c>
      <c r="V191">
        <v>1251.25</v>
      </c>
    </row>
    <row r="192" spans="1:22" x14ac:dyDescent="0.25">
      <c r="A192">
        <v>2021</v>
      </c>
      <c r="B192" t="s">
        <v>9</v>
      </c>
      <c r="C192" t="s">
        <v>23</v>
      </c>
      <c r="D192" t="s">
        <v>25</v>
      </c>
      <c r="E192">
        <v>6590.5919999999996</v>
      </c>
      <c r="F192">
        <v>4576.8999999999996</v>
      </c>
      <c r="G192">
        <v>5126.1279999999997</v>
      </c>
      <c r="H192">
        <v>915.38</v>
      </c>
      <c r="I192" t="s">
        <v>12</v>
      </c>
      <c r="L192" t="s">
        <v>59</v>
      </c>
      <c r="M192">
        <v>2020</v>
      </c>
      <c r="N192" t="s">
        <v>32</v>
      </c>
      <c r="O192" t="s">
        <v>53</v>
      </c>
      <c r="P192" t="s">
        <v>54</v>
      </c>
      <c r="Q192" t="s">
        <v>55</v>
      </c>
      <c r="R192" t="s">
        <v>64</v>
      </c>
      <c r="S192" t="s">
        <v>57</v>
      </c>
      <c r="T192" t="s">
        <v>60</v>
      </c>
      <c r="U192">
        <v>239</v>
      </c>
      <c r="V192">
        <v>341.77</v>
      </c>
    </row>
    <row r="193" spans="1:22" x14ac:dyDescent="0.25">
      <c r="A193">
        <v>2021</v>
      </c>
      <c r="B193" t="s">
        <v>9</v>
      </c>
      <c r="C193" t="s">
        <v>23</v>
      </c>
      <c r="D193" t="s">
        <v>26</v>
      </c>
      <c r="E193">
        <v>4032.9300000000003</v>
      </c>
      <c r="F193">
        <v>200</v>
      </c>
      <c r="G193">
        <v>224</v>
      </c>
      <c r="H193">
        <v>40</v>
      </c>
      <c r="I193" t="s">
        <v>12</v>
      </c>
      <c r="L193" t="s">
        <v>59</v>
      </c>
      <c r="M193">
        <v>2020</v>
      </c>
      <c r="N193" t="s">
        <v>32</v>
      </c>
      <c r="O193" t="s">
        <v>53</v>
      </c>
      <c r="P193" t="s">
        <v>54</v>
      </c>
      <c r="Q193" t="s">
        <v>55</v>
      </c>
      <c r="R193" t="s">
        <v>64</v>
      </c>
      <c r="S193" t="s">
        <v>57</v>
      </c>
      <c r="T193" t="s">
        <v>60</v>
      </c>
      <c r="U193">
        <v>287</v>
      </c>
      <c r="V193">
        <v>410.40999999999997</v>
      </c>
    </row>
    <row r="194" spans="1:22" x14ac:dyDescent="0.25">
      <c r="A194">
        <v>2021</v>
      </c>
      <c r="B194" t="s">
        <v>9</v>
      </c>
      <c r="C194" t="s">
        <v>23</v>
      </c>
      <c r="D194" t="s">
        <v>27</v>
      </c>
      <c r="E194">
        <v>7986</v>
      </c>
      <c r="F194">
        <v>4576.8</v>
      </c>
      <c r="G194">
        <v>5126.0160000000005</v>
      </c>
      <c r="H194">
        <v>915.36000000000013</v>
      </c>
      <c r="I194" t="s">
        <v>12</v>
      </c>
      <c r="L194" t="s">
        <v>62</v>
      </c>
      <c r="M194">
        <v>2020</v>
      </c>
      <c r="N194" t="s">
        <v>32</v>
      </c>
      <c r="O194" t="s">
        <v>53</v>
      </c>
      <c r="P194" t="s">
        <v>54</v>
      </c>
      <c r="Q194" t="s">
        <v>55</v>
      </c>
      <c r="R194" t="s">
        <v>64</v>
      </c>
      <c r="S194" t="s">
        <v>57</v>
      </c>
      <c r="T194" t="s">
        <v>60</v>
      </c>
      <c r="U194">
        <v>771</v>
      </c>
      <c r="V194">
        <v>1102.53</v>
      </c>
    </row>
    <row r="195" spans="1:22" x14ac:dyDescent="0.25">
      <c r="A195">
        <v>2021</v>
      </c>
      <c r="B195" t="s">
        <v>9</v>
      </c>
      <c r="C195" t="s">
        <v>14</v>
      </c>
      <c r="D195" t="s">
        <v>28</v>
      </c>
      <c r="E195">
        <v>5538.5330000000004</v>
      </c>
      <c r="F195">
        <v>200</v>
      </c>
      <c r="G195">
        <v>224</v>
      </c>
      <c r="H195">
        <v>40</v>
      </c>
      <c r="I195" t="s">
        <v>12</v>
      </c>
      <c r="L195" t="s">
        <v>52</v>
      </c>
      <c r="M195">
        <v>2020</v>
      </c>
      <c r="N195" t="s">
        <v>35</v>
      </c>
      <c r="O195" t="s">
        <v>53</v>
      </c>
      <c r="P195" t="s">
        <v>54</v>
      </c>
      <c r="Q195" t="s">
        <v>55</v>
      </c>
      <c r="R195" t="s">
        <v>64</v>
      </c>
      <c r="S195" t="s">
        <v>57</v>
      </c>
      <c r="T195" t="s">
        <v>58</v>
      </c>
      <c r="U195">
        <v>338</v>
      </c>
      <c r="V195">
        <v>483.34000000000003</v>
      </c>
    </row>
    <row r="196" spans="1:22" x14ac:dyDescent="0.25">
      <c r="A196">
        <v>2021</v>
      </c>
      <c r="B196" t="s">
        <v>9</v>
      </c>
      <c r="C196" t="s">
        <v>29</v>
      </c>
      <c r="D196" t="s">
        <v>29</v>
      </c>
      <c r="E196">
        <v>3</v>
      </c>
      <c r="F196">
        <v>6600</v>
      </c>
      <c r="G196">
        <v>7392</v>
      </c>
      <c r="H196">
        <v>1320</v>
      </c>
      <c r="I196" t="s">
        <v>12</v>
      </c>
      <c r="L196" t="s">
        <v>52</v>
      </c>
      <c r="M196">
        <v>2020</v>
      </c>
      <c r="N196" t="s">
        <v>35</v>
      </c>
      <c r="O196" t="s">
        <v>53</v>
      </c>
      <c r="P196" t="s">
        <v>54</v>
      </c>
      <c r="Q196" t="s">
        <v>55</v>
      </c>
      <c r="R196" t="s">
        <v>64</v>
      </c>
      <c r="S196" t="s">
        <v>57</v>
      </c>
      <c r="T196" t="s">
        <v>58</v>
      </c>
      <c r="U196">
        <v>332</v>
      </c>
      <c r="V196">
        <v>474.76</v>
      </c>
    </row>
    <row r="197" spans="1:22" x14ac:dyDescent="0.25">
      <c r="A197">
        <v>2021</v>
      </c>
      <c r="B197" t="s">
        <v>9</v>
      </c>
      <c r="C197" t="s">
        <v>23</v>
      </c>
      <c r="D197" t="s">
        <v>30</v>
      </c>
      <c r="E197">
        <v>3</v>
      </c>
      <c r="F197">
        <v>4577.3</v>
      </c>
      <c r="G197">
        <v>5126.576</v>
      </c>
      <c r="H197">
        <v>915.46</v>
      </c>
      <c r="I197" t="s">
        <v>12</v>
      </c>
      <c r="L197" t="s">
        <v>59</v>
      </c>
      <c r="M197">
        <v>2020</v>
      </c>
      <c r="N197" t="s">
        <v>35</v>
      </c>
      <c r="O197" t="s">
        <v>53</v>
      </c>
      <c r="P197" t="s">
        <v>54</v>
      </c>
      <c r="Q197" t="s">
        <v>55</v>
      </c>
      <c r="R197" t="s">
        <v>64</v>
      </c>
      <c r="S197" t="s">
        <v>57</v>
      </c>
      <c r="T197" t="s">
        <v>58</v>
      </c>
      <c r="U197">
        <v>326</v>
      </c>
      <c r="V197">
        <v>466.18</v>
      </c>
    </row>
    <row r="198" spans="1:22" x14ac:dyDescent="0.25">
      <c r="A198">
        <v>2021</v>
      </c>
      <c r="B198" t="s">
        <v>31</v>
      </c>
      <c r="C198" t="s">
        <v>10</v>
      </c>
      <c r="D198" t="s">
        <v>11</v>
      </c>
      <c r="E198">
        <v>3566</v>
      </c>
      <c r="F198">
        <v>4577.3</v>
      </c>
      <c r="G198">
        <v>5126.576</v>
      </c>
      <c r="H198">
        <v>915.46</v>
      </c>
      <c r="I198" t="s">
        <v>12</v>
      </c>
      <c r="L198" t="s">
        <v>59</v>
      </c>
      <c r="M198">
        <v>2020</v>
      </c>
      <c r="N198" t="s">
        <v>35</v>
      </c>
      <c r="O198" t="s">
        <v>53</v>
      </c>
      <c r="P198" t="s">
        <v>54</v>
      </c>
      <c r="Q198" t="s">
        <v>55</v>
      </c>
      <c r="R198" t="s">
        <v>64</v>
      </c>
      <c r="S198" t="s">
        <v>57</v>
      </c>
      <c r="T198" t="s">
        <v>60</v>
      </c>
      <c r="U198">
        <v>230</v>
      </c>
      <c r="V198">
        <v>328.9</v>
      </c>
    </row>
    <row r="199" spans="1:22" x14ac:dyDescent="0.25">
      <c r="A199">
        <v>2021</v>
      </c>
      <c r="B199" t="s">
        <v>31</v>
      </c>
      <c r="C199" t="s">
        <v>10</v>
      </c>
      <c r="D199" t="s">
        <v>13</v>
      </c>
      <c r="E199">
        <v>2498</v>
      </c>
      <c r="F199">
        <v>8000</v>
      </c>
      <c r="G199">
        <v>8960</v>
      </c>
      <c r="H199">
        <v>1600</v>
      </c>
      <c r="I199" t="s">
        <v>12</v>
      </c>
      <c r="L199" t="s">
        <v>61</v>
      </c>
      <c r="M199">
        <v>2020</v>
      </c>
      <c r="N199" t="s">
        <v>35</v>
      </c>
      <c r="O199" t="s">
        <v>53</v>
      </c>
      <c r="P199" t="s">
        <v>54</v>
      </c>
      <c r="Q199" t="s">
        <v>55</v>
      </c>
      <c r="R199" t="s">
        <v>64</v>
      </c>
      <c r="S199" t="s">
        <v>57</v>
      </c>
      <c r="T199" t="s">
        <v>60</v>
      </c>
      <c r="U199">
        <v>278</v>
      </c>
      <c r="V199">
        <v>397.53999999999996</v>
      </c>
    </row>
    <row r="200" spans="1:22" x14ac:dyDescent="0.25">
      <c r="A200">
        <v>2021</v>
      </c>
      <c r="B200" t="s">
        <v>31</v>
      </c>
      <c r="C200" t="s">
        <v>14</v>
      </c>
      <c r="D200" t="s">
        <v>15</v>
      </c>
      <c r="E200">
        <v>1245</v>
      </c>
      <c r="F200">
        <v>4577.2</v>
      </c>
      <c r="G200">
        <v>5126.4639999999999</v>
      </c>
      <c r="H200">
        <v>915.44</v>
      </c>
      <c r="I200" t="s">
        <v>12</v>
      </c>
      <c r="L200" t="s">
        <v>59</v>
      </c>
      <c r="M200">
        <v>2020</v>
      </c>
      <c r="N200" t="s">
        <v>35</v>
      </c>
      <c r="O200" t="s">
        <v>53</v>
      </c>
      <c r="P200" t="s">
        <v>54</v>
      </c>
      <c r="Q200" t="s">
        <v>55</v>
      </c>
      <c r="R200" t="s">
        <v>64</v>
      </c>
      <c r="S200" t="s">
        <v>57</v>
      </c>
      <c r="T200" t="s">
        <v>60</v>
      </c>
      <c r="U200">
        <v>206</v>
      </c>
      <c r="V200">
        <v>294.58</v>
      </c>
    </row>
    <row r="201" spans="1:22" x14ac:dyDescent="0.25">
      <c r="A201">
        <v>2021</v>
      </c>
      <c r="B201" t="s">
        <v>31</v>
      </c>
      <c r="C201" t="s">
        <v>16</v>
      </c>
      <c r="D201" t="s">
        <v>17</v>
      </c>
      <c r="E201">
        <v>644</v>
      </c>
      <c r="F201">
        <v>5743.5</v>
      </c>
      <c r="G201">
        <v>6432.72</v>
      </c>
      <c r="H201">
        <v>1148.7</v>
      </c>
      <c r="I201" t="s">
        <v>12</v>
      </c>
      <c r="L201" t="s">
        <v>52</v>
      </c>
      <c r="M201">
        <v>2020</v>
      </c>
      <c r="N201" t="s">
        <v>35</v>
      </c>
      <c r="O201" t="s">
        <v>53</v>
      </c>
      <c r="P201" t="s">
        <v>54</v>
      </c>
      <c r="Q201" t="s">
        <v>55</v>
      </c>
      <c r="R201" t="s">
        <v>64</v>
      </c>
      <c r="S201" t="s">
        <v>57</v>
      </c>
      <c r="T201" t="s">
        <v>60</v>
      </c>
      <c r="U201">
        <v>232</v>
      </c>
      <c r="V201">
        <v>331.76</v>
      </c>
    </row>
    <row r="202" spans="1:22" x14ac:dyDescent="0.25">
      <c r="A202">
        <v>2021</v>
      </c>
      <c r="B202" t="s">
        <v>31</v>
      </c>
      <c r="C202" t="s">
        <v>18</v>
      </c>
      <c r="D202" t="s">
        <v>19</v>
      </c>
      <c r="E202">
        <v>643</v>
      </c>
      <c r="F202">
        <v>7000</v>
      </c>
      <c r="G202">
        <v>7840</v>
      </c>
      <c r="H202">
        <v>1400</v>
      </c>
      <c r="I202" t="s">
        <v>12</v>
      </c>
      <c r="L202" t="s">
        <v>52</v>
      </c>
      <c r="M202">
        <v>2020</v>
      </c>
      <c r="N202" t="s">
        <v>35</v>
      </c>
      <c r="O202" t="s">
        <v>53</v>
      </c>
      <c r="P202" t="s">
        <v>54</v>
      </c>
      <c r="Q202" t="s">
        <v>55</v>
      </c>
      <c r="R202" t="s">
        <v>64</v>
      </c>
      <c r="S202" t="s">
        <v>57</v>
      </c>
      <c r="T202" t="s">
        <v>60</v>
      </c>
      <c r="U202">
        <v>202</v>
      </c>
      <c r="V202">
        <v>288.86</v>
      </c>
    </row>
    <row r="203" spans="1:22" x14ac:dyDescent="0.25">
      <c r="A203">
        <v>2021</v>
      </c>
      <c r="B203" t="s">
        <v>31</v>
      </c>
      <c r="C203" t="s">
        <v>16</v>
      </c>
      <c r="D203" t="s">
        <v>20</v>
      </c>
      <c r="E203">
        <v>455</v>
      </c>
      <c r="F203">
        <v>4578.6000000000004</v>
      </c>
      <c r="G203">
        <v>5128.0320000000002</v>
      </c>
      <c r="H203">
        <v>915.72000000000014</v>
      </c>
      <c r="I203" t="s">
        <v>12</v>
      </c>
      <c r="L203" t="s">
        <v>61</v>
      </c>
      <c r="M203">
        <v>2020</v>
      </c>
      <c r="N203" t="s">
        <v>35</v>
      </c>
      <c r="O203" t="s">
        <v>53</v>
      </c>
      <c r="P203" t="s">
        <v>54</v>
      </c>
      <c r="Q203" t="s">
        <v>55</v>
      </c>
      <c r="R203" t="s">
        <v>64</v>
      </c>
      <c r="S203" t="s">
        <v>57</v>
      </c>
      <c r="T203" t="s">
        <v>58</v>
      </c>
      <c r="U203">
        <v>336</v>
      </c>
      <c r="V203">
        <v>526.24</v>
      </c>
    </row>
    <row r="204" spans="1:22" x14ac:dyDescent="0.25">
      <c r="A204">
        <v>2021</v>
      </c>
      <c r="B204" t="s">
        <v>31</v>
      </c>
      <c r="C204" t="s">
        <v>18</v>
      </c>
      <c r="D204" t="s">
        <v>21</v>
      </c>
      <c r="E204">
        <v>345</v>
      </c>
      <c r="F204">
        <v>7000</v>
      </c>
      <c r="G204">
        <v>7840</v>
      </c>
      <c r="H204">
        <v>1400</v>
      </c>
      <c r="I204" t="s">
        <v>12</v>
      </c>
      <c r="L204" t="s">
        <v>59</v>
      </c>
      <c r="M204">
        <v>2020</v>
      </c>
      <c r="N204" t="s">
        <v>35</v>
      </c>
      <c r="O204" t="s">
        <v>53</v>
      </c>
      <c r="P204" t="s">
        <v>54</v>
      </c>
      <c r="Q204" t="s">
        <v>55</v>
      </c>
      <c r="R204" t="s">
        <v>64</v>
      </c>
      <c r="S204" t="s">
        <v>57</v>
      </c>
      <c r="T204" t="s">
        <v>58</v>
      </c>
      <c r="U204">
        <v>330</v>
      </c>
      <c r="V204">
        <v>526.24</v>
      </c>
    </row>
    <row r="205" spans="1:22" x14ac:dyDescent="0.25">
      <c r="A205">
        <v>2021</v>
      </c>
      <c r="B205" t="s">
        <v>31</v>
      </c>
      <c r="C205" t="s">
        <v>14</v>
      </c>
      <c r="D205" t="s">
        <v>22</v>
      </c>
      <c r="E205">
        <v>122</v>
      </c>
      <c r="F205">
        <v>100</v>
      </c>
      <c r="G205">
        <v>112</v>
      </c>
      <c r="H205">
        <v>20</v>
      </c>
      <c r="I205" t="s">
        <v>12</v>
      </c>
      <c r="L205" t="s">
        <v>52</v>
      </c>
      <c r="M205">
        <v>2020</v>
      </c>
      <c r="N205" t="s">
        <v>35</v>
      </c>
      <c r="O205" t="s">
        <v>53</v>
      </c>
      <c r="P205" t="s">
        <v>54</v>
      </c>
      <c r="Q205" t="s">
        <v>55</v>
      </c>
      <c r="R205" t="s">
        <v>64</v>
      </c>
      <c r="S205" t="s">
        <v>57</v>
      </c>
      <c r="T205" t="s">
        <v>58</v>
      </c>
      <c r="U205">
        <v>324</v>
      </c>
      <c r="V205">
        <v>526.24</v>
      </c>
    </row>
    <row r="206" spans="1:22" x14ac:dyDescent="0.25">
      <c r="A206">
        <v>2021</v>
      </c>
      <c r="B206" t="s">
        <v>31</v>
      </c>
      <c r="C206" t="s">
        <v>23</v>
      </c>
      <c r="D206" t="s">
        <v>24</v>
      </c>
      <c r="E206">
        <v>78</v>
      </c>
      <c r="F206">
        <v>4577.2</v>
      </c>
      <c r="G206">
        <v>5126.4639999999999</v>
      </c>
      <c r="H206">
        <v>915.44</v>
      </c>
      <c r="I206" t="s">
        <v>12</v>
      </c>
      <c r="L206" t="s">
        <v>59</v>
      </c>
      <c r="M206">
        <v>2020</v>
      </c>
      <c r="N206" t="s">
        <v>35</v>
      </c>
      <c r="O206" t="s">
        <v>53</v>
      </c>
      <c r="P206" t="s">
        <v>54</v>
      </c>
      <c r="Q206" t="s">
        <v>55</v>
      </c>
      <c r="R206" t="s">
        <v>64</v>
      </c>
      <c r="S206" t="s">
        <v>57</v>
      </c>
      <c r="T206" t="s">
        <v>60</v>
      </c>
      <c r="U206">
        <v>678</v>
      </c>
      <c r="V206">
        <v>969.54</v>
      </c>
    </row>
    <row r="207" spans="1:22" x14ac:dyDescent="0.25">
      <c r="A207">
        <v>2021</v>
      </c>
      <c r="B207" t="s">
        <v>31</v>
      </c>
      <c r="C207" t="s">
        <v>23</v>
      </c>
      <c r="D207" t="s">
        <v>25</v>
      </c>
      <c r="E207">
        <v>240</v>
      </c>
      <c r="F207">
        <v>4576.8999999999996</v>
      </c>
      <c r="G207">
        <v>5126.1279999999997</v>
      </c>
      <c r="H207">
        <v>915.38</v>
      </c>
      <c r="I207" t="s">
        <v>12</v>
      </c>
      <c r="L207" t="s">
        <v>61</v>
      </c>
      <c r="M207">
        <v>2020</v>
      </c>
      <c r="N207" t="s">
        <v>35</v>
      </c>
      <c r="O207" t="s">
        <v>53</v>
      </c>
      <c r="P207" t="s">
        <v>54</v>
      </c>
      <c r="Q207" t="s">
        <v>55</v>
      </c>
      <c r="R207" t="s">
        <v>64</v>
      </c>
      <c r="S207" t="s">
        <v>57</v>
      </c>
      <c r="T207" t="s">
        <v>60</v>
      </c>
      <c r="U207">
        <v>711</v>
      </c>
      <c r="V207">
        <v>1016.73</v>
      </c>
    </row>
    <row r="208" spans="1:22" x14ac:dyDescent="0.25">
      <c r="A208">
        <v>2021</v>
      </c>
      <c r="B208" t="s">
        <v>31</v>
      </c>
      <c r="C208" t="s">
        <v>23</v>
      </c>
      <c r="D208" t="s">
        <v>26</v>
      </c>
      <c r="E208">
        <v>5492.16</v>
      </c>
      <c r="F208">
        <v>200</v>
      </c>
      <c r="G208">
        <v>224</v>
      </c>
      <c r="H208">
        <v>40</v>
      </c>
      <c r="I208" t="s">
        <v>12</v>
      </c>
      <c r="L208" t="s">
        <v>59</v>
      </c>
      <c r="M208">
        <v>2020</v>
      </c>
      <c r="N208" t="s">
        <v>35</v>
      </c>
      <c r="O208" t="s">
        <v>53</v>
      </c>
      <c r="P208" t="s">
        <v>54</v>
      </c>
      <c r="Q208" t="s">
        <v>55</v>
      </c>
      <c r="R208" t="s">
        <v>64</v>
      </c>
      <c r="S208" t="s">
        <v>57</v>
      </c>
      <c r="T208" t="s">
        <v>60</v>
      </c>
      <c r="U208">
        <v>764</v>
      </c>
      <c r="V208">
        <v>1092.52</v>
      </c>
    </row>
    <row r="209" spans="1:22" x14ac:dyDescent="0.25">
      <c r="A209">
        <v>2021</v>
      </c>
      <c r="B209" t="s">
        <v>31</v>
      </c>
      <c r="C209" t="s">
        <v>23</v>
      </c>
      <c r="D209" t="s">
        <v>27</v>
      </c>
      <c r="E209">
        <v>240</v>
      </c>
      <c r="F209">
        <v>4576.8</v>
      </c>
      <c r="G209">
        <v>5126.0160000000005</v>
      </c>
      <c r="H209">
        <v>915.36000000000013</v>
      </c>
      <c r="I209" t="s">
        <v>12</v>
      </c>
      <c r="L209" t="s">
        <v>61</v>
      </c>
      <c r="M209">
        <v>2020</v>
      </c>
      <c r="N209" t="s">
        <v>35</v>
      </c>
      <c r="O209" t="s">
        <v>53</v>
      </c>
      <c r="P209" t="s">
        <v>54</v>
      </c>
      <c r="Q209" t="s">
        <v>55</v>
      </c>
      <c r="R209" t="s">
        <v>64</v>
      </c>
      <c r="S209" t="s">
        <v>57</v>
      </c>
      <c r="T209" t="s">
        <v>58</v>
      </c>
      <c r="U209">
        <v>333</v>
      </c>
      <c r="V209">
        <v>476.19</v>
      </c>
    </row>
    <row r="210" spans="1:22" x14ac:dyDescent="0.25">
      <c r="A210">
        <v>2021</v>
      </c>
      <c r="B210" t="s">
        <v>31</v>
      </c>
      <c r="C210" t="s">
        <v>14</v>
      </c>
      <c r="D210" t="s">
        <v>28</v>
      </c>
      <c r="E210">
        <v>5492.76</v>
      </c>
      <c r="F210">
        <v>200</v>
      </c>
      <c r="G210">
        <v>224</v>
      </c>
      <c r="H210">
        <v>40</v>
      </c>
      <c r="I210" t="s">
        <v>12</v>
      </c>
      <c r="L210" t="s">
        <v>61</v>
      </c>
      <c r="M210">
        <v>2020</v>
      </c>
      <c r="N210" t="s">
        <v>35</v>
      </c>
      <c r="O210" t="s">
        <v>53</v>
      </c>
      <c r="P210" t="s">
        <v>54</v>
      </c>
      <c r="Q210" t="s">
        <v>55</v>
      </c>
      <c r="R210" t="s">
        <v>64</v>
      </c>
      <c r="S210" t="s">
        <v>57</v>
      </c>
      <c r="T210" t="s">
        <v>58</v>
      </c>
      <c r="U210">
        <v>327</v>
      </c>
      <c r="V210">
        <v>467.61</v>
      </c>
    </row>
    <row r="211" spans="1:22" x14ac:dyDescent="0.25">
      <c r="A211">
        <v>2021</v>
      </c>
      <c r="B211" t="s">
        <v>31</v>
      </c>
      <c r="C211" t="s">
        <v>23</v>
      </c>
      <c r="D211" t="s">
        <v>30</v>
      </c>
      <c r="E211">
        <v>7920</v>
      </c>
      <c r="F211">
        <v>4577.3</v>
      </c>
      <c r="G211">
        <v>5126.576</v>
      </c>
      <c r="H211">
        <v>915.46</v>
      </c>
      <c r="I211" t="s">
        <v>12</v>
      </c>
      <c r="L211" t="s">
        <v>59</v>
      </c>
      <c r="M211">
        <v>2020</v>
      </c>
      <c r="N211" t="s">
        <v>35</v>
      </c>
      <c r="O211" t="s">
        <v>53</v>
      </c>
      <c r="P211" t="s">
        <v>54</v>
      </c>
      <c r="Q211" t="s">
        <v>55</v>
      </c>
      <c r="R211" t="s">
        <v>64</v>
      </c>
      <c r="S211" t="s">
        <v>57</v>
      </c>
      <c r="T211" t="s">
        <v>60</v>
      </c>
      <c r="U211">
        <v>231</v>
      </c>
      <c r="V211">
        <v>330.33</v>
      </c>
    </row>
    <row r="212" spans="1:22" x14ac:dyDescent="0.25">
      <c r="A212">
        <v>2021</v>
      </c>
      <c r="B212" t="s">
        <v>31</v>
      </c>
      <c r="C212" t="s">
        <v>29</v>
      </c>
      <c r="D212" t="s">
        <v>29</v>
      </c>
      <c r="E212">
        <v>5492.76</v>
      </c>
      <c r="F212">
        <v>6600</v>
      </c>
      <c r="G212">
        <v>7392</v>
      </c>
      <c r="H212">
        <v>1320</v>
      </c>
      <c r="I212" t="s">
        <v>12</v>
      </c>
      <c r="L212" t="s">
        <v>61</v>
      </c>
      <c r="M212">
        <v>2020</v>
      </c>
      <c r="N212" t="s">
        <v>35</v>
      </c>
      <c r="O212" t="s">
        <v>53</v>
      </c>
      <c r="P212" t="s">
        <v>54</v>
      </c>
      <c r="Q212" t="s">
        <v>55</v>
      </c>
      <c r="R212" t="s">
        <v>64</v>
      </c>
      <c r="S212" t="s">
        <v>57</v>
      </c>
      <c r="T212" t="s">
        <v>60</v>
      </c>
      <c r="U212">
        <v>750</v>
      </c>
      <c r="V212">
        <v>526.24</v>
      </c>
    </row>
    <row r="213" spans="1:22" x14ac:dyDescent="0.25">
      <c r="A213">
        <v>2021</v>
      </c>
      <c r="B213" t="s">
        <v>32</v>
      </c>
      <c r="C213" t="s">
        <v>10</v>
      </c>
      <c r="D213" t="s">
        <v>11</v>
      </c>
      <c r="E213">
        <v>9600</v>
      </c>
      <c r="F213">
        <v>4577.3</v>
      </c>
      <c r="G213">
        <v>5126.576</v>
      </c>
      <c r="H213">
        <v>915.46</v>
      </c>
      <c r="I213" t="s">
        <v>12</v>
      </c>
      <c r="L213" t="s">
        <v>59</v>
      </c>
      <c r="M213">
        <v>2020</v>
      </c>
      <c r="N213" t="s">
        <v>35</v>
      </c>
      <c r="O213" t="s">
        <v>53</v>
      </c>
      <c r="P213" t="s">
        <v>54</v>
      </c>
      <c r="Q213" t="s">
        <v>55</v>
      </c>
      <c r="R213" t="s">
        <v>64</v>
      </c>
      <c r="S213" t="s">
        <v>57</v>
      </c>
      <c r="T213" t="s">
        <v>60</v>
      </c>
      <c r="U213">
        <v>804</v>
      </c>
      <c r="V213">
        <v>526.24</v>
      </c>
    </row>
    <row r="214" spans="1:22" x14ac:dyDescent="0.25">
      <c r="A214">
        <v>2021</v>
      </c>
      <c r="B214" t="s">
        <v>32</v>
      </c>
      <c r="C214" t="s">
        <v>10</v>
      </c>
      <c r="D214" t="s">
        <v>13</v>
      </c>
      <c r="E214">
        <v>5492.6399999999994</v>
      </c>
      <c r="F214">
        <v>8000</v>
      </c>
      <c r="G214">
        <v>8960</v>
      </c>
      <c r="H214">
        <v>1600</v>
      </c>
      <c r="I214" t="s">
        <v>12</v>
      </c>
      <c r="L214" t="s">
        <v>52</v>
      </c>
      <c r="M214">
        <v>2020</v>
      </c>
      <c r="N214" t="s">
        <v>35</v>
      </c>
      <c r="O214" t="s">
        <v>53</v>
      </c>
      <c r="P214" t="s">
        <v>54</v>
      </c>
      <c r="Q214" t="s">
        <v>55</v>
      </c>
      <c r="R214" t="s">
        <v>64</v>
      </c>
      <c r="S214" t="s">
        <v>57</v>
      </c>
      <c r="T214" t="s">
        <v>60</v>
      </c>
      <c r="U214">
        <v>229</v>
      </c>
      <c r="V214">
        <v>327.47000000000003</v>
      </c>
    </row>
    <row r="215" spans="1:22" x14ac:dyDescent="0.25">
      <c r="A215">
        <v>2021</v>
      </c>
      <c r="B215" t="s">
        <v>32</v>
      </c>
      <c r="C215" t="s">
        <v>14</v>
      </c>
      <c r="D215" t="s">
        <v>15</v>
      </c>
      <c r="E215">
        <v>6892.2</v>
      </c>
      <c r="F215">
        <v>4577.2</v>
      </c>
      <c r="G215">
        <v>5126.4639999999999</v>
      </c>
      <c r="H215">
        <v>915.44</v>
      </c>
      <c r="I215" t="s">
        <v>12</v>
      </c>
      <c r="L215" t="s">
        <v>59</v>
      </c>
      <c r="M215">
        <v>2020</v>
      </c>
      <c r="N215" t="s">
        <v>35</v>
      </c>
      <c r="O215" t="s">
        <v>53</v>
      </c>
      <c r="P215" t="s">
        <v>54</v>
      </c>
      <c r="Q215" t="s">
        <v>55</v>
      </c>
      <c r="R215" t="s">
        <v>64</v>
      </c>
      <c r="S215" t="s">
        <v>57</v>
      </c>
      <c r="T215" t="s">
        <v>60</v>
      </c>
      <c r="U215">
        <v>277</v>
      </c>
      <c r="V215">
        <v>396.11</v>
      </c>
    </row>
    <row r="216" spans="1:22" x14ac:dyDescent="0.25">
      <c r="A216">
        <v>2021</v>
      </c>
      <c r="B216" t="s">
        <v>32</v>
      </c>
      <c r="C216" t="s">
        <v>16</v>
      </c>
      <c r="D216" t="s">
        <v>17</v>
      </c>
      <c r="E216">
        <v>644</v>
      </c>
      <c r="F216">
        <v>5743.5</v>
      </c>
      <c r="G216">
        <v>6432.72</v>
      </c>
      <c r="H216">
        <v>1148.7</v>
      </c>
      <c r="I216" t="s">
        <v>12</v>
      </c>
      <c r="L216" t="s">
        <v>52</v>
      </c>
      <c r="M216">
        <v>2020</v>
      </c>
      <c r="N216" t="s">
        <v>35</v>
      </c>
      <c r="O216" t="s">
        <v>53</v>
      </c>
      <c r="P216" t="s">
        <v>54</v>
      </c>
      <c r="Q216" t="s">
        <v>55</v>
      </c>
      <c r="R216" t="s">
        <v>56</v>
      </c>
      <c r="S216" t="s">
        <v>57</v>
      </c>
      <c r="T216" t="s">
        <v>60</v>
      </c>
      <c r="U216">
        <v>205</v>
      </c>
      <c r="V216">
        <v>293.14999999999998</v>
      </c>
    </row>
    <row r="217" spans="1:22" x14ac:dyDescent="0.25">
      <c r="A217">
        <v>2021</v>
      </c>
      <c r="B217" t="s">
        <v>32</v>
      </c>
      <c r="C217" t="s">
        <v>18</v>
      </c>
      <c r="D217" t="s">
        <v>19</v>
      </c>
      <c r="E217">
        <v>643</v>
      </c>
      <c r="F217">
        <v>7000</v>
      </c>
      <c r="G217">
        <v>7840</v>
      </c>
      <c r="H217">
        <v>1400</v>
      </c>
      <c r="I217" t="s">
        <v>12</v>
      </c>
      <c r="L217" t="s">
        <v>52</v>
      </c>
      <c r="M217">
        <v>2020</v>
      </c>
      <c r="N217" t="s">
        <v>35</v>
      </c>
      <c r="O217" t="s">
        <v>53</v>
      </c>
      <c r="P217" t="s">
        <v>54</v>
      </c>
      <c r="Q217" t="s">
        <v>55</v>
      </c>
      <c r="R217" t="s">
        <v>56</v>
      </c>
      <c r="S217" t="s">
        <v>57</v>
      </c>
      <c r="T217" t="s">
        <v>58</v>
      </c>
      <c r="U217">
        <v>879</v>
      </c>
      <c r="V217">
        <v>1256.97</v>
      </c>
    </row>
    <row r="218" spans="1:22" x14ac:dyDescent="0.25">
      <c r="A218">
        <v>2021</v>
      </c>
      <c r="B218" t="s">
        <v>32</v>
      </c>
      <c r="C218" t="s">
        <v>16</v>
      </c>
      <c r="D218" t="s">
        <v>20</v>
      </c>
      <c r="E218">
        <v>455</v>
      </c>
      <c r="F218">
        <v>4578.6000000000004</v>
      </c>
      <c r="G218">
        <v>5128.0320000000002</v>
      </c>
      <c r="H218">
        <v>915.72000000000014</v>
      </c>
      <c r="I218" t="s">
        <v>12</v>
      </c>
      <c r="L218" t="s">
        <v>63</v>
      </c>
      <c r="M218">
        <v>2020</v>
      </c>
      <c r="N218" t="s">
        <v>35</v>
      </c>
      <c r="O218" t="s">
        <v>53</v>
      </c>
      <c r="P218" t="s">
        <v>54</v>
      </c>
      <c r="Q218" t="s">
        <v>55</v>
      </c>
      <c r="R218" t="s">
        <v>56</v>
      </c>
      <c r="S218" t="s">
        <v>57</v>
      </c>
      <c r="T218" t="s">
        <v>58</v>
      </c>
      <c r="U218">
        <v>880</v>
      </c>
      <c r="V218">
        <v>1258.4000000000001</v>
      </c>
    </row>
    <row r="219" spans="1:22" x14ac:dyDescent="0.25">
      <c r="A219">
        <v>2021</v>
      </c>
      <c r="B219" t="s">
        <v>32</v>
      </c>
      <c r="C219" t="s">
        <v>18</v>
      </c>
      <c r="D219" t="s">
        <v>21</v>
      </c>
      <c r="E219">
        <v>345</v>
      </c>
      <c r="F219">
        <v>7000</v>
      </c>
      <c r="G219">
        <v>7840</v>
      </c>
      <c r="H219">
        <v>1400</v>
      </c>
      <c r="I219" t="s">
        <v>12</v>
      </c>
      <c r="L219" t="s">
        <v>59</v>
      </c>
      <c r="M219">
        <v>2020</v>
      </c>
      <c r="N219" t="s">
        <v>35</v>
      </c>
      <c r="O219" t="s">
        <v>53</v>
      </c>
      <c r="P219" t="s">
        <v>54</v>
      </c>
      <c r="Q219" t="s">
        <v>55</v>
      </c>
      <c r="R219" t="s">
        <v>56</v>
      </c>
      <c r="S219" t="s">
        <v>57</v>
      </c>
      <c r="T219" t="s">
        <v>58</v>
      </c>
      <c r="U219">
        <v>881</v>
      </c>
      <c r="V219">
        <v>1259.83</v>
      </c>
    </row>
    <row r="220" spans="1:22" x14ac:dyDescent="0.25">
      <c r="A220">
        <v>2021</v>
      </c>
      <c r="B220" t="s">
        <v>32</v>
      </c>
      <c r="C220" t="s">
        <v>14</v>
      </c>
      <c r="D220" t="s">
        <v>22</v>
      </c>
      <c r="E220">
        <v>122</v>
      </c>
      <c r="F220">
        <v>100</v>
      </c>
      <c r="G220">
        <v>112</v>
      </c>
      <c r="H220">
        <v>20</v>
      </c>
      <c r="I220" t="s">
        <v>12</v>
      </c>
      <c r="L220" t="s">
        <v>59</v>
      </c>
      <c r="M220">
        <v>2020</v>
      </c>
      <c r="N220" t="s">
        <v>35</v>
      </c>
      <c r="O220" t="s">
        <v>53</v>
      </c>
      <c r="P220" t="s">
        <v>54</v>
      </c>
      <c r="Q220" t="s">
        <v>55</v>
      </c>
      <c r="R220" t="s">
        <v>56</v>
      </c>
      <c r="S220" t="s">
        <v>57</v>
      </c>
      <c r="T220" t="s">
        <v>60</v>
      </c>
      <c r="U220">
        <v>233</v>
      </c>
      <c r="V220">
        <v>333.19</v>
      </c>
    </row>
    <row r="221" spans="1:22" x14ac:dyDescent="0.25">
      <c r="A221">
        <v>2021</v>
      </c>
      <c r="B221" t="s">
        <v>32</v>
      </c>
      <c r="C221" t="s">
        <v>23</v>
      </c>
      <c r="D221" t="s">
        <v>24</v>
      </c>
      <c r="E221">
        <v>78</v>
      </c>
      <c r="F221">
        <v>4577.2</v>
      </c>
      <c r="G221">
        <v>5126.4639999999999</v>
      </c>
      <c r="H221">
        <v>915.44</v>
      </c>
      <c r="I221" t="s">
        <v>12</v>
      </c>
      <c r="L221" t="s">
        <v>52</v>
      </c>
      <c r="M221">
        <v>2020</v>
      </c>
      <c r="N221" t="s">
        <v>35</v>
      </c>
      <c r="O221" t="s">
        <v>53</v>
      </c>
      <c r="P221" t="s">
        <v>54</v>
      </c>
      <c r="Q221" t="s">
        <v>55</v>
      </c>
      <c r="R221" t="s">
        <v>56</v>
      </c>
      <c r="S221" t="s">
        <v>57</v>
      </c>
      <c r="T221" t="s">
        <v>60</v>
      </c>
      <c r="U221">
        <v>275</v>
      </c>
      <c r="V221">
        <v>393.25</v>
      </c>
    </row>
    <row r="222" spans="1:22" x14ac:dyDescent="0.25">
      <c r="A222">
        <v>2021</v>
      </c>
      <c r="B222" t="s">
        <v>32</v>
      </c>
      <c r="C222" t="s">
        <v>23</v>
      </c>
      <c r="D222" t="s">
        <v>25</v>
      </c>
      <c r="E222">
        <v>76</v>
      </c>
      <c r="F222">
        <v>4576.8999999999996</v>
      </c>
      <c r="G222">
        <v>5126.1279999999997</v>
      </c>
      <c r="H222">
        <v>915.38</v>
      </c>
      <c r="I222" t="s">
        <v>12</v>
      </c>
      <c r="L222" t="s">
        <v>59</v>
      </c>
      <c r="M222">
        <v>2020</v>
      </c>
      <c r="N222" t="s">
        <v>35</v>
      </c>
      <c r="O222" t="s">
        <v>53</v>
      </c>
      <c r="P222" t="s">
        <v>54</v>
      </c>
      <c r="Q222" t="s">
        <v>55</v>
      </c>
      <c r="R222" t="s">
        <v>56</v>
      </c>
      <c r="S222" t="s">
        <v>57</v>
      </c>
      <c r="T222" t="s">
        <v>60</v>
      </c>
      <c r="U222">
        <v>773</v>
      </c>
      <c r="V222">
        <v>1105.3899999999999</v>
      </c>
    </row>
    <row r="223" spans="1:22" x14ac:dyDescent="0.25">
      <c r="A223">
        <v>2021</v>
      </c>
      <c r="B223" t="s">
        <v>32</v>
      </c>
      <c r="C223" t="s">
        <v>23</v>
      </c>
      <c r="D223" t="s">
        <v>26</v>
      </c>
      <c r="E223">
        <v>46</v>
      </c>
      <c r="F223">
        <v>200</v>
      </c>
      <c r="G223">
        <v>224</v>
      </c>
      <c r="H223">
        <v>40</v>
      </c>
      <c r="I223" t="s">
        <v>12</v>
      </c>
      <c r="L223" t="s">
        <v>62</v>
      </c>
      <c r="M223">
        <v>2020</v>
      </c>
      <c r="N223" t="s">
        <v>41</v>
      </c>
      <c r="O223" t="s">
        <v>53</v>
      </c>
      <c r="P223" t="s">
        <v>54</v>
      </c>
      <c r="Q223" t="s">
        <v>55</v>
      </c>
      <c r="R223" t="s">
        <v>56</v>
      </c>
      <c r="S223" t="s">
        <v>57</v>
      </c>
      <c r="T223" t="s">
        <v>58</v>
      </c>
      <c r="U223">
        <v>242</v>
      </c>
      <c r="V223">
        <v>526.24</v>
      </c>
    </row>
    <row r="224" spans="1:22" x14ac:dyDescent="0.25">
      <c r="A224">
        <v>2021</v>
      </c>
      <c r="B224" t="s">
        <v>32</v>
      </c>
      <c r="C224" t="s">
        <v>23</v>
      </c>
      <c r="D224" t="s">
        <v>27</v>
      </c>
      <c r="E224">
        <v>34</v>
      </c>
      <c r="F224">
        <v>4576.8</v>
      </c>
      <c r="G224">
        <v>5126.0160000000005</v>
      </c>
      <c r="H224">
        <v>915.36000000000013</v>
      </c>
      <c r="I224" t="s">
        <v>12</v>
      </c>
      <c r="L224" t="s">
        <v>59</v>
      </c>
      <c r="M224">
        <v>2020</v>
      </c>
      <c r="N224" t="s">
        <v>41</v>
      </c>
      <c r="O224" t="s">
        <v>53</v>
      </c>
      <c r="P224" t="s">
        <v>54</v>
      </c>
      <c r="Q224" t="s">
        <v>55</v>
      </c>
      <c r="R224" t="s">
        <v>56</v>
      </c>
      <c r="S224" t="s">
        <v>57</v>
      </c>
      <c r="T224" t="s">
        <v>58</v>
      </c>
      <c r="U224">
        <v>236</v>
      </c>
      <c r="V224">
        <v>526.24</v>
      </c>
    </row>
    <row r="225" spans="1:22" x14ac:dyDescent="0.25">
      <c r="A225">
        <v>2021</v>
      </c>
      <c r="B225" t="s">
        <v>32</v>
      </c>
      <c r="C225" t="s">
        <v>14</v>
      </c>
      <c r="D225" t="s">
        <v>28</v>
      </c>
      <c r="E225">
        <v>7</v>
      </c>
      <c r="F225">
        <v>200</v>
      </c>
      <c r="G225">
        <v>224</v>
      </c>
      <c r="H225">
        <v>40</v>
      </c>
      <c r="I225" t="s">
        <v>12</v>
      </c>
      <c r="L225" t="s">
        <v>61</v>
      </c>
      <c r="M225">
        <v>2020</v>
      </c>
      <c r="N225" t="s">
        <v>41</v>
      </c>
      <c r="O225" t="s">
        <v>53</v>
      </c>
      <c r="P225" t="s">
        <v>54</v>
      </c>
      <c r="Q225" t="s">
        <v>55</v>
      </c>
      <c r="R225" t="s">
        <v>56</v>
      </c>
      <c r="S225" t="s">
        <v>57</v>
      </c>
      <c r="T225" t="s">
        <v>58</v>
      </c>
      <c r="U225">
        <v>230</v>
      </c>
      <c r="V225">
        <v>526.24</v>
      </c>
    </row>
    <row r="226" spans="1:22" x14ac:dyDescent="0.25">
      <c r="A226">
        <v>2021</v>
      </c>
      <c r="B226" t="s">
        <v>32</v>
      </c>
      <c r="C226" t="s">
        <v>23</v>
      </c>
      <c r="D226" t="s">
        <v>30</v>
      </c>
      <c r="E226">
        <v>3</v>
      </c>
      <c r="F226">
        <v>4577.3</v>
      </c>
      <c r="G226">
        <v>5126.576</v>
      </c>
      <c r="H226">
        <v>915.46</v>
      </c>
      <c r="I226" t="s">
        <v>12</v>
      </c>
      <c r="L226" t="s">
        <v>62</v>
      </c>
      <c r="M226">
        <v>2020</v>
      </c>
      <c r="N226" t="s">
        <v>41</v>
      </c>
      <c r="O226" t="s">
        <v>53</v>
      </c>
      <c r="P226" t="s">
        <v>54</v>
      </c>
      <c r="Q226" t="s">
        <v>55</v>
      </c>
      <c r="R226" t="s">
        <v>56</v>
      </c>
      <c r="S226" t="s">
        <v>57</v>
      </c>
      <c r="T226" t="s">
        <v>60</v>
      </c>
      <c r="U226">
        <v>200</v>
      </c>
      <c r="V226">
        <v>286</v>
      </c>
    </row>
    <row r="227" spans="1:22" x14ac:dyDescent="0.25">
      <c r="A227">
        <v>2021</v>
      </c>
      <c r="B227" t="s">
        <v>32</v>
      </c>
      <c r="C227" t="s">
        <v>29</v>
      </c>
      <c r="D227" t="s">
        <v>29</v>
      </c>
      <c r="E227">
        <v>2</v>
      </c>
      <c r="F227">
        <v>6600</v>
      </c>
      <c r="G227">
        <v>7392</v>
      </c>
      <c r="H227">
        <v>1320</v>
      </c>
      <c r="I227" t="s">
        <v>12</v>
      </c>
      <c r="L227" t="s">
        <v>61</v>
      </c>
      <c r="M227">
        <v>2020</v>
      </c>
      <c r="N227" t="s">
        <v>41</v>
      </c>
      <c r="O227" t="s">
        <v>53</v>
      </c>
      <c r="P227" t="s">
        <v>54</v>
      </c>
      <c r="Q227" t="s">
        <v>55</v>
      </c>
      <c r="R227" t="s">
        <v>56</v>
      </c>
      <c r="S227" t="s">
        <v>57</v>
      </c>
      <c r="T227" t="s">
        <v>60</v>
      </c>
      <c r="U227">
        <v>170</v>
      </c>
      <c r="V227">
        <v>243.1</v>
      </c>
    </row>
    <row r="228" spans="1:22" x14ac:dyDescent="0.25">
      <c r="A228">
        <v>2021</v>
      </c>
      <c r="B228" t="s">
        <v>34</v>
      </c>
      <c r="C228" t="s">
        <v>10</v>
      </c>
      <c r="D228" t="s">
        <v>11</v>
      </c>
      <c r="E228">
        <v>3566</v>
      </c>
      <c r="F228">
        <v>4577.3</v>
      </c>
      <c r="G228">
        <v>5126.576</v>
      </c>
      <c r="H228">
        <v>915.46</v>
      </c>
      <c r="I228" t="s">
        <v>12</v>
      </c>
      <c r="L228" t="s">
        <v>61</v>
      </c>
      <c r="M228">
        <v>2020</v>
      </c>
      <c r="N228" t="s">
        <v>41</v>
      </c>
      <c r="O228" t="s">
        <v>53</v>
      </c>
      <c r="P228" t="s">
        <v>54</v>
      </c>
      <c r="Q228" t="s">
        <v>55</v>
      </c>
      <c r="R228" t="s">
        <v>56</v>
      </c>
      <c r="S228" t="s">
        <v>57</v>
      </c>
      <c r="T228" t="s">
        <v>60</v>
      </c>
      <c r="U228">
        <v>196</v>
      </c>
      <c r="V228">
        <v>280.27999999999997</v>
      </c>
    </row>
    <row r="229" spans="1:22" x14ac:dyDescent="0.25">
      <c r="A229">
        <v>2021</v>
      </c>
      <c r="B229" t="s">
        <v>34</v>
      </c>
      <c r="C229" t="s">
        <v>10</v>
      </c>
      <c r="D229" t="s">
        <v>13</v>
      </c>
      <c r="E229">
        <v>2498</v>
      </c>
      <c r="F229">
        <v>8000</v>
      </c>
      <c r="G229">
        <v>8960</v>
      </c>
      <c r="H229">
        <v>1600</v>
      </c>
      <c r="I229" t="s">
        <v>12</v>
      </c>
      <c r="L229" t="s">
        <v>59</v>
      </c>
      <c r="M229">
        <v>2020</v>
      </c>
      <c r="N229" t="s">
        <v>41</v>
      </c>
      <c r="O229" t="s">
        <v>53</v>
      </c>
      <c r="P229" t="s">
        <v>54</v>
      </c>
      <c r="Q229" t="s">
        <v>55</v>
      </c>
      <c r="R229" t="s">
        <v>56</v>
      </c>
      <c r="S229" t="s">
        <v>57</v>
      </c>
      <c r="T229" t="s">
        <v>60</v>
      </c>
      <c r="U229">
        <v>244</v>
      </c>
      <c r="V229">
        <v>348.92</v>
      </c>
    </row>
    <row r="230" spans="1:22" x14ac:dyDescent="0.25">
      <c r="A230">
        <v>2021</v>
      </c>
      <c r="B230" t="s">
        <v>34</v>
      </c>
      <c r="C230" t="s">
        <v>14</v>
      </c>
      <c r="D230" t="s">
        <v>15</v>
      </c>
      <c r="E230">
        <v>1245</v>
      </c>
      <c r="F230">
        <v>4577.2</v>
      </c>
      <c r="G230">
        <v>5126.4639999999999</v>
      </c>
      <c r="H230">
        <v>915.44</v>
      </c>
      <c r="I230" t="s">
        <v>12</v>
      </c>
      <c r="L230" t="s">
        <v>52</v>
      </c>
      <c r="M230">
        <v>2020</v>
      </c>
      <c r="N230" t="s">
        <v>41</v>
      </c>
      <c r="O230" t="s">
        <v>53</v>
      </c>
      <c r="P230" t="s">
        <v>54</v>
      </c>
      <c r="Q230" t="s">
        <v>55</v>
      </c>
      <c r="R230" t="s">
        <v>56</v>
      </c>
      <c r="S230" t="s">
        <v>57</v>
      </c>
      <c r="T230" t="s">
        <v>60</v>
      </c>
      <c r="U230">
        <v>172</v>
      </c>
      <c r="V230">
        <v>245.95999999999998</v>
      </c>
    </row>
    <row r="231" spans="1:22" x14ac:dyDescent="0.25">
      <c r="A231">
        <v>2021</v>
      </c>
      <c r="B231" t="s">
        <v>34</v>
      </c>
      <c r="C231" t="s">
        <v>16</v>
      </c>
      <c r="D231" t="s">
        <v>17</v>
      </c>
      <c r="E231">
        <v>644</v>
      </c>
      <c r="F231">
        <v>5743.5</v>
      </c>
      <c r="G231">
        <v>6432.72</v>
      </c>
      <c r="H231">
        <v>1148.7</v>
      </c>
      <c r="I231" t="s">
        <v>12</v>
      </c>
      <c r="L231" t="s">
        <v>52</v>
      </c>
      <c r="M231">
        <v>2020</v>
      </c>
      <c r="N231" t="s">
        <v>41</v>
      </c>
      <c r="O231" t="s">
        <v>53</v>
      </c>
      <c r="P231" t="s">
        <v>54</v>
      </c>
      <c r="Q231" t="s">
        <v>55</v>
      </c>
      <c r="R231" t="s">
        <v>56</v>
      </c>
      <c r="S231" t="s">
        <v>57</v>
      </c>
      <c r="T231" t="s">
        <v>58</v>
      </c>
      <c r="U231">
        <v>240</v>
      </c>
      <c r="V231">
        <v>526.24</v>
      </c>
    </row>
    <row r="232" spans="1:22" x14ac:dyDescent="0.25">
      <c r="A232">
        <v>2021</v>
      </c>
      <c r="B232" t="s">
        <v>34</v>
      </c>
      <c r="C232" t="s">
        <v>18</v>
      </c>
      <c r="D232" t="s">
        <v>19</v>
      </c>
      <c r="E232">
        <v>643</v>
      </c>
      <c r="F232">
        <v>7000</v>
      </c>
      <c r="G232">
        <v>7840</v>
      </c>
      <c r="H232">
        <v>1400</v>
      </c>
      <c r="I232" t="s">
        <v>12</v>
      </c>
      <c r="L232" t="s">
        <v>61</v>
      </c>
      <c r="M232">
        <v>2020</v>
      </c>
      <c r="N232" t="s">
        <v>41</v>
      </c>
      <c r="O232" t="s">
        <v>53</v>
      </c>
      <c r="P232" t="s">
        <v>54</v>
      </c>
      <c r="Q232" t="s">
        <v>55</v>
      </c>
      <c r="R232" t="s">
        <v>56</v>
      </c>
      <c r="S232" t="s">
        <v>57</v>
      </c>
      <c r="T232" t="s">
        <v>58</v>
      </c>
      <c r="U232">
        <v>234</v>
      </c>
      <c r="V232">
        <v>526.24</v>
      </c>
    </row>
    <row r="233" spans="1:22" x14ac:dyDescent="0.25">
      <c r="A233">
        <v>2021</v>
      </c>
      <c r="B233" t="s">
        <v>34</v>
      </c>
      <c r="C233" t="s">
        <v>16</v>
      </c>
      <c r="D233" t="s">
        <v>20</v>
      </c>
      <c r="E233">
        <v>455</v>
      </c>
      <c r="F233">
        <v>4578.6000000000004</v>
      </c>
      <c r="G233">
        <v>5128.0320000000002</v>
      </c>
      <c r="H233">
        <v>915.72000000000014</v>
      </c>
      <c r="I233" t="s">
        <v>12</v>
      </c>
      <c r="L233" t="s">
        <v>59</v>
      </c>
      <c r="M233">
        <v>2020</v>
      </c>
      <c r="N233" t="s">
        <v>41</v>
      </c>
      <c r="O233" t="s">
        <v>53</v>
      </c>
      <c r="P233" t="s">
        <v>54</v>
      </c>
      <c r="Q233" t="s">
        <v>55</v>
      </c>
      <c r="R233" t="s">
        <v>56</v>
      </c>
      <c r="S233" t="s">
        <v>57</v>
      </c>
      <c r="T233" t="s">
        <v>58</v>
      </c>
      <c r="U233">
        <v>228</v>
      </c>
      <c r="V233">
        <v>526.24</v>
      </c>
    </row>
    <row r="234" spans="1:22" x14ac:dyDescent="0.25">
      <c r="A234">
        <v>2021</v>
      </c>
      <c r="B234" t="s">
        <v>34</v>
      </c>
      <c r="C234" t="s">
        <v>18</v>
      </c>
      <c r="D234" t="s">
        <v>21</v>
      </c>
      <c r="E234">
        <v>345</v>
      </c>
      <c r="F234">
        <v>7000</v>
      </c>
      <c r="G234">
        <v>7840</v>
      </c>
      <c r="H234">
        <v>1400</v>
      </c>
      <c r="I234" t="s">
        <v>12</v>
      </c>
      <c r="L234" t="s">
        <v>52</v>
      </c>
      <c r="M234">
        <v>2020</v>
      </c>
      <c r="N234" t="s">
        <v>41</v>
      </c>
      <c r="O234" t="s">
        <v>53</v>
      </c>
      <c r="P234" t="s">
        <v>54</v>
      </c>
      <c r="Q234" t="s">
        <v>55</v>
      </c>
      <c r="R234" t="s">
        <v>56</v>
      </c>
      <c r="S234" t="s">
        <v>57</v>
      </c>
      <c r="T234" t="s">
        <v>60</v>
      </c>
      <c r="U234">
        <v>683</v>
      </c>
      <c r="V234">
        <v>976.69</v>
      </c>
    </row>
    <row r="235" spans="1:22" x14ac:dyDescent="0.25">
      <c r="A235">
        <v>2021</v>
      </c>
      <c r="B235" t="s">
        <v>34</v>
      </c>
      <c r="C235" t="s">
        <v>14</v>
      </c>
      <c r="D235" t="s">
        <v>22</v>
      </c>
      <c r="E235">
        <v>122</v>
      </c>
      <c r="F235">
        <v>100</v>
      </c>
      <c r="G235">
        <v>112</v>
      </c>
      <c r="H235">
        <v>20</v>
      </c>
      <c r="I235" t="s">
        <v>12</v>
      </c>
      <c r="L235" t="s">
        <v>59</v>
      </c>
      <c r="M235">
        <v>2020</v>
      </c>
      <c r="N235" t="s">
        <v>41</v>
      </c>
      <c r="O235" t="s">
        <v>53</v>
      </c>
      <c r="P235" t="s">
        <v>54</v>
      </c>
      <c r="Q235" t="s">
        <v>55</v>
      </c>
      <c r="R235" t="s">
        <v>56</v>
      </c>
      <c r="S235" t="s">
        <v>57</v>
      </c>
      <c r="T235" t="s">
        <v>60</v>
      </c>
      <c r="U235">
        <v>716</v>
      </c>
      <c r="V235">
        <v>1023.88</v>
      </c>
    </row>
    <row r="236" spans="1:22" x14ac:dyDescent="0.25">
      <c r="A236">
        <v>2021</v>
      </c>
      <c r="B236" t="s">
        <v>34</v>
      </c>
      <c r="C236" t="s">
        <v>23</v>
      </c>
      <c r="D236" t="s">
        <v>24</v>
      </c>
      <c r="E236">
        <v>78</v>
      </c>
      <c r="F236">
        <v>4577.2</v>
      </c>
      <c r="G236">
        <v>5126.4639999999999</v>
      </c>
      <c r="H236">
        <v>915.44</v>
      </c>
      <c r="I236" t="s">
        <v>12</v>
      </c>
      <c r="L236" t="s">
        <v>61</v>
      </c>
      <c r="M236">
        <v>2020</v>
      </c>
      <c r="N236" t="s">
        <v>41</v>
      </c>
      <c r="O236" t="s">
        <v>53</v>
      </c>
      <c r="P236" t="s">
        <v>54</v>
      </c>
      <c r="Q236" t="s">
        <v>55</v>
      </c>
      <c r="R236" t="s">
        <v>56</v>
      </c>
      <c r="S236" t="s">
        <v>57</v>
      </c>
      <c r="T236" t="s">
        <v>60</v>
      </c>
      <c r="U236">
        <v>769</v>
      </c>
      <c r="V236">
        <v>1099.67</v>
      </c>
    </row>
    <row r="237" spans="1:22" x14ac:dyDescent="0.25">
      <c r="A237">
        <v>2021</v>
      </c>
      <c r="B237" t="s">
        <v>34</v>
      </c>
      <c r="C237" t="s">
        <v>23</v>
      </c>
      <c r="D237" t="s">
        <v>25</v>
      </c>
      <c r="E237">
        <v>76</v>
      </c>
      <c r="F237">
        <v>4576.8999999999996</v>
      </c>
      <c r="G237">
        <v>5126.1279999999997</v>
      </c>
      <c r="H237">
        <v>915.38</v>
      </c>
      <c r="I237" t="s">
        <v>12</v>
      </c>
      <c r="L237" t="s">
        <v>59</v>
      </c>
      <c r="M237">
        <v>2020</v>
      </c>
      <c r="N237" t="s">
        <v>41</v>
      </c>
      <c r="O237" t="s">
        <v>53</v>
      </c>
      <c r="P237" t="s">
        <v>54</v>
      </c>
      <c r="Q237" t="s">
        <v>55</v>
      </c>
      <c r="R237" t="s">
        <v>56</v>
      </c>
      <c r="S237" t="s">
        <v>57</v>
      </c>
      <c r="T237" t="s">
        <v>58</v>
      </c>
      <c r="U237">
        <v>237</v>
      </c>
      <c r="V237">
        <v>338.90999999999997</v>
      </c>
    </row>
    <row r="238" spans="1:22" x14ac:dyDescent="0.25">
      <c r="A238">
        <v>2021</v>
      </c>
      <c r="B238" t="s">
        <v>34</v>
      </c>
      <c r="C238" t="s">
        <v>23</v>
      </c>
      <c r="D238" t="s">
        <v>26</v>
      </c>
      <c r="E238">
        <v>46</v>
      </c>
      <c r="F238">
        <v>200</v>
      </c>
      <c r="G238">
        <v>224</v>
      </c>
      <c r="H238">
        <v>40</v>
      </c>
      <c r="I238" t="s">
        <v>12</v>
      </c>
      <c r="L238" t="s">
        <v>59</v>
      </c>
      <c r="M238">
        <v>2020</v>
      </c>
      <c r="N238" t="s">
        <v>41</v>
      </c>
      <c r="O238" t="s">
        <v>53</v>
      </c>
      <c r="P238" t="s">
        <v>54</v>
      </c>
      <c r="Q238" t="s">
        <v>55</v>
      </c>
      <c r="R238" t="s">
        <v>56</v>
      </c>
      <c r="S238" t="s">
        <v>57</v>
      </c>
      <c r="T238" t="s">
        <v>58</v>
      </c>
      <c r="U238">
        <v>231</v>
      </c>
      <c r="V238">
        <v>330.33</v>
      </c>
    </row>
    <row r="239" spans="1:22" x14ac:dyDescent="0.25">
      <c r="A239">
        <v>2021</v>
      </c>
      <c r="B239" t="s">
        <v>34</v>
      </c>
      <c r="C239" t="s">
        <v>23</v>
      </c>
      <c r="D239" t="s">
        <v>27</v>
      </c>
      <c r="E239">
        <v>34</v>
      </c>
      <c r="F239">
        <v>4576.8</v>
      </c>
      <c r="G239">
        <v>5126.0160000000005</v>
      </c>
      <c r="H239">
        <v>915.36000000000013</v>
      </c>
      <c r="I239" t="s">
        <v>12</v>
      </c>
      <c r="L239" t="s">
        <v>61</v>
      </c>
      <c r="M239">
        <v>2020</v>
      </c>
      <c r="N239" t="s">
        <v>41</v>
      </c>
      <c r="O239" t="s">
        <v>53</v>
      </c>
      <c r="P239" t="s">
        <v>54</v>
      </c>
      <c r="Q239" t="s">
        <v>55</v>
      </c>
      <c r="R239" t="s">
        <v>56</v>
      </c>
      <c r="S239" t="s">
        <v>57</v>
      </c>
      <c r="T239" t="s">
        <v>60</v>
      </c>
      <c r="U239">
        <v>201</v>
      </c>
      <c r="V239">
        <v>287.43</v>
      </c>
    </row>
    <row r="240" spans="1:22" x14ac:dyDescent="0.25">
      <c r="A240">
        <v>2021</v>
      </c>
      <c r="B240" t="s">
        <v>34</v>
      </c>
      <c r="C240" t="s">
        <v>14</v>
      </c>
      <c r="D240" t="s">
        <v>28</v>
      </c>
      <c r="E240">
        <v>7</v>
      </c>
      <c r="F240">
        <v>200</v>
      </c>
      <c r="G240">
        <v>224</v>
      </c>
      <c r="H240">
        <v>40</v>
      </c>
      <c r="I240" t="s">
        <v>12</v>
      </c>
      <c r="L240" t="s">
        <v>59</v>
      </c>
      <c r="M240">
        <v>2020</v>
      </c>
      <c r="N240" t="s">
        <v>41</v>
      </c>
      <c r="O240" t="s">
        <v>53</v>
      </c>
      <c r="P240" t="s">
        <v>54</v>
      </c>
      <c r="Q240" t="s">
        <v>55</v>
      </c>
      <c r="R240" t="s">
        <v>56</v>
      </c>
      <c r="S240" t="s">
        <v>57</v>
      </c>
      <c r="T240" t="s">
        <v>60</v>
      </c>
      <c r="U240">
        <v>756</v>
      </c>
      <c r="V240">
        <v>526.24</v>
      </c>
    </row>
    <row r="241" spans="1:22" x14ac:dyDescent="0.25">
      <c r="A241">
        <v>2021</v>
      </c>
      <c r="B241" t="s">
        <v>34</v>
      </c>
      <c r="C241" t="s">
        <v>23</v>
      </c>
      <c r="D241" t="s">
        <v>30</v>
      </c>
      <c r="E241">
        <v>3</v>
      </c>
      <c r="F241">
        <v>4577.3</v>
      </c>
      <c r="G241">
        <v>5126.576</v>
      </c>
      <c r="H241">
        <v>915.46</v>
      </c>
      <c r="I241" t="s">
        <v>12</v>
      </c>
      <c r="L241" t="s">
        <v>52</v>
      </c>
      <c r="M241">
        <v>2020</v>
      </c>
      <c r="N241" t="s">
        <v>41</v>
      </c>
      <c r="O241" t="s">
        <v>53</v>
      </c>
      <c r="P241" t="s">
        <v>54</v>
      </c>
      <c r="Q241" t="s">
        <v>55</v>
      </c>
      <c r="R241" t="s">
        <v>56</v>
      </c>
      <c r="S241" t="s">
        <v>57</v>
      </c>
      <c r="T241" t="s">
        <v>60</v>
      </c>
      <c r="U241">
        <v>809</v>
      </c>
      <c r="V241">
        <v>526.24</v>
      </c>
    </row>
    <row r="242" spans="1:22" x14ac:dyDescent="0.25">
      <c r="A242">
        <v>2021</v>
      </c>
      <c r="B242" t="s">
        <v>34</v>
      </c>
      <c r="C242" t="s">
        <v>29</v>
      </c>
      <c r="D242" t="s">
        <v>29</v>
      </c>
      <c r="E242">
        <v>2</v>
      </c>
      <c r="F242">
        <v>7920</v>
      </c>
      <c r="G242">
        <v>10296</v>
      </c>
      <c r="H242">
        <v>1584</v>
      </c>
      <c r="I242" t="s">
        <v>12</v>
      </c>
      <c r="L242" t="s">
        <v>52</v>
      </c>
      <c r="M242">
        <v>2020</v>
      </c>
      <c r="N242" t="s">
        <v>41</v>
      </c>
      <c r="O242" t="s">
        <v>53</v>
      </c>
      <c r="P242" t="s">
        <v>54</v>
      </c>
      <c r="Q242" t="s">
        <v>55</v>
      </c>
      <c r="R242" t="s">
        <v>56</v>
      </c>
      <c r="S242" t="s">
        <v>57</v>
      </c>
      <c r="T242" t="s">
        <v>60</v>
      </c>
      <c r="U242">
        <v>199</v>
      </c>
      <c r="V242">
        <v>284.57</v>
      </c>
    </row>
    <row r="243" spans="1:22" x14ac:dyDescent="0.25">
      <c r="A243">
        <v>2021</v>
      </c>
      <c r="B243" t="s">
        <v>35</v>
      </c>
      <c r="C243" t="s">
        <v>10</v>
      </c>
      <c r="D243" t="s">
        <v>11</v>
      </c>
      <c r="E243">
        <v>3566</v>
      </c>
      <c r="F243">
        <v>5492.76</v>
      </c>
      <c r="G243">
        <v>7140.5879999999997</v>
      </c>
      <c r="H243">
        <v>1098.5520000000001</v>
      </c>
      <c r="I243" t="s">
        <v>12</v>
      </c>
      <c r="L243" t="s">
        <v>52</v>
      </c>
      <c r="M243">
        <v>2020</v>
      </c>
      <c r="N243" t="s">
        <v>41</v>
      </c>
      <c r="O243" t="s">
        <v>53</v>
      </c>
      <c r="P243" t="s">
        <v>54</v>
      </c>
      <c r="Q243" t="s">
        <v>55</v>
      </c>
      <c r="R243" t="s">
        <v>56</v>
      </c>
      <c r="S243" t="s">
        <v>57</v>
      </c>
      <c r="T243" t="s">
        <v>60</v>
      </c>
      <c r="U243">
        <v>247</v>
      </c>
      <c r="V243">
        <v>353.21</v>
      </c>
    </row>
    <row r="244" spans="1:22" x14ac:dyDescent="0.25">
      <c r="A244">
        <v>2021</v>
      </c>
      <c r="B244" t="s">
        <v>35</v>
      </c>
      <c r="C244" t="s">
        <v>10</v>
      </c>
      <c r="D244" t="s">
        <v>13</v>
      </c>
      <c r="E244">
        <v>2498</v>
      </c>
      <c r="F244">
        <v>9600</v>
      </c>
      <c r="G244">
        <v>12480</v>
      </c>
      <c r="H244">
        <v>1920</v>
      </c>
      <c r="I244" t="s">
        <v>12</v>
      </c>
      <c r="L244" t="s">
        <v>61</v>
      </c>
      <c r="M244">
        <v>2020</v>
      </c>
      <c r="N244" t="s">
        <v>41</v>
      </c>
      <c r="O244" t="s">
        <v>53</v>
      </c>
      <c r="P244" t="s">
        <v>54</v>
      </c>
      <c r="Q244" t="s">
        <v>55</v>
      </c>
      <c r="R244" t="s">
        <v>56</v>
      </c>
      <c r="S244" t="s">
        <v>57</v>
      </c>
      <c r="T244" t="s">
        <v>60</v>
      </c>
      <c r="U244">
        <v>169</v>
      </c>
      <c r="V244">
        <v>241.67000000000002</v>
      </c>
    </row>
    <row r="245" spans="1:22" x14ac:dyDescent="0.25">
      <c r="A245">
        <v>2021</v>
      </c>
      <c r="B245" t="s">
        <v>35</v>
      </c>
      <c r="C245" t="s">
        <v>14</v>
      </c>
      <c r="D245" t="s">
        <v>15</v>
      </c>
      <c r="E245">
        <v>1245</v>
      </c>
      <c r="F245">
        <v>5492.6399999999994</v>
      </c>
      <c r="G245">
        <v>7140.4319999999989</v>
      </c>
      <c r="H245">
        <v>1098.528</v>
      </c>
      <c r="I245" t="s">
        <v>12</v>
      </c>
      <c r="L245" t="s">
        <v>52</v>
      </c>
      <c r="M245">
        <v>2020</v>
      </c>
      <c r="N245" t="s">
        <v>41</v>
      </c>
      <c r="O245" t="s">
        <v>53</v>
      </c>
      <c r="P245" t="s">
        <v>54</v>
      </c>
      <c r="Q245" t="s">
        <v>55</v>
      </c>
      <c r="R245" t="s">
        <v>56</v>
      </c>
      <c r="S245" t="s">
        <v>57</v>
      </c>
      <c r="T245" t="s">
        <v>58</v>
      </c>
      <c r="U245">
        <v>239</v>
      </c>
      <c r="V245">
        <v>341.77</v>
      </c>
    </row>
    <row r="246" spans="1:22" x14ac:dyDescent="0.25">
      <c r="A246">
        <v>2021</v>
      </c>
      <c r="B246" t="s">
        <v>35</v>
      </c>
      <c r="C246" t="s">
        <v>16</v>
      </c>
      <c r="D246" t="s">
        <v>17</v>
      </c>
      <c r="E246">
        <v>644</v>
      </c>
      <c r="F246">
        <v>6892.2</v>
      </c>
      <c r="G246">
        <v>8959.86</v>
      </c>
      <c r="H246">
        <v>1378.44</v>
      </c>
      <c r="I246" t="s">
        <v>12</v>
      </c>
      <c r="L246" t="s">
        <v>59</v>
      </c>
      <c r="M246">
        <v>2020</v>
      </c>
      <c r="N246" t="s">
        <v>41</v>
      </c>
      <c r="O246" t="s">
        <v>53</v>
      </c>
      <c r="P246" t="s">
        <v>54</v>
      </c>
      <c r="Q246" t="s">
        <v>55</v>
      </c>
      <c r="R246" t="s">
        <v>56</v>
      </c>
      <c r="S246" t="s">
        <v>57</v>
      </c>
      <c r="T246" t="s">
        <v>58</v>
      </c>
      <c r="U246">
        <v>233</v>
      </c>
      <c r="V246">
        <v>333.19</v>
      </c>
    </row>
    <row r="247" spans="1:22" x14ac:dyDescent="0.25">
      <c r="A247">
        <v>2021</v>
      </c>
      <c r="B247" t="s">
        <v>35</v>
      </c>
      <c r="C247" t="s">
        <v>18</v>
      </c>
      <c r="D247" t="s">
        <v>19</v>
      </c>
      <c r="E247">
        <v>643</v>
      </c>
      <c r="F247">
        <v>8400</v>
      </c>
      <c r="G247">
        <v>10920</v>
      </c>
      <c r="H247">
        <v>1680</v>
      </c>
      <c r="I247" t="s">
        <v>12</v>
      </c>
      <c r="L247" t="s">
        <v>61</v>
      </c>
      <c r="M247">
        <v>2020</v>
      </c>
      <c r="N247" t="s">
        <v>41</v>
      </c>
      <c r="O247" t="s">
        <v>53</v>
      </c>
      <c r="P247" t="s">
        <v>54</v>
      </c>
      <c r="Q247" t="s">
        <v>55</v>
      </c>
      <c r="R247" t="s">
        <v>56</v>
      </c>
      <c r="S247" t="s">
        <v>57</v>
      </c>
      <c r="T247" t="s">
        <v>58</v>
      </c>
      <c r="U247">
        <v>227</v>
      </c>
      <c r="V247">
        <v>324.61</v>
      </c>
    </row>
    <row r="248" spans="1:22" x14ac:dyDescent="0.25">
      <c r="A248">
        <v>2021</v>
      </c>
      <c r="B248" t="s">
        <v>35</v>
      </c>
      <c r="C248" t="s">
        <v>16</v>
      </c>
      <c r="D248" t="s">
        <v>20</v>
      </c>
      <c r="E248">
        <v>455</v>
      </c>
      <c r="F248">
        <v>5494.3200000000006</v>
      </c>
      <c r="G248">
        <v>7142.6160000000009</v>
      </c>
      <c r="H248">
        <v>1098.8640000000003</v>
      </c>
      <c r="I248" t="s">
        <v>12</v>
      </c>
      <c r="L248" t="s">
        <v>61</v>
      </c>
      <c r="M248">
        <v>2020</v>
      </c>
      <c r="N248" t="s">
        <v>41</v>
      </c>
      <c r="O248" t="s">
        <v>53</v>
      </c>
      <c r="P248" t="s">
        <v>54</v>
      </c>
      <c r="Q248" t="s">
        <v>55</v>
      </c>
      <c r="R248" t="s">
        <v>56</v>
      </c>
      <c r="S248" t="s">
        <v>57</v>
      </c>
      <c r="T248" t="s">
        <v>60</v>
      </c>
      <c r="U248">
        <v>197</v>
      </c>
      <c r="V248">
        <v>281.70999999999998</v>
      </c>
    </row>
    <row r="249" spans="1:22" x14ac:dyDescent="0.25">
      <c r="A249">
        <v>2021</v>
      </c>
      <c r="B249" t="s">
        <v>35</v>
      </c>
      <c r="C249" t="s">
        <v>18</v>
      </c>
      <c r="D249" t="s">
        <v>21</v>
      </c>
      <c r="E249">
        <v>345</v>
      </c>
      <c r="F249">
        <v>8400</v>
      </c>
      <c r="G249">
        <v>10920</v>
      </c>
      <c r="H249">
        <v>1680</v>
      </c>
      <c r="I249" t="s">
        <v>12</v>
      </c>
      <c r="L249" t="s">
        <v>61</v>
      </c>
      <c r="M249">
        <v>2020</v>
      </c>
      <c r="N249" t="s">
        <v>41</v>
      </c>
      <c r="O249" t="s">
        <v>53</v>
      </c>
      <c r="P249" t="s">
        <v>54</v>
      </c>
      <c r="Q249" t="s">
        <v>55</v>
      </c>
      <c r="R249" t="s">
        <v>56</v>
      </c>
      <c r="S249" t="s">
        <v>57</v>
      </c>
      <c r="T249" t="s">
        <v>60</v>
      </c>
      <c r="U249">
        <v>245</v>
      </c>
      <c r="V249">
        <v>350.35</v>
      </c>
    </row>
    <row r="250" spans="1:22" x14ac:dyDescent="0.25">
      <c r="A250">
        <v>2021</v>
      </c>
      <c r="B250" t="s">
        <v>35</v>
      </c>
      <c r="C250" t="s">
        <v>14</v>
      </c>
      <c r="D250" t="s">
        <v>22</v>
      </c>
      <c r="E250">
        <v>122</v>
      </c>
      <c r="F250">
        <v>120</v>
      </c>
      <c r="G250">
        <v>156</v>
      </c>
      <c r="H250">
        <v>24</v>
      </c>
      <c r="I250" t="s">
        <v>12</v>
      </c>
      <c r="L250" t="s">
        <v>62</v>
      </c>
      <c r="M250">
        <v>2020</v>
      </c>
      <c r="N250" t="s">
        <v>41</v>
      </c>
      <c r="O250" t="s">
        <v>53</v>
      </c>
      <c r="P250" t="s">
        <v>54</v>
      </c>
      <c r="Q250" t="s">
        <v>55</v>
      </c>
      <c r="R250" t="s">
        <v>56</v>
      </c>
      <c r="S250" t="s">
        <v>57</v>
      </c>
      <c r="T250" t="s">
        <v>60</v>
      </c>
      <c r="U250">
        <v>778</v>
      </c>
      <c r="V250">
        <v>1112.54</v>
      </c>
    </row>
    <row r="251" spans="1:22" x14ac:dyDescent="0.25">
      <c r="A251">
        <v>2021</v>
      </c>
      <c r="B251" t="s">
        <v>35</v>
      </c>
      <c r="C251" t="s">
        <v>23</v>
      </c>
      <c r="D251" t="s">
        <v>24</v>
      </c>
      <c r="E251">
        <v>78</v>
      </c>
      <c r="F251">
        <v>4577.2</v>
      </c>
      <c r="G251">
        <v>5126.4639999999999</v>
      </c>
      <c r="H251">
        <v>915.44</v>
      </c>
      <c r="I251" t="s">
        <v>12</v>
      </c>
      <c r="L251" t="s">
        <v>59</v>
      </c>
      <c r="M251">
        <v>2020</v>
      </c>
      <c r="N251" t="s">
        <v>40</v>
      </c>
      <c r="O251" t="s">
        <v>53</v>
      </c>
      <c r="P251" t="s">
        <v>54</v>
      </c>
      <c r="Q251" t="s">
        <v>55</v>
      </c>
      <c r="R251" t="s">
        <v>56</v>
      </c>
      <c r="S251" t="s">
        <v>57</v>
      </c>
      <c r="T251" t="s">
        <v>58</v>
      </c>
      <c r="U251">
        <v>254</v>
      </c>
      <c r="V251">
        <v>526.24</v>
      </c>
    </row>
    <row r="252" spans="1:22" x14ac:dyDescent="0.25">
      <c r="A252">
        <v>2021</v>
      </c>
      <c r="B252" t="s">
        <v>35</v>
      </c>
      <c r="C252" t="s">
        <v>23</v>
      </c>
      <c r="D252" t="s">
        <v>25</v>
      </c>
      <c r="E252">
        <v>76</v>
      </c>
      <c r="F252">
        <v>4576.8999999999996</v>
      </c>
      <c r="G252">
        <v>5126.1279999999997</v>
      </c>
      <c r="H252">
        <v>915.38</v>
      </c>
      <c r="I252" t="s">
        <v>12</v>
      </c>
      <c r="L252" t="s">
        <v>59</v>
      </c>
      <c r="M252">
        <v>2020</v>
      </c>
      <c r="N252" t="s">
        <v>40</v>
      </c>
      <c r="O252" t="s">
        <v>53</v>
      </c>
      <c r="P252" t="s">
        <v>54</v>
      </c>
      <c r="Q252" t="s">
        <v>55</v>
      </c>
      <c r="R252" t="s">
        <v>56</v>
      </c>
      <c r="S252" t="s">
        <v>57</v>
      </c>
      <c r="T252" t="s">
        <v>58</v>
      </c>
      <c r="U252">
        <v>248</v>
      </c>
      <c r="V252">
        <v>526.24</v>
      </c>
    </row>
    <row r="253" spans="1:22" x14ac:dyDescent="0.25">
      <c r="A253">
        <v>2021</v>
      </c>
      <c r="B253" t="s">
        <v>35</v>
      </c>
      <c r="C253" t="s">
        <v>23</v>
      </c>
      <c r="D253" t="s">
        <v>26</v>
      </c>
      <c r="E253">
        <v>46</v>
      </c>
      <c r="F253">
        <v>200</v>
      </c>
      <c r="G253">
        <v>224</v>
      </c>
      <c r="H253">
        <v>40</v>
      </c>
      <c r="I253" t="s">
        <v>12</v>
      </c>
      <c r="L253" t="s">
        <v>59</v>
      </c>
      <c r="M253">
        <v>2020</v>
      </c>
      <c r="N253" t="s">
        <v>40</v>
      </c>
      <c r="O253" t="s">
        <v>53</v>
      </c>
      <c r="P253" t="s">
        <v>54</v>
      </c>
      <c r="Q253" t="s">
        <v>55</v>
      </c>
      <c r="R253" t="s">
        <v>56</v>
      </c>
      <c r="S253" t="s">
        <v>57</v>
      </c>
      <c r="T253" t="s">
        <v>60</v>
      </c>
      <c r="U253">
        <v>206</v>
      </c>
      <c r="V253">
        <v>294.58</v>
      </c>
    </row>
    <row r="254" spans="1:22" x14ac:dyDescent="0.25">
      <c r="A254">
        <v>2021</v>
      </c>
      <c r="B254" t="s">
        <v>35</v>
      </c>
      <c r="C254" t="s">
        <v>23</v>
      </c>
      <c r="D254" t="s">
        <v>27</v>
      </c>
      <c r="E254">
        <v>34</v>
      </c>
      <c r="F254">
        <v>4576.8</v>
      </c>
      <c r="G254">
        <v>5126.0160000000005</v>
      </c>
      <c r="H254">
        <v>915.36000000000013</v>
      </c>
      <c r="I254" t="s">
        <v>12</v>
      </c>
      <c r="L254" t="s">
        <v>52</v>
      </c>
      <c r="M254">
        <v>2020</v>
      </c>
      <c r="N254" t="s">
        <v>40</v>
      </c>
      <c r="O254" t="s">
        <v>53</v>
      </c>
      <c r="P254" t="s">
        <v>54</v>
      </c>
      <c r="Q254" t="s">
        <v>55</v>
      </c>
      <c r="R254" t="s">
        <v>56</v>
      </c>
      <c r="S254" t="s">
        <v>57</v>
      </c>
      <c r="T254" t="s">
        <v>60</v>
      </c>
      <c r="U254">
        <v>248</v>
      </c>
      <c r="V254">
        <v>354.64</v>
      </c>
    </row>
    <row r="255" spans="1:22" x14ac:dyDescent="0.25">
      <c r="A255">
        <v>2021</v>
      </c>
      <c r="B255" t="s">
        <v>35</v>
      </c>
      <c r="C255" t="s">
        <v>14</v>
      </c>
      <c r="D255" t="s">
        <v>28</v>
      </c>
      <c r="E255">
        <v>7</v>
      </c>
      <c r="F255">
        <v>200</v>
      </c>
      <c r="G255">
        <v>224</v>
      </c>
      <c r="H255">
        <v>40</v>
      </c>
      <c r="I255" t="s">
        <v>12</v>
      </c>
      <c r="L255" t="s">
        <v>61</v>
      </c>
      <c r="M255">
        <v>2020</v>
      </c>
      <c r="N255" t="s">
        <v>40</v>
      </c>
      <c r="O255" t="s">
        <v>53</v>
      </c>
      <c r="P255" t="s">
        <v>54</v>
      </c>
      <c r="Q255" t="s">
        <v>55</v>
      </c>
      <c r="R255" t="s">
        <v>56</v>
      </c>
      <c r="S255" t="s">
        <v>57</v>
      </c>
      <c r="T255" t="s">
        <v>60</v>
      </c>
      <c r="U255">
        <v>176</v>
      </c>
      <c r="V255">
        <v>251.68</v>
      </c>
    </row>
    <row r="256" spans="1:22" x14ac:dyDescent="0.25">
      <c r="A256">
        <v>2021</v>
      </c>
      <c r="B256" t="s">
        <v>35</v>
      </c>
      <c r="C256" t="s">
        <v>23</v>
      </c>
      <c r="D256" t="s">
        <v>30</v>
      </c>
      <c r="E256">
        <v>3</v>
      </c>
      <c r="F256">
        <v>4577.3</v>
      </c>
      <c r="G256">
        <v>5126.576</v>
      </c>
      <c r="H256">
        <v>915.46</v>
      </c>
      <c r="I256" t="s">
        <v>12</v>
      </c>
      <c r="L256" t="s">
        <v>63</v>
      </c>
      <c r="M256">
        <v>2020</v>
      </c>
      <c r="N256" t="s">
        <v>40</v>
      </c>
      <c r="O256" t="s">
        <v>53</v>
      </c>
      <c r="P256" t="s">
        <v>54</v>
      </c>
      <c r="Q256" t="s">
        <v>55</v>
      </c>
      <c r="R256" t="s">
        <v>56</v>
      </c>
      <c r="S256" t="s">
        <v>57</v>
      </c>
      <c r="T256" t="s">
        <v>60</v>
      </c>
      <c r="U256">
        <v>202</v>
      </c>
      <c r="V256">
        <v>288.86</v>
      </c>
    </row>
    <row r="257" spans="1:22" x14ac:dyDescent="0.25">
      <c r="A257">
        <v>2021</v>
      </c>
      <c r="B257" t="s">
        <v>35</v>
      </c>
      <c r="C257" t="s">
        <v>29</v>
      </c>
      <c r="D257" t="s">
        <v>29</v>
      </c>
      <c r="E257">
        <v>2</v>
      </c>
      <c r="F257">
        <v>6600</v>
      </c>
      <c r="G257">
        <v>7392</v>
      </c>
      <c r="H257">
        <v>1320</v>
      </c>
      <c r="I257" t="s">
        <v>12</v>
      </c>
      <c r="L257" t="s">
        <v>59</v>
      </c>
      <c r="M257">
        <v>2020</v>
      </c>
      <c r="N257" t="s">
        <v>40</v>
      </c>
      <c r="O257" t="s">
        <v>53</v>
      </c>
      <c r="P257" t="s">
        <v>54</v>
      </c>
      <c r="Q257" t="s">
        <v>55</v>
      </c>
      <c r="R257" t="s">
        <v>56</v>
      </c>
      <c r="S257" t="s">
        <v>57</v>
      </c>
      <c r="T257" t="s">
        <v>60</v>
      </c>
      <c r="U257">
        <v>250</v>
      </c>
      <c r="V257">
        <v>357.5</v>
      </c>
    </row>
    <row r="258" spans="1:22" x14ac:dyDescent="0.25">
      <c r="A258">
        <v>2021</v>
      </c>
      <c r="B258" t="s">
        <v>36</v>
      </c>
      <c r="C258" t="s">
        <v>10</v>
      </c>
      <c r="D258" t="s">
        <v>11</v>
      </c>
      <c r="E258">
        <v>3566</v>
      </c>
      <c r="F258">
        <v>4577.3</v>
      </c>
      <c r="G258">
        <v>5126.576</v>
      </c>
      <c r="H258">
        <v>915.46</v>
      </c>
      <c r="I258" t="s">
        <v>12</v>
      </c>
      <c r="L258" t="s">
        <v>52</v>
      </c>
      <c r="M258">
        <v>2020</v>
      </c>
      <c r="N258" t="s">
        <v>40</v>
      </c>
      <c r="O258" t="s">
        <v>53</v>
      </c>
      <c r="P258" t="s">
        <v>54</v>
      </c>
      <c r="Q258" t="s">
        <v>55</v>
      </c>
      <c r="R258" t="s">
        <v>56</v>
      </c>
      <c r="S258" t="s">
        <v>57</v>
      </c>
      <c r="T258" t="s">
        <v>60</v>
      </c>
      <c r="U258">
        <v>178</v>
      </c>
      <c r="V258">
        <v>254.54</v>
      </c>
    </row>
    <row r="259" spans="1:22" x14ac:dyDescent="0.25">
      <c r="A259">
        <v>2021</v>
      </c>
      <c r="B259" t="s">
        <v>36</v>
      </c>
      <c r="C259" t="s">
        <v>10</v>
      </c>
      <c r="D259" t="s">
        <v>13</v>
      </c>
      <c r="E259">
        <v>2498</v>
      </c>
      <c r="F259">
        <v>8000</v>
      </c>
      <c r="G259">
        <v>8960</v>
      </c>
      <c r="H259">
        <v>1600</v>
      </c>
      <c r="I259" t="s">
        <v>12</v>
      </c>
      <c r="L259" t="s">
        <v>52</v>
      </c>
      <c r="M259">
        <v>2020</v>
      </c>
      <c r="N259" t="s">
        <v>40</v>
      </c>
      <c r="O259" t="s">
        <v>53</v>
      </c>
      <c r="P259" t="s">
        <v>54</v>
      </c>
      <c r="Q259" t="s">
        <v>55</v>
      </c>
      <c r="R259" t="s">
        <v>56</v>
      </c>
      <c r="S259" t="s">
        <v>57</v>
      </c>
      <c r="T259" t="s">
        <v>60</v>
      </c>
      <c r="U259">
        <v>258</v>
      </c>
      <c r="V259">
        <v>526.24</v>
      </c>
    </row>
    <row r="260" spans="1:22" x14ac:dyDescent="0.25">
      <c r="A260">
        <v>2021</v>
      </c>
      <c r="B260" t="s">
        <v>36</v>
      </c>
      <c r="C260" t="s">
        <v>14</v>
      </c>
      <c r="D260" t="s">
        <v>15</v>
      </c>
      <c r="E260">
        <v>1245</v>
      </c>
      <c r="F260">
        <v>4577.2</v>
      </c>
      <c r="G260">
        <v>5126.4639999999999</v>
      </c>
      <c r="H260">
        <v>915.44</v>
      </c>
      <c r="I260" t="s">
        <v>12</v>
      </c>
      <c r="L260" t="s">
        <v>52</v>
      </c>
      <c r="M260">
        <v>2020</v>
      </c>
      <c r="N260" t="s">
        <v>40</v>
      </c>
      <c r="O260" t="s">
        <v>53</v>
      </c>
      <c r="P260" t="s">
        <v>54</v>
      </c>
      <c r="Q260" t="s">
        <v>55</v>
      </c>
      <c r="R260" t="s">
        <v>56</v>
      </c>
      <c r="S260" t="s">
        <v>57</v>
      </c>
      <c r="T260" t="s">
        <v>60</v>
      </c>
      <c r="U260">
        <v>252</v>
      </c>
      <c r="V260">
        <v>526.24</v>
      </c>
    </row>
    <row r="261" spans="1:22" x14ac:dyDescent="0.25">
      <c r="A261">
        <v>2021</v>
      </c>
      <c r="B261" t="s">
        <v>36</v>
      </c>
      <c r="C261" t="s">
        <v>16</v>
      </c>
      <c r="D261" t="s">
        <v>17</v>
      </c>
      <c r="E261">
        <v>644</v>
      </c>
      <c r="F261">
        <v>5743.5</v>
      </c>
      <c r="G261">
        <v>6432.72</v>
      </c>
      <c r="H261">
        <v>1148.7</v>
      </c>
      <c r="I261" t="s">
        <v>12</v>
      </c>
      <c r="L261" t="s">
        <v>52</v>
      </c>
      <c r="M261">
        <v>2020</v>
      </c>
      <c r="N261" t="s">
        <v>40</v>
      </c>
      <c r="O261" t="s">
        <v>53</v>
      </c>
      <c r="P261" t="s">
        <v>54</v>
      </c>
      <c r="Q261" t="s">
        <v>55</v>
      </c>
      <c r="R261" t="s">
        <v>56</v>
      </c>
      <c r="S261" t="s">
        <v>57</v>
      </c>
      <c r="T261" t="s">
        <v>58</v>
      </c>
      <c r="U261">
        <v>246</v>
      </c>
      <c r="V261">
        <v>526.24</v>
      </c>
    </row>
    <row r="262" spans="1:22" x14ac:dyDescent="0.25">
      <c r="A262">
        <v>2021</v>
      </c>
      <c r="B262" t="s">
        <v>36</v>
      </c>
      <c r="C262" t="s">
        <v>18</v>
      </c>
      <c r="D262" t="s">
        <v>19</v>
      </c>
      <c r="E262">
        <v>643</v>
      </c>
      <c r="F262">
        <v>7000</v>
      </c>
      <c r="G262">
        <v>7840</v>
      </c>
      <c r="H262">
        <v>1400</v>
      </c>
      <c r="I262" t="s">
        <v>12</v>
      </c>
      <c r="L262" t="s">
        <v>61</v>
      </c>
      <c r="M262">
        <v>2020</v>
      </c>
      <c r="N262" t="s">
        <v>40</v>
      </c>
      <c r="O262" t="s">
        <v>53</v>
      </c>
      <c r="P262" t="s">
        <v>54</v>
      </c>
      <c r="Q262" t="s">
        <v>55</v>
      </c>
      <c r="R262" t="s">
        <v>56</v>
      </c>
      <c r="S262" t="s">
        <v>57</v>
      </c>
      <c r="T262" t="s">
        <v>60</v>
      </c>
      <c r="U262">
        <v>682</v>
      </c>
      <c r="V262">
        <v>975.26</v>
      </c>
    </row>
    <row r="263" spans="1:22" x14ac:dyDescent="0.25">
      <c r="A263">
        <v>2021</v>
      </c>
      <c r="B263" t="s">
        <v>36</v>
      </c>
      <c r="C263" t="s">
        <v>16</v>
      </c>
      <c r="D263" t="s">
        <v>20</v>
      </c>
      <c r="E263">
        <v>455</v>
      </c>
      <c r="F263">
        <v>4578.6000000000004</v>
      </c>
      <c r="G263">
        <v>5128.0320000000002</v>
      </c>
      <c r="H263">
        <v>915.72000000000014</v>
      </c>
      <c r="I263" t="s">
        <v>12</v>
      </c>
      <c r="L263" t="s">
        <v>59</v>
      </c>
      <c r="M263">
        <v>2020</v>
      </c>
      <c r="N263" t="s">
        <v>40</v>
      </c>
      <c r="O263" t="s">
        <v>53</v>
      </c>
      <c r="P263" t="s">
        <v>54</v>
      </c>
      <c r="Q263" t="s">
        <v>55</v>
      </c>
      <c r="R263" t="s">
        <v>56</v>
      </c>
      <c r="S263" t="s">
        <v>57</v>
      </c>
      <c r="T263" t="s">
        <v>60</v>
      </c>
      <c r="U263">
        <v>715</v>
      </c>
      <c r="V263">
        <v>1022.45</v>
      </c>
    </row>
    <row r="264" spans="1:22" x14ac:dyDescent="0.25">
      <c r="A264">
        <v>2021</v>
      </c>
      <c r="B264" t="s">
        <v>36</v>
      </c>
      <c r="C264" t="s">
        <v>18</v>
      </c>
      <c r="D264" t="s">
        <v>21</v>
      </c>
      <c r="E264">
        <v>345</v>
      </c>
      <c r="F264">
        <v>7000</v>
      </c>
      <c r="G264">
        <v>7840</v>
      </c>
      <c r="H264">
        <v>1400</v>
      </c>
      <c r="I264" t="s">
        <v>12</v>
      </c>
      <c r="L264" t="s">
        <v>59</v>
      </c>
      <c r="M264">
        <v>2020</v>
      </c>
      <c r="N264" t="s">
        <v>40</v>
      </c>
      <c r="O264" t="s">
        <v>53</v>
      </c>
      <c r="P264" t="s">
        <v>54</v>
      </c>
      <c r="Q264" t="s">
        <v>55</v>
      </c>
      <c r="R264" t="s">
        <v>56</v>
      </c>
      <c r="S264" t="s">
        <v>57</v>
      </c>
      <c r="T264" t="s">
        <v>60</v>
      </c>
      <c r="U264">
        <v>255</v>
      </c>
      <c r="V264">
        <v>364.65</v>
      </c>
    </row>
    <row r="265" spans="1:22" x14ac:dyDescent="0.25">
      <c r="A265">
        <v>2021</v>
      </c>
      <c r="B265" t="s">
        <v>36</v>
      </c>
      <c r="C265" t="s">
        <v>14</v>
      </c>
      <c r="D265" t="s">
        <v>22</v>
      </c>
      <c r="E265">
        <v>122</v>
      </c>
      <c r="F265">
        <v>100</v>
      </c>
      <c r="G265">
        <v>112</v>
      </c>
      <c r="H265">
        <v>20</v>
      </c>
      <c r="I265" t="s">
        <v>12</v>
      </c>
      <c r="L265" t="s">
        <v>59</v>
      </c>
      <c r="M265">
        <v>2020</v>
      </c>
      <c r="N265" t="s">
        <v>40</v>
      </c>
      <c r="O265" t="s">
        <v>53</v>
      </c>
      <c r="P265" t="s">
        <v>54</v>
      </c>
      <c r="Q265" t="s">
        <v>55</v>
      </c>
      <c r="R265" t="s">
        <v>56</v>
      </c>
      <c r="S265" t="s">
        <v>57</v>
      </c>
      <c r="T265" t="s">
        <v>60</v>
      </c>
      <c r="U265">
        <v>249</v>
      </c>
      <c r="V265">
        <v>356.07</v>
      </c>
    </row>
    <row r="266" spans="1:22" x14ac:dyDescent="0.25">
      <c r="A266">
        <v>2021</v>
      </c>
      <c r="B266" t="s">
        <v>36</v>
      </c>
      <c r="C266" t="s">
        <v>23</v>
      </c>
      <c r="D266" t="s">
        <v>24</v>
      </c>
      <c r="E266">
        <v>78</v>
      </c>
      <c r="F266">
        <v>4577.2</v>
      </c>
      <c r="G266">
        <v>5126.4639999999999</v>
      </c>
      <c r="H266">
        <v>915.44</v>
      </c>
      <c r="I266" t="s">
        <v>12</v>
      </c>
      <c r="L266" t="s">
        <v>52</v>
      </c>
      <c r="M266">
        <v>2020</v>
      </c>
      <c r="N266" t="s">
        <v>40</v>
      </c>
      <c r="O266" t="s">
        <v>53</v>
      </c>
      <c r="P266" t="s">
        <v>54</v>
      </c>
      <c r="Q266" t="s">
        <v>55</v>
      </c>
      <c r="R266" t="s">
        <v>56</v>
      </c>
      <c r="S266" t="s">
        <v>57</v>
      </c>
      <c r="T266" t="s">
        <v>58</v>
      </c>
      <c r="U266">
        <v>243</v>
      </c>
      <c r="V266">
        <v>347.49</v>
      </c>
    </row>
    <row r="267" spans="1:22" x14ac:dyDescent="0.25">
      <c r="A267">
        <v>2021</v>
      </c>
      <c r="B267" t="s">
        <v>36</v>
      </c>
      <c r="C267" t="s">
        <v>23</v>
      </c>
      <c r="D267" t="s">
        <v>25</v>
      </c>
      <c r="E267">
        <v>5034.5899999999992</v>
      </c>
      <c r="F267">
        <v>4576.8999999999996</v>
      </c>
      <c r="G267">
        <v>5126.1279999999997</v>
      </c>
      <c r="H267">
        <v>915.38</v>
      </c>
      <c r="I267" t="s">
        <v>12</v>
      </c>
      <c r="L267" t="s">
        <v>52</v>
      </c>
      <c r="M267">
        <v>2020</v>
      </c>
      <c r="N267" t="s">
        <v>40</v>
      </c>
      <c r="O267" t="s">
        <v>53</v>
      </c>
      <c r="P267" t="s">
        <v>54</v>
      </c>
      <c r="Q267" t="s">
        <v>55</v>
      </c>
      <c r="R267" t="s">
        <v>56</v>
      </c>
      <c r="S267" t="s">
        <v>57</v>
      </c>
      <c r="T267" t="s">
        <v>60</v>
      </c>
      <c r="U267">
        <v>755</v>
      </c>
      <c r="V267">
        <v>526.24</v>
      </c>
    </row>
    <row r="268" spans="1:22" x14ac:dyDescent="0.25">
      <c r="A268">
        <v>2021</v>
      </c>
      <c r="B268" t="s">
        <v>36</v>
      </c>
      <c r="C268" t="s">
        <v>23</v>
      </c>
      <c r="D268" t="s">
        <v>26</v>
      </c>
      <c r="E268">
        <v>220</v>
      </c>
      <c r="F268">
        <v>200</v>
      </c>
      <c r="G268">
        <v>224</v>
      </c>
      <c r="H268">
        <v>40</v>
      </c>
      <c r="I268" t="s">
        <v>12</v>
      </c>
      <c r="L268" t="s">
        <v>61</v>
      </c>
      <c r="M268">
        <v>2020</v>
      </c>
      <c r="N268" t="s">
        <v>40</v>
      </c>
      <c r="O268" t="s">
        <v>53</v>
      </c>
      <c r="P268" t="s">
        <v>54</v>
      </c>
      <c r="Q268" t="s">
        <v>55</v>
      </c>
      <c r="R268" t="s">
        <v>56</v>
      </c>
      <c r="S268" t="s">
        <v>57</v>
      </c>
      <c r="T268" t="s">
        <v>60</v>
      </c>
      <c r="U268">
        <v>808</v>
      </c>
      <c r="V268">
        <v>526.24</v>
      </c>
    </row>
    <row r="269" spans="1:22" x14ac:dyDescent="0.25">
      <c r="A269">
        <v>2021</v>
      </c>
      <c r="B269" t="s">
        <v>36</v>
      </c>
      <c r="C269" t="s">
        <v>23</v>
      </c>
      <c r="D269" t="s">
        <v>27</v>
      </c>
      <c r="E269">
        <v>5034.4800000000005</v>
      </c>
      <c r="F269">
        <v>4576.8</v>
      </c>
      <c r="G269">
        <v>5126.0160000000005</v>
      </c>
      <c r="H269">
        <v>915.36000000000013</v>
      </c>
      <c r="I269" t="s">
        <v>12</v>
      </c>
      <c r="L269" t="s">
        <v>52</v>
      </c>
      <c r="M269">
        <v>2020</v>
      </c>
      <c r="N269" t="s">
        <v>40</v>
      </c>
      <c r="O269" t="s">
        <v>53</v>
      </c>
      <c r="P269" t="s">
        <v>54</v>
      </c>
      <c r="Q269" t="s">
        <v>55</v>
      </c>
      <c r="R269" t="s">
        <v>56</v>
      </c>
      <c r="S269" t="s">
        <v>57</v>
      </c>
      <c r="T269" t="s">
        <v>60</v>
      </c>
      <c r="U269">
        <v>205</v>
      </c>
      <c r="V269">
        <v>293.14999999999998</v>
      </c>
    </row>
    <row r="270" spans="1:22" x14ac:dyDescent="0.25">
      <c r="A270">
        <v>2021</v>
      </c>
      <c r="B270" t="s">
        <v>36</v>
      </c>
      <c r="C270" t="s">
        <v>14</v>
      </c>
      <c r="D270" t="s">
        <v>28</v>
      </c>
      <c r="E270">
        <v>220</v>
      </c>
      <c r="F270">
        <v>200</v>
      </c>
      <c r="G270">
        <v>224</v>
      </c>
      <c r="H270">
        <v>40</v>
      </c>
      <c r="I270" t="s">
        <v>12</v>
      </c>
      <c r="L270" t="s">
        <v>52</v>
      </c>
      <c r="M270">
        <v>2020</v>
      </c>
      <c r="N270" t="s">
        <v>40</v>
      </c>
      <c r="O270" t="s">
        <v>53</v>
      </c>
      <c r="P270" t="s">
        <v>54</v>
      </c>
      <c r="Q270" t="s">
        <v>55</v>
      </c>
      <c r="R270" t="s">
        <v>56</v>
      </c>
      <c r="S270" t="s">
        <v>57</v>
      </c>
      <c r="T270" t="s">
        <v>60</v>
      </c>
      <c r="U270">
        <v>253</v>
      </c>
      <c r="V270">
        <v>361.78999999999996</v>
      </c>
    </row>
    <row r="271" spans="1:22" x14ac:dyDescent="0.25">
      <c r="A271">
        <v>2021</v>
      </c>
      <c r="B271" t="s">
        <v>36</v>
      </c>
      <c r="C271" t="s">
        <v>29</v>
      </c>
      <c r="D271" t="s">
        <v>29</v>
      </c>
      <c r="E271">
        <v>7260</v>
      </c>
      <c r="F271">
        <v>6600</v>
      </c>
      <c r="G271">
        <v>7392</v>
      </c>
      <c r="H271">
        <v>1320</v>
      </c>
      <c r="I271" t="s">
        <v>12</v>
      </c>
      <c r="L271" t="s">
        <v>63</v>
      </c>
      <c r="M271">
        <v>2020</v>
      </c>
      <c r="N271" t="s">
        <v>40</v>
      </c>
      <c r="O271" t="s">
        <v>53</v>
      </c>
      <c r="P271" t="s">
        <v>54</v>
      </c>
      <c r="Q271" t="s">
        <v>55</v>
      </c>
      <c r="R271" t="s">
        <v>56</v>
      </c>
      <c r="S271" t="s">
        <v>57</v>
      </c>
      <c r="T271" t="s">
        <v>60</v>
      </c>
      <c r="U271">
        <v>175</v>
      </c>
      <c r="V271">
        <v>250.25</v>
      </c>
    </row>
    <row r="272" spans="1:22" x14ac:dyDescent="0.25">
      <c r="A272">
        <v>2021</v>
      </c>
      <c r="B272" t="s">
        <v>36</v>
      </c>
      <c r="C272" t="s">
        <v>23</v>
      </c>
      <c r="D272" t="s">
        <v>30</v>
      </c>
      <c r="E272">
        <v>5035.0300000000007</v>
      </c>
      <c r="F272">
        <v>4577.3</v>
      </c>
      <c r="G272">
        <v>5126.576</v>
      </c>
      <c r="H272">
        <v>915.46</v>
      </c>
      <c r="I272" t="s">
        <v>12</v>
      </c>
      <c r="L272" t="s">
        <v>62</v>
      </c>
      <c r="M272">
        <v>2020</v>
      </c>
      <c r="N272" t="s">
        <v>40</v>
      </c>
      <c r="O272" t="s">
        <v>53</v>
      </c>
      <c r="P272" t="s">
        <v>54</v>
      </c>
      <c r="Q272" t="s">
        <v>55</v>
      </c>
      <c r="R272" t="s">
        <v>56</v>
      </c>
      <c r="S272" t="s">
        <v>57</v>
      </c>
      <c r="T272" t="s">
        <v>58</v>
      </c>
      <c r="U272">
        <v>257</v>
      </c>
      <c r="V272">
        <v>367.51</v>
      </c>
    </row>
    <row r="273" spans="1:22" x14ac:dyDescent="0.25">
      <c r="A273">
        <v>2021</v>
      </c>
      <c r="B273" t="s">
        <v>37</v>
      </c>
      <c r="C273" t="s">
        <v>10</v>
      </c>
      <c r="D273" t="s">
        <v>11</v>
      </c>
      <c r="E273">
        <v>5035.0300000000007</v>
      </c>
      <c r="F273">
        <v>4577.3</v>
      </c>
      <c r="G273">
        <v>5126.576</v>
      </c>
      <c r="H273">
        <v>915.46</v>
      </c>
      <c r="I273" t="s">
        <v>12</v>
      </c>
      <c r="L273" t="s">
        <v>62</v>
      </c>
      <c r="M273">
        <v>2020</v>
      </c>
      <c r="N273" t="s">
        <v>40</v>
      </c>
      <c r="O273" t="s">
        <v>53</v>
      </c>
      <c r="P273" t="s">
        <v>54</v>
      </c>
      <c r="Q273" t="s">
        <v>55</v>
      </c>
      <c r="R273" t="s">
        <v>56</v>
      </c>
      <c r="S273" t="s">
        <v>57</v>
      </c>
      <c r="T273" t="s">
        <v>58</v>
      </c>
      <c r="U273">
        <v>251</v>
      </c>
      <c r="V273">
        <v>358.93</v>
      </c>
    </row>
    <row r="274" spans="1:22" x14ac:dyDescent="0.25">
      <c r="A274">
        <v>2021</v>
      </c>
      <c r="B274" t="s">
        <v>37</v>
      </c>
      <c r="C274" t="s">
        <v>10</v>
      </c>
      <c r="D274" t="s">
        <v>13</v>
      </c>
      <c r="E274">
        <v>8800</v>
      </c>
      <c r="F274">
        <v>8000</v>
      </c>
      <c r="G274">
        <v>8960</v>
      </c>
      <c r="H274">
        <v>1600</v>
      </c>
      <c r="I274" t="s">
        <v>12</v>
      </c>
      <c r="L274" t="s">
        <v>59</v>
      </c>
      <c r="M274">
        <v>2020</v>
      </c>
      <c r="N274" t="s">
        <v>40</v>
      </c>
      <c r="O274" t="s">
        <v>53</v>
      </c>
      <c r="P274" t="s">
        <v>54</v>
      </c>
      <c r="Q274" t="s">
        <v>55</v>
      </c>
      <c r="R274" t="s">
        <v>56</v>
      </c>
      <c r="S274" t="s">
        <v>57</v>
      </c>
      <c r="T274" t="s">
        <v>58</v>
      </c>
      <c r="U274">
        <v>245</v>
      </c>
      <c r="V274">
        <v>350.35</v>
      </c>
    </row>
    <row r="275" spans="1:22" x14ac:dyDescent="0.25">
      <c r="A275">
        <v>2021</v>
      </c>
      <c r="B275" t="s">
        <v>37</v>
      </c>
      <c r="C275" t="s">
        <v>14</v>
      </c>
      <c r="D275" t="s">
        <v>15</v>
      </c>
      <c r="E275">
        <v>5034.92</v>
      </c>
      <c r="F275">
        <v>4577.2</v>
      </c>
      <c r="G275">
        <v>5126.4639999999999</v>
      </c>
      <c r="H275">
        <v>915.44</v>
      </c>
      <c r="I275" t="s">
        <v>12</v>
      </c>
      <c r="L275" t="s">
        <v>61</v>
      </c>
      <c r="M275">
        <v>2020</v>
      </c>
      <c r="N275" t="s">
        <v>40</v>
      </c>
      <c r="O275" t="s">
        <v>53</v>
      </c>
      <c r="P275" t="s">
        <v>54</v>
      </c>
      <c r="Q275" t="s">
        <v>55</v>
      </c>
      <c r="R275" t="s">
        <v>56</v>
      </c>
      <c r="S275" t="s">
        <v>57</v>
      </c>
      <c r="T275" t="s">
        <v>60</v>
      </c>
      <c r="U275">
        <v>203</v>
      </c>
      <c r="V275">
        <v>290.28999999999996</v>
      </c>
    </row>
    <row r="276" spans="1:22" x14ac:dyDescent="0.25">
      <c r="A276">
        <v>2021</v>
      </c>
      <c r="B276" t="s">
        <v>37</v>
      </c>
      <c r="C276" t="s">
        <v>16</v>
      </c>
      <c r="D276" t="s">
        <v>17</v>
      </c>
      <c r="E276">
        <v>644</v>
      </c>
      <c r="F276">
        <v>5743.5</v>
      </c>
      <c r="G276">
        <v>6432.72</v>
      </c>
      <c r="H276">
        <v>1148.7</v>
      </c>
      <c r="I276" t="s">
        <v>12</v>
      </c>
      <c r="L276" t="s">
        <v>52</v>
      </c>
      <c r="M276">
        <v>2020</v>
      </c>
      <c r="N276" t="s">
        <v>40</v>
      </c>
      <c r="O276" t="s">
        <v>53</v>
      </c>
      <c r="P276" t="s">
        <v>54</v>
      </c>
      <c r="Q276" t="s">
        <v>55</v>
      </c>
      <c r="R276" t="s">
        <v>56</v>
      </c>
      <c r="S276" t="s">
        <v>57</v>
      </c>
      <c r="T276" t="s">
        <v>60</v>
      </c>
      <c r="U276">
        <v>251</v>
      </c>
      <c r="V276">
        <v>358.93</v>
      </c>
    </row>
    <row r="277" spans="1:22" x14ac:dyDescent="0.25">
      <c r="A277">
        <v>2021</v>
      </c>
      <c r="B277" t="s">
        <v>37</v>
      </c>
      <c r="C277" t="s">
        <v>18</v>
      </c>
      <c r="D277" t="s">
        <v>19</v>
      </c>
      <c r="E277">
        <v>643</v>
      </c>
      <c r="F277">
        <v>7000</v>
      </c>
      <c r="G277">
        <v>7840</v>
      </c>
      <c r="H277">
        <v>1400</v>
      </c>
      <c r="I277" t="s">
        <v>12</v>
      </c>
      <c r="L277" t="s">
        <v>59</v>
      </c>
      <c r="M277">
        <v>2020</v>
      </c>
      <c r="N277" t="s">
        <v>40</v>
      </c>
      <c r="O277" t="s">
        <v>53</v>
      </c>
      <c r="P277" t="s">
        <v>54</v>
      </c>
      <c r="Q277" t="s">
        <v>55</v>
      </c>
      <c r="R277" t="s">
        <v>56</v>
      </c>
      <c r="S277" t="s">
        <v>57</v>
      </c>
      <c r="T277" t="s">
        <v>60</v>
      </c>
      <c r="U277">
        <v>777</v>
      </c>
      <c r="V277">
        <v>1111.1100000000001</v>
      </c>
    </row>
    <row r="278" spans="1:22" x14ac:dyDescent="0.25">
      <c r="A278">
        <v>2021</v>
      </c>
      <c r="B278" t="s">
        <v>37</v>
      </c>
      <c r="C278" t="s">
        <v>16</v>
      </c>
      <c r="D278" t="s">
        <v>20</v>
      </c>
      <c r="E278">
        <v>455</v>
      </c>
      <c r="F278">
        <v>4578.6000000000004</v>
      </c>
      <c r="G278">
        <v>5128.0320000000002</v>
      </c>
      <c r="H278">
        <v>915.72000000000014</v>
      </c>
      <c r="I278" t="s">
        <v>12</v>
      </c>
      <c r="L278" t="s">
        <v>52</v>
      </c>
      <c r="M278">
        <v>2020</v>
      </c>
      <c r="N278" t="s">
        <v>39</v>
      </c>
      <c r="O278" t="s">
        <v>53</v>
      </c>
      <c r="P278" t="s">
        <v>54</v>
      </c>
      <c r="Q278" t="s">
        <v>55</v>
      </c>
      <c r="R278" t="s">
        <v>56</v>
      </c>
      <c r="S278" t="s">
        <v>57</v>
      </c>
      <c r="T278" t="s">
        <v>58</v>
      </c>
      <c r="U278">
        <v>272</v>
      </c>
      <c r="V278">
        <v>526.24</v>
      </c>
    </row>
    <row r="279" spans="1:22" x14ac:dyDescent="0.25">
      <c r="A279">
        <v>2021</v>
      </c>
      <c r="B279" t="s">
        <v>37</v>
      </c>
      <c r="C279" t="s">
        <v>18</v>
      </c>
      <c r="D279" t="s">
        <v>21</v>
      </c>
      <c r="E279">
        <v>345</v>
      </c>
      <c r="F279">
        <v>7000</v>
      </c>
      <c r="G279">
        <v>7840</v>
      </c>
      <c r="H279">
        <v>1400</v>
      </c>
      <c r="I279" t="s">
        <v>12</v>
      </c>
      <c r="L279" t="s">
        <v>52</v>
      </c>
      <c r="M279">
        <v>2020</v>
      </c>
      <c r="N279" t="s">
        <v>39</v>
      </c>
      <c r="O279" t="s">
        <v>53</v>
      </c>
      <c r="P279" t="s">
        <v>54</v>
      </c>
      <c r="Q279" t="s">
        <v>55</v>
      </c>
      <c r="R279" t="s">
        <v>56</v>
      </c>
      <c r="S279" t="s">
        <v>57</v>
      </c>
      <c r="T279" t="s">
        <v>58</v>
      </c>
      <c r="U279">
        <v>266</v>
      </c>
      <c r="V279">
        <v>526.24</v>
      </c>
    </row>
    <row r="280" spans="1:22" x14ac:dyDescent="0.25">
      <c r="A280">
        <v>2021</v>
      </c>
      <c r="B280" t="s">
        <v>37</v>
      </c>
      <c r="C280" t="s">
        <v>14</v>
      </c>
      <c r="D280" t="s">
        <v>22</v>
      </c>
      <c r="E280">
        <v>122</v>
      </c>
      <c r="F280">
        <v>100</v>
      </c>
      <c r="G280">
        <v>112</v>
      </c>
      <c r="H280">
        <v>20</v>
      </c>
      <c r="I280" t="s">
        <v>12</v>
      </c>
      <c r="L280" t="s">
        <v>52</v>
      </c>
      <c r="M280">
        <v>2020</v>
      </c>
      <c r="N280" t="s">
        <v>39</v>
      </c>
      <c r="O280" t="s">
        <v>53</v>
      </c>
      <c r="P280" t="s">
        <v>54</v>
      </c>
      <c r="Q280" t="s">
        <v>55</v>
      </c>
      <c r="R280" t="s">
        <v>56</v>
      </c>
      <c r="S280" t="s">
        <v>57</v>
      </c>
      <c r="T280" t="s">
        <v>58</v>
      </c>
      <c r="U280">
        <v>260</v>
      </c>
      <c r="V280">
        <v>526.24</v>
      </c>
    </row>
    <row r="281" spans="1:22" x14ac:dyDescent="0.25">
      <c r="A281">
        <v>2021</v>
      </c>
      <c r="B281" t="s">
        <v>37</v>
      </c>
      <c r="C281" t="s">
        <v>23</v>
      </c>
      <c r="D281" t="s">
        <v>24</v>
      </c>
      <c r="E281">
        <v>78</v>
      </c>
      <c r="F281">
        <v>4577.2</v>
      </c>
      <c r="G281">
        <v>5126.4639999999999</v>
      </c>
      <c r="H281">
        <v>915.44</v>
      </c>
      <c r="I281" t="s">
        <v>12</v>
      </c>
      <c r="L281" t="s">
        <v>61</v>
      </c>
      <c r="M281">
        <v>2020</v>
      </c>
      <c r="N281" t="s">
        <v>39</v>
      </c>
      <c r="O281" t="s">
        <v>53</v>
      </c>
      <c r="P281" t="s">
        <v>54</v>
      </c>
      <c r="Q281" t="s">
        <v>55</v>
      </c>
      <c r="R281" t="s">
        <v>56</v>
      </c>
      <c r="S281" t="s">
        <v>57</v>
      </c>
      <c r="T281" t="s">
        <v>60</v>
      </c>
      <c r="U281">
        <v>254</v>
      </c>
      <c r="V281">
        <v>363.22</v>
      </c>
    </row>
    <row r="282" spans="1:22" x14ac:dyDescent="0.25">
      <c r="A282">
        <v>2021</v>
      </c>
      <c r="B282" t="s">
        <v>37</v>
      </c>
      <c r="C282" t="s">
        <v>23</v>
      </c>
      <c r="D282" t="s">
        <v>25</v>
      </c>
      <c r="E282">
        <v>76</v>
      </c>
      <c r="F282">
        <v>4576.8999999999996</v>
      </c>
      <c r="G282">
        <v>5126.1279999999997</v>
      </c>
      <c r="H282">
        <v>915.38</v>
      </c>
      <c r="I282" t="s">
        <v>12</v>
      </c>
      <c r="L282" t="s">
        <v>52</v>
      </c>
      <c r="M282">
        <v>2020</v>
      </c>
      <c r="N282" t="s">
        <v>39</v>
      </c>
      <c r="O282" t="s">
        <v>53</v>
      </c>
      <c r="P282" t="s">
        <v>54</v>
      </c>
      <c r="Q282" t="s">
        <v>55</v>
      </c>
      <c r="R282" t="s">
        <v>56</v>
      </c>
      <c r="S282" t="s">
        <v>57</v>
      </c>
      <c r="T282" t="s">
        <v>60</v>
      </c>
      <c r="U282">
        <v>182</v>
      </c>
      <c r="V282">
        <v>260.26</v>
      </c>
    </row>
    <row r="283" spans="1:22" x14ac:dyDescent="0.25">
      <c r="A283">
        <v>2021</v>
      </c>
      <c r="B283" t="s">
        <v>37</v>
      </c>
      <c r="C283" t="s">
        <v>23</v>
      </c>
      <c r="D283" t="s">
        <v>26</v>
      </c>
      <c r="E283">
        <v>46</v>
      </c>
      <c r="F283">
        <v>200</v>
      </c>
      <c r="G283">
        <v>224</v>
      </c>
      <c r="H283">
        <v>40</v>
      </c>
      <c r="I283" t="s">
        <v>12</v>
      </c>
      <c r="L283" t="s">
        <v>62</v>
      </c>
      <c r="M283">
        <v>2020</v>
      </c>
      <c r="N283" t="s">
        <v>39</v>
      </c>
      <c r="O283" t="s">
        <v>53</v>
      </c>
      <c r="P283" t="s">
        <v>54</v>
      </c>
      <c r="Q283" t="s">
        <v>55</v>
      </c>
      <c r="R283" t="s">
        <v>56</v>
      </c>
      <c r="S283" t="s">
        <v>57</v>
      </c>
      <c r="T283" t="s">
        <v>60</v>
      </c>
      <c r="U283">
        <v>208</v>
      </c>
      <c r="V283">
        <v>297.44</v>
      </c>
    </row>
    <row r="284" spans="1:22" x14ac:dyDescent="0.25">
      <c r="A284">
        <v>2021</v>
      </c>
      <c r="B284" t="s">
        <v>37</v>
      </c>
      <c r="C284" t="s">
        <v>23</v>
      </c>
      <c r="D284" t="s">
        <v>27</v>
      </c>
      <c r="E284">
        <v>34</v>
      </c>
      <c r="F284">
        <v>4576.8</v>
      </c>
      <c r="G284">
        <v>5126.0160000000005</v>
      </c>
      <c r="H284">
        <v>915.36000000000013</v>
      </c>
      <c r="I284" t="s">
        <v>12</v>
      </c>
      <c r="L284" t="s">
        <v>62</v>
      </c>
      <c r="M284">
        <v>2020</v>
      </c>
      <c r="N284" t="s">
        <v>39</v>
      </c>
      <c r="O284" t="s">
        <v>53</v>
      </c>
      <c r="P284" t="s">
        <v>54</v>
      </c>
      <c r="Q284" t="s">
        <v>55</v>
      </c>
      <c r="R284" t="s">
        <v>56</v>
      </c>
      <c r="S284" t="s">
        <v>57</v>
      </c>
      <c r="T284" t="s">
        <v>60</v>
      </c>
      <c r="U284">
        <v>256</v>
      </c>
      <c r="V284">
        <v>366.08</v>
      </c>
    </row>
    <row r="285" spans="1:22" x14ac:dyDescent="0.25">
      <c r="A285">
        <v>2021</v>
      </c>
      <c r="B285" t="s">
        <v>37</v>
      </c>
      <c r="C285" t="s">
        <v>14</v>
      </c>
      <c r="D285" t="s">
        <v>28</v>
      </c>
      <c r="E285">
        <v>7</v>
      </c>
      <c r="F285">
        <v>200</v>
      </c>
      <c r="G285">
        <v>224</v>
      </c>
      <c r="H285">
        <v>40</v>
      </c>
      <c r="I285" t="s">
        <v>12</v>
      </c>
      <c r="L285" t="s">
        <v>61</v>
      </c>
      <c r="M285">
        <v>2020</v>
      </c>
      <c r="N285" t="s">
        <v>39</v>
      </c>
      <c r="O285" t="s">
        <v>53</v>
      </c>
      <c r="P285" t="s">
        <v>54</v>
      </c>
      <c r="Q285" t="s">
        <v>55</v>
      </c>
      <c r="R285" t="s">
        <v>56</v>
      </c>
      <c r="S285" t="s">
        <v>57</v>
      </c>
      <c r="T285" t="s">
        <v>60</v>
      </c>
      <c r="U285">
        <v>184</v>
      </c>
      <c r="V285">
        <v>263.12</v>
      </c>
    </row>
    <row r="286" spans="1:22" x14ac:dyDescent="0.25">
      <c r="A286">
        <v>2021</v>
      </c>
      <c r="B286" t="s">
        <v>37</v>
      </c>
      <c r="C286" t="s">
        <v>23</v>
      </c>
      <c r="D286" t="s">
        <v>30</v>
      </c>
      <c r="E286">
        <v>3</v>
      </c>
      <c r="F286">
        <v>4577.3</v>
      </c>
      <c r="G286">
        <v>5126.576</v>
      </c>
      <c r="H286">
        <v>915.46</v>
      </c>
      <c r="I286" t="s">
        <v>12</v>
      </c>
      <c r="L286" t="s">
        <v>63</v>
      </c>
      <c r="M286">
        <v>2020</v>
      </c>
      <c r="N286" t="s">
        <v>39</v>
      </c>
      <c r="O286" t="s">
        <v>53</v>
      </c>
      <c r="P286" t="s">
        <v>54</v>
      </c>
      <c r="Q286" t="s">
        <v>55</v>
      </c>
      <c r="R286" t="s">
        <v>56</v>
      </c>
      <c r="S286" t="s">
        <v>57</v>
      </c>
      <c r="T286" t="s">
        <v>60</v>
      </c>
      <c r="U286">
        <v>270</v>
      </c>
      <c r="V286">
        <v>526.24</v>
      </c>
    </row>
    <row r="287" spans="1:22" x14ac:dyDescent="0.25">
      <c r="A287">
        <v>2021</v>
      </c>
      <c r="B287" t="s">
        <v>37</v>
      </c>
      <c r="C287" t="s">
        <v>29</v>
      </c>
      <c r="D287" t="s">
        <v>29</v>
      </c>
      <c r="E287">
        <v>2</v>
      </c>
      <c r="F287">
        <v>6600</v>
      </c>
      <c r="G287">
        <v>7392</v>
      </c>
      <c r="H287">
        <v>1320</v>
      </c>
      <c r="I287" t="s">
        <v>12</v>
      </c>
      <c r="L287" t="s">
        <v>52</v>
      </c>
      <c r="M287">
        <v>2020</v>
      </c>
      <c r="N287" t="s">
        <v>39</v>
      </c>
      <c r="O287" t="s">
        <v>53</v>
      </c>
      <c r="P287" t="s">
        <v>54</v>
      </c>
      <c r="Q287" t="s">
        <v>55</v>
      </c>
      <c r="R287" t="s">
        <v>56</v>
      </c>
      <c r="S287" t="s">
        <v>57</v>
      </c>
      <c r="T287" t="s">
        <v>60</v>
      </c>
      <c r="U287">
        <v>264</v>
      </c>
      <c r="V287">
        <v>526.24</v>
      </c>
    </row>
    <row r="288" spans="1:22" x14ac:dyDescent="0.25">
      <c r="A288">
        <v>2021</v>
      </c>
      <c r="B288" t="s">
        <v>38</v>
      </c>
      <c r="C288" t="s">
        <v>10</v>
      </c>
      <c r="D288" t="s">
        <v>11</v>
      </c>
      <c r="E288">
        <v>3566</v>
      </c>
      <c r="F288">
        <v>4577.3</v>
      </c>
      <c r="G288">
        <v>5126.576</v>
      </c>
      <c r="H288">
        <v>915.46</v>
      </c>
      <c r="I288" t="s">
        <v>12</v>
      </c>
      <c r="L288" t="s">
        <v>62</v>
      </c>
      <c r="M288">
        <v>2020</v>
      </c>
      <c r="N288" t="s">
        <v>39</v>
      </c>
      <c r="O288" t="s">
        <v>53</v>
      </c>
      <c r="P288" t="s">
        <v>54</v>
      </c>
      <c r="Q288" t="s">
        <v>55</v>
      </c>
      <c r="R288" t="s">
        <v>56</v>
      </c>
      <c r="S288" t="s">
        <v>57</v>
      </c>
      <c r="T288" t="s">
        <v>60</v>
      </c>
      <c r="U288">
        <v>681</v>
      </c>
      <c r="V288">
        <v>973.82999999999993</v>
      </c>
    </row>
    <row r="289" spans="1:22" x14ac:dyDescent="0.25">
      <c r="A289">
        <v>2021</v>
      </c>
      <c r="B289" t="s">
        <v>38</v>
      </c>
      <c r="C289" t="s">
        <v>10</v>
      </c>
      <c r="D289" t="s">
        <v>13</v>
      </c>
      <c r="E289">
        <v>2498</v>
      </c>
      <c r="F289">
        <v>8000</v>
      </c>
      <c r="G289">
        <v>8960</v>
      </c>
      <c r="H289">
        <v>1600</v>
      </c>
      <c r="I289" t="s">
        <v>12</v>
      </c>
      <c r="L289" t="s">
        <v>52</v>
      </c>
      <c r="M289">
        <v>2020</v>
      </c>
      <c r="N289" t="s">
        <v>39</v>
      </c>
      <c r="O289" t="s">
        <v>53</v>
      </c>
      <c r="P289" t="s">
        <v>54</v>
      </c>
      <c r="Q289" t="s">
        <v>55</v>
      </c>
      <c r="R289" t="s">
        <v>56</v>
      </c>
      <c r="S289" t="s">
        <v>57</v>
      </c>
      <c r="T289" t="s">
        <v>60</v>
      </c>
      <c r="U289">
        <v>714</v>
      </c>
      <c r="V289">
        <v>1021.02</v>
      </c>
    </row>
    <row r="290" spans="1:22" x14ac:dyDescent="0.25">
      <c r="A290">
        <v>2021</v>
      </c>
      <c r="B290" t="s">
        <v>38</v>
      </c>
      <c r="C290" t="s">
        <v>14</v>
      </c>
      <c r="D290" t="s">
        <v>15</v>
      </c>
      <c r="E290">
        <v>1245</v>
      </c>
      <c r="F290">
        <v>4577.2</v>
      </c>
      <c r="G290">
        <v>5126.4639999999999</v>
      </c>
      <c r="H290">
        <v>915.44</v>
      </c>
      <c r="I290" t="s">
        <v>12</v>
      </c>
      <c r="L290" t="s">
        <v>52</v>
      </c>
      <c r="M290">
        <v>2020</v>
      </c>
      <c r="N290" t="s">
        <v>39</v>
      </c>
      <c r="O290" t="s">
        <v>53</v>
      </c>
      <c r="P290" t="s">
        <v>54</v>
      </c>
      <c r="Q290" t="s">
        <v>55</v>
      </c>
      <c r="R290" t="s">
        <v>56</v>
      </c>
      <c r="S290" t="s">
        <v>57</v>
      </c>
      <c r="T290" t="s">
        <v>60</v>
      </c>
      <c r="U290">
        <v>768</v>
      </c>
      <c r="V290">
        <v>1098.24</v>
      </c>
    </row>
    <row r="291" spans="1:22" x14ac:dyDescent="0.25">
      <c r="A291">
        <v>2021</v>
      </c>
      <c r="B291" t="s">
        <v>38</v>
      </c>
      <c r="C291" t="s">
        <v>16</v>
      </c>
      <c r="D291" t="s">
        <v>17</v>
      </c>
      <c r="E291">
        <v>644</v>
      </c>
      <c r="F291">
        <v>5743.5</v>
      </c>
      <c r="G291">
        <v>6432.72</v>
      </c>
      <c r="H291">
        <v>1148.7</v>
      </c>
      <c r="I291" t="s">
        <v>12</v>
      </c>
      <c r="L291" t="s">
        <v>52</v>
      </c>
      <c r="M291">
        <v>2020</v>
      </c>
      <c r="N291" t="s">
        <v>39</v>
      </c>
      <c r="O291" t="s">
        <v>53</v>
      </c>
      <c r="P291" t="s">
        <v>54</v>
      </c>
      <c r="Q291" t="s">
        <v>55</v>
      </c>
      <c r="R291" t="s">
        <v>56</v>
      </c>
      <c r="S291" t="s">
        <v>57</v>
      </c>
      <c r="T291" t="s">
        <v>60</v>
      </c>
      <c r="U291">
        <v>273</v>
      </c>
      <c r="V291">
        <v>390.39</v>
      </c>
    </row>
    <row r="292" spans="1:22" x14ac:dyDescent="0.25">
      <c r="A292">
        <v>2021</v>
      </c>
      <c r="B292" t="s">
        <v>38</v>
      </c>
      <c r="C292" t="s">
        <v>18</v>
      </c>
      <c r="D292" t="s">
        <v>19</v>
      </c>
      <c r="E292">
        <v>643</v>
      </c>
      <c r="F292">
        <v>7000</v>
      </c>
      <c r="G292">
        <v>7840</v>
      </c>
      <c r="H292">
        <v>1400</v>
      </c>
      <c r="I292" t="s">
        <v>12</v>
      </c>
      <c r="L292" t="s">
        <v>62</v>
      </c>
      <c r="M292">
        <v>2020</v>
      </c>
      <c r="N292" t="s">
        <v>39</v>
      </c>
      <c r="O292" t="s">
        <v>53</v>
      </c>
      <c r="P292" t="s">
        <v>54</v>
      </c>
      <c r="Q292" t="s">
        <v>55</v>
      </c>
      <c r="R292" t="s">
        <v>56</v>
      </c>
      <c r="S292" t="s">
        <v>57</v>
      </c>
      <c r="T292" t="s">
        <v>60</v>
      </c>
      <c r="U292">
        <v>267</v>
      </c>
      <c r="V292">
        <v>381.81</v>
      </c>
    </row>
    <row r="293" spans="1:22" x14ac:dyDescent="0.25">
      <c r="A293">
        <v>2021</v>
      </c>
      <c r="B293" t="s">
        <v>38</v>
      </c>
      <c r="C293" t="s">
        <v>16</v>
      </c>
      <c r="D293" t="s">
        <v>20</v>
      </c>
      <c r="E293">
        <v>455</v>
      </c>
      <c r="F293">
        <v>5036.46</v>
      </c>
      <c r="G293">
        <v>5128.0320000000002</v>
      </c>
      <c r="H293">
        <v>1007.292</v>
      </c>
      <c r="I293" t="s">
        <v>12</v>
      </c>
      <c r="L293" t="s">
        <v>61</v>
      </c>
      <c r="M293">
        <v>2020</v>
      </c>
      <c r="N293" t="s">
        <v>39</v>
      </c>
      <c r="O293" t="s">
        <v>53</v>
      </c>
      <c r="P293" t="s">
        <v>54</v>
      </c>
      <c r="Q293" t="s">
        <v>55</v>
      </c>
      <c r="R293" t="s">
        <v>56</v>
      </c>
      <c r="S293" t="s">
        <v>57</v>
      </c>
      <c r="T293" t="s">
        <v>60</v>
      </c>
      <c r="U293">
        <v>261</v>
      </c>
      <c r="V293">
        <v>373.23</v>
      </c>
    </row>
    <row r="294" spans="1:22" x14ac:dyDescent="0.25">
      <c r="A294">
        <v>2021</v>
      </c>
      <c r="B294" t="s">
        <v>38</v>
      </c>
      <c r="C294" t="s">
        <v>18</v>
      </c>
      <c r="D294" t="s">
        <v>21</v>
      </c>
      <c r="E294">
        <v>345</v>
      </c>
      <c r="F294">
        <v>7700</v>
      </c>
      <c r="G294">
        <v>7840</v>
      </c>
      <c r="H294">
        <v>1540</v>
      </c>
      <c r="I294" t="s">
        <v>12</v>
      </c>
      <c r="L294" t="s">
        <v>52</v>
      </c>
      <c r="M294">
        <v>2020</v>
      </c>
      <c r="N294" t="s">
        <v>39</v>
      </c>
      <c r="O294" t="s">
        <v>53</v>
      </c>
      <c r="P294" t="s">
        <v>54</v>
      </c>
      <c r="Q294" t="s">
        <v>55</v>
      </c>
      <c r="R294" t="s">
        <v>56</v>
      </c>
      <c r="S294" t="s">
        <v>57</v>
      </c>
      <c r="T294" t="s">
        <v>60</v>
      </c>
      <c r="U294">
        <v>207</v>
      </c>
      <c r="V294">
        <v>296.01</v>
      </c>
    </row>
    <row r="295" spans="1:22" x14ac:dyDescent="0.25">
      <c r="A295">
        <v>2021</v>
      </c>
      <c r="B295" t="s">
        <v>38</v>
      </c>
      <c r="C295" t="s">
        <v>14</v>
      </c>
      <c r="D295" t="s">
        <v>22</v>
      </c>
      <c r="E295">
        <v>122</v>
      </c>
      <c r="F295">
        <v>110</v>
      </c>
      <c r="G295">
        <v>112</v>
      </c>
      <c r="H295">
        <v>22</v>
      </c>
      <c r="I295" t="s">
        <v>12</v>
      </c>
      <c r="L295" t="s">
        <v>52</v>
      </c>
      <c r="M295">
        <v>2020</v>
      </c>
      <c r="N295" t="s">
        <v>39</v>
      </c>
      <c r="O295" t="s">
        <v>53</v>
      </c>
      <c r="P295" t="s">
        <v>54</v>
      </c>
      <c r="Q295" t="s">
        <v>55</v>
      </c>
      <c r="R295" t="s">
        <v>56</v>
      </c>
      <c r="S295" t="s">
        <v>57</v>
      </c>
      <c r="T295" t="s">
        <v>60</v>
      </c>
      <c r="U295">
        <v>754</v>
      </c>
      <c r="V295">
        <v>526.24</v>
      </c>
    </row>
    <row r="296" spans="1:22" x14ac:dyDescent="0.25">
      <c r="A296">
        <v>2021</v>
      </c>
      <c r="B296" t="s">
        <v>38</v>
      </c>
      <c r="C296" t="s">
        <v>23</v>
      </c>
      <c r="D296" t="s">
        <v>24</v>
      </c>
      <c r="E296">
        <v>78</v>
      </c>
      <c r="F296">
        <v>5034.92</v>
      </c>
      <c r="G296">
        <v>5126.4639999999999</v>
      </c>
      <c r="H296">
        <v>1006.984</v>
      </c>
      <c r="I296" t="s">
        <v>12</v>
      </c>
      <c r="L296" t="s">
        <v>62</v>
      </c>
      <c r="M296">
        <v>2020</v>
      </c>
      <c r="N296" t="s">
        <v>39</v>
      </c>
      <c r="O296" t="s">
        <v>53</v>
      </c>
      <c r="P296" t="s">
        <v>54</v>
      </c>
      <c r="Q296" t="s">
        <v>55</v>
      </c>
      <c r="R296" t="s">
        <v>56</v>
      </c>
      <c r="S296" t="s">
        <v>57</v>
      </c>
      <c r="T296" t="s">
        <v>60</v>
      </c>
      <c r="U296">
        <v>807</v>
      </c>
      <c r="V296">
        <v>526.24</v>
      </c>
    </row>
    <row r="297" spans="1:22" x14ac:dyDescent="0.25">
      <c r="A297">
        <v>2021</v>
      </c>
      <c r="B297" t="s">
        <v>38</v>
      </c>
      <c r="C297" t="s">
        <v>23</v>
      </c>
      <c r="D297" t="s">
        <v>25</v>
      </c>
      <c r="E297">
        <v>76</v>
      </c>
      <c r="F297">
        <v>5034.5899999999992</v>
      </c>
      <c r="G297">
        <v>5126.1279999999997</v>
      </c>
      <c r="H297">
        <v>1006.9179999999999</v>
      </c>
      <c r="I297" t="s">
        <v>12</v>
      </c>
      <c r="L297" t="s">
        <v>61</v>
      </c>
      <c r="M297">
        <v>2020</v>
      </c>
      <c r="N297" t="s">
        <v>39</v>
      </c>
      <c r="O297" t="s">
        <v>53</v>
      </c>
      <c r="P297" t="s">
        <v>54</v>
      </c>
      <c r="Q297" t="s">
        <v>55</v>
      </c>
      <c r="R297" t="s">
        <v>56</v>
      </c>
      <c r="S297" t="s">
        <v>57</v>
      </c>
      <c r="T297" t="s">
        <v>60</v>
      </c>
      <c r="U297">
        <v>211</v>
      </c>
      <c r="V297">
        <v>301.73</v>
      </c>
    </row>
    <row r="298" spans="1:22" x14ac:dyDescent="0.25">
      <c r="A298">
        <v>2021</v>
      </c>
      <c r="B298" t="s">
        <v>38</v>
      </c>
      <c r="C298" t="s">
        <v>23</v>
      </c>
      <c r="D298" t="s">
        <v>26</v>
      </c>
      <c r="E298">
        <v>46</v>
      </c>
      <c r="F298">
        <v>230</v>
      </c>
      <c r="G298">
        <v>224</v>
      </c>
      <c r="H298">
        <v>46</v>
      </c>
      <c r="I298" t="s">
        <v>12</v>
      </c>
      <c r="L298" t="s">
        <v>62</v>
      </c>
      <c r="M298">
        <v>2020</v>
      </c>
      <c r="N298" t="s">
        <v>39</v>
      </c>
      <c r="O298" t="s">
        <v>53</v>
      </c>
      <c r="P298" t="s">
        <v>54</v>
      </c>
      <c r="Q298" t="s">
        <v>55</v>
      </c>
      <c r="R298" t="s">
        <v>56</v>
      </c>
      <c r="S298" t="s">
        <v>57</v>
      </c>
      <c r="T298" t="s">
        <v>60</v>
      </c>
      <c r="U298">
        <v>181</v>
      </c>
      <c r="V298">
        <v>258.83</v>
      </c>
    </row>
    <row r="299" spans="1:22" x14ac:dyDescent="0.25">
      <c r="A299">
        <v>2021</v>
      </c>
      <c r="B299" t="s">
        <v>38</v>
      </c>
      <c r="C299" t="s">
        <v>23</v>
      </c>
      <c r="D299" t="s">
        <v>27</v>
      </c>
      <c r="E299">
        <v>34</v>
      </c>
      <c r="F299">
        <v>5263.32</v>
      </c>
      <c r="G299">
        <v>5126.0160000000005</v>
      </c>
      <c r="H299">
        <v>1052.664</v>
      </c>
      <c r="I299" t="s">
        <v>12</v>
      </c>
      <c r="L299" t="s">
        <v>52</v>
      </c>
      <c r="M299">
        <v>2020</v>
      </c>
      <c r="N299" t="s">
        <v>39</v>
      </c>
      <c r="O299" t="s">
        <v>53</v>
      </c>
      <c r="P299" t="s">
        <v>54</v>
      </c>
      <c r="Q299" t="s">
        <v>55</v>
      </c>
      <c r="R299" t="s">
        <v>56</v>
      </c>
      <c r="S299" t="s">
        <v>57</v>
      </c>
      <c r="T299" t="s">
        <v>58</v>
      </c>
      <c r="U299">
        <v>269</v>
      </c>
      <c r="V299">
        <v>384.67</v>
      </c>
    </row>
    <row r="300" spans="1:22" x14ac:dyDescent="0.25">
      <c r="A300">
        <v>2021</v>
      </c>
      <c r="B300" t="s">
        <v>38</v>
      </c>
      <c r="C300" t="s">
        <v>14</v>
      </c>
      <c r="D300" t="s">
        <v>28</v>
      </c>
      <c r="E300">
        <v>7</v>
      </c>
      <c r="F300">
        <v>230</v>
      </c>
      <c r="G300">
        <v>224</v>
      </c>
      <c r="H300">
        <v>46</v>
      </c>
      <c r="I300" t="s">
        <v>33</v>
      </c>
      <c r="L300" t="s">
        <v>59</v>
      </c>
      <c r="M300">
        <v>2020</v>
      </c>
      <c r="N300" t="s">
        <v>39</v>
      </c>
      <c r="O300" t="s">
        <v>53</v>
      </c>
      <c r="P300" t="s">
        <v>54</v>
      </c>
      <c r="Q300" t="s">
        <v>55</v>
      </c>
      <c r="R300" t="s">
        <v>56</v>
      </c>
      <c r="S300" t="s">
        <v>57</v>
      </c>
      <c r="T300" t="s">
        <v>58</v>
      </c>
      <c r="U300">
        <v>263</v>
      </c>
      <c r="V300">
        <v>376.09000000000003</v>
      </c>
    </row>
    <row r="301" spans="1:22" x14ac:dyDescent="0.25">
      <c r="A301">
        <v>2021</v>
      </c>
      <c r="B301" t="s">
        <v>38</v>
      </c>
      <c r="C301" t="s">
        <v>23</v>
      </c>
      <c r="D301" t="s">
        <v>30</v>
      </c>
      <c r="E301">
        <v>3</v>
      </c>
      <c r="F301">
        <v>5263.8950000000004</v>
      </c>
      <c r="G301">
        <v>5126.576</v>
      </c>
      <c r="H301">
        <v>1052.7790000000002</v>
      </c>
      <c r="I301" t="s">
        <v>33</v>
      </c>
      <c r="L301" t="s">
        <v>52</v>
      </c>
      <c r="M301">
        <v>2020</v>
      </c>
      <c r="N301" t="s">
        <v>39</v>
      </c>
      <c r="O301" t="s">
        <v>53</v>
      </c>
      <c r="P301" t="s">
        <v>54</v>
      </c>
      <c r="Q301" t="s">
        <v>55</v>
      </c>
      <c r="R301" t="s">
        <v>56</v>
      </c>
      <c r="S301" t="s">
        <v>57</v>
      </c>
      <c r="T301" t="s">
        <v>60</v>
      </c>
      <c r="U301">
        <v>209</v>
      </c>
      <c r="V301">
        <v>298.87</v>
      </c>
    </row>
    <row r="302" spans="1:22" x14ac:dyDescent="0.25">
      <c r="A302">
        <v>2021</v>
      </c>
      <c r="B302" t="s">
        <v>38</v>
      </c>
      <c r="C302" t="s">
        <v>29</v>
      </c>
      <c r="D302" t="s">
        <v>29</v>
      </c>
      <c r="E302">
        <v>2</v>
      </c>
      <c r="F302">
        <v>7590</v>
      </c>
      <c r="G302">
        <v>7392</v>
      </c>
      <c r="H302">
        <v>1518</v>
      </c>
      <c r="I302" t="s">
        <v>33</v>
      </c>
      <c r="L302" t="s">
        <v>63</v>
      </c>
      <c r="M302">
        <v>2020</v>
      </c>
      <c r="N302" t="s">
        <v>39</v>
      </c>
      <c r="O302" t="s">
        <v>53</v>
      </c>
      <c r="P302" t="s">
        <v>54</v>
      </c>
      <c r="Q302" t="s">
        <v>55</v>
      </c>
      <c r="R302" t="s">
        <v>56</v>
      </c>
      <c r="S302" t="s">
        <v>57</v>
      </c>
      <c r="T302" t="s">
        <v>60</v>
      </c>
      <c r="U302">
        <v>257</v>
      </c>
      <c r="V302">
        <v>367.51</v>
      </c>
    </row>
    <row r="303" spans="1:22" x14ac:dyDescent="0.25">
      <c r="A303">
        <v>2021</v>
      </c>
      <c r="B303" t="s">
        <v>39</v>
      </c>
      <c r="C303" t="s">
        <v>10</v>
      </c>
      <c r="D303" t="s">
        <v>11</v>
      </c>
      <c r="E303">
        <v>3566</v>
      </c>
      <c r="F303">
        <v>5263.8950000000004</v>
      </c>
      <c r="G303">
        <v>5126.576</v>
      </c>
      <c r="H303">
        <v>1052.7790000000002</v>
      </c>
      <c r="I303" t="s">
        <v>33</v>
      </c>
      <c r="L303" t="s">
        <v>52</v>
      </c>
      <c r="M303">
        <v>2020</v>
      </c>
      <c r="N303" t="s">
        <v>34</v>
      </c>
      <c r="O303" t="s">
        <v>65</v>
      </c>
      <c r="P303" t="s">
        <v>54</v>
      </c>
      <c r="Q303" t="s">
        <v>55</v>
      </c>
      <c r="R303" t="s">
        <v>56</v>
      </c>
      <c r="S303" t="s">
        <v>57</v>
      </c>
      <c r="T303" t="s">
        <v>58</v>
      </c>
      <c r="U303">
        <v>128</v>
      </c>
      <c r="V303">
        <v>183.04</v>
      </c>
    </row>
    <row r="304" spans="1:22" x14ac:dyDescent="0.25">
      <c r="A304">
        <v>2021</v>
      </c>
      <c r="B304" t="s">
        <v>39</v>
      </c>
      <c r="C304" t="s">
        <v>10</v>
      </c>
      <c r="D304" t="s">
        <v>13</v>
      </c>
      <c r="E304">
        <v>2498</v>
      </c>
      <c r="F304">
        <v>8800</v>
      </c>
      <c r="G304">
        <v>8960</v>
      </c>
      <c r="H304">
        <v>1760</v>
      </c>
      <c r="I304" t="s">
        <v>33</v>
      </c>
      <c r="L304" t="s">
        <v>61</v>
      </c>
      <c r="M304">
        <v>2020</v>
      </c>
      <c r="N304" t="s">
        <v>34</v>
      </c>
      <c r="O304" t="s">
        <v>65</v>
      </c>
      <c r="P304" t="s">
        <v>54</v>
      </c>
      <c r="Q304" t="s">
        <v>55</v>
      </c>
      <c r="R304" t="s">
        <v>56</v>
      </c>
      <c r="S304" t="s">
        <v>57</v>
      </c>
      <c r="T304" t="s">
        <v>58</v>
      </c>
      <c r="U304">
        <v>302</v>
      </c>
      <c r="V304">
        <v>431.86</v>
      </c>
    </row>
    <row r="305" spans="1:22" x14ac:dyDescent="0.25">
      <c r="A305">
        <v>2021</v>
      </c>
      <c r="B305" t="s">
        <v>39</v>
      </c>
      <c r="C305" t="s">
        <v>14</v>
      </c>
      <c r="D305" t="s">
        <v>15</v>
      </c>
      <c r="E305">
        <v>1245</v>
      </c>
      <c r="F305">
        <v>5034.92</v>
      </c>
      <c r="G305">
        <v>5126.4639999999999</v>
      </c>
      <c r="H305">
        <v>1006.984</v>
      </c>
      <c r="I305" t="s">
        <v>33</v>
      </c>
      <c r="L305" t="s">
        <v>59</v>
      </c>
      <c r="M305">
        <v>2020</v>
      </c>
      <c r="N305" t="s">
        <v>34</v>
      </c>
      <c r="O305" t="s">
        <v>65</v>
      </c>
      <c r="P305" t="s">
        <v>54</v>
      </c>
      <c r="Q305" t="s">
        <v>55</v>
      </c>
      <c r="R305" t="s">
        <v>56</v>
      </c>
      <c r="S305" t="s">
        <v>57</v>
      </c>
      <c r="T305" t="s">
        <v>58</v>
      </c>
      <c r="U305">
        <v>328</v>
      </c>
      <c r="V305">
        <v>526.24</v>
      </c>
    </row>
    <row r="306" spans="1:22" x14ac:dyDescent="0.25">
      <c r="A306">
        <v>2021</v>
      </c>
      <c r="B306" t="s">
        <v>39</v>
      </c>
      <c r="C306" t="s">
        <v>16</v>
      </c>
      <c r="D306" t="s">
        <v>17</v>
      </c>
      <c r="E306">
        <v>644</v>
      </c>
      <c r="F306">
        <v>6317.85</v>
      </c>
      <c r="G306">
        <v>6432.72</v>
      </c>
      <c r="H306">
        <v>1263.5700000000002</v>
      </c>
      <c r="I306" t="s">
        <v>33</v>
      </c>
      <c r="L306" t="s">
        <v>52</v>
      </c>
      <c r="M306">
        <v>2020</v>
      </c>
      <c r="N306" t="s">
        <v>34</v>
      </c>
      <c r="O306" t="s">
        <v>65</v>
      </c>
      <c r="P306" t="s">
        <v>54</v>
      </c>
      <c r="Q306" t="s">
        <v>55</v>
      </c>
      <c r="R306" t="s">
        <v>56</v>
      </c>
      <c r="S306" t="s">
        <v>57</v>
      </c>
      <c r="T306" t="s">
        <v>58</v>
      </c>
      <c r="U306">
        <v>130</v>
      </c>
      <c r="V306">
        <v>526.24</v>
      </c>
    </row>
    <row r="307" spans="1:22" x14ac:dyDescent="0.25">
      <c r="A307">
        <v>2021</v>
      </c>
      <c r="B307" t="s">
        <v>39</v>
      </c>
      <c r="C307" t="s">
        <v>18</v>
      </c>
      <c r="D307" t="s">
        <v>19</v>
      </c>
      <c r="E307">
        <v>643</v>
      </c>
      <c r="F307">
        <v>7700</v>
      </c>
      <c r="G307">
        <v>7840</v>
      </c>
      <c r="H307">
        <v>1540</v>
      </c>
      <c r="I307" t="s">
        <v>33</v>
      </c>
      <c r="L307" t="s">
        <v>52</v>
      </c>
      <c r="M307">
        <v>2020</v>
      </c>
      <c r="N307" t="s">
        <v>34</v>
      </c>
      <c r="O307" t="s">
        <v>65</v>
      </c>
      <c r="P307" t="s">
        <v>54</v>
      </c>
      <c r="Q307" t="s">
        <v>55</v>
      </c>
      <c r="R307" t="s">
        <v>56</v>
      </c>
      <c r="S307" t="s">
        <v>57</v>
      </c>
      <c r="T307" t="s">
        <v>58</v>
      </c>
      <c r="U307">
        <v>304</v>
      </c>
      <c r="V307">
        <v>526.24</v>
      </c>
    </row>
    <row r="308" spans="1:22" x14ac:dyDescent="0.25">
      <c r="A308">
        <v>2021</v>
      </c>
      <c r="B308" t="s">
        <v>39</v>
      </c>
      <c r="C308" t="s">
        <v>16</v>
      </c>
      <c r="D308" t="s">
        <v>20</v>
      </c>
      <c r="E308">
        <v>455</v>
      </c>
      <c r="F308">
        <v>5036.46</v>
      </c>
      <c r="G308">
        <v>5128.0320000000002</v>
      </c>
      <c r="H308">
        <v>1007.292</v>
      </c>
      <c r="I308" t="s">
        <v>33</v>
      </c>
      <c r="L308" t="s">
        <v>59</v>
      </c>
      <c r="M308">
        <v>2020</v>
      </c>
      <c r="N308" t="s">
        <v>34</v>
      </c>
      <c r="O308" t="s">
        <v>65</v>
      </c>
      <c r="P308" t="s">
        <v>54</v>
      </c>
      <c r="Q308" t="s">
        <v>55</v>
      </c>
      <c r="R308" t="s">
        <v>56</v>
      </c>
      <c r="S308" t="s">
        <v>57</v>
      </c>
      <c r="T308" t="s">
        <v>58</v>
      </c>
      <c r="U308">
        <v>989</v>
      </c>
      <c r="V308">
        <v>1414.27</v>
      </c>
    </row>
    <row r="309" spans="1:22" x14ac:dyDescent="0.25">
      <c r="A309">
        <v>2021</v>
      </c>
      <c r="B309" t="s">
        <v>39</v>
      </c>
      <c r="C309" t="s">
        <v>18</v>
      </c>
      <c r="D309" t="s">
        <v>21</v>
      </c>
      <c r="E309">
        <v>345</v>
      </c>
      <c r="F309">
        <v>7700</v>
      </c>
      <c r="G309">
        <v>7840</v>
      </c>
      <c r="H309">
        <v>1540</v>
      </c>
      <c r="I309" t="s">
        <v>33</v>
      </c>
      <c r="L309" t="s">
        <v>52</v>
      </c>
      <c r="M309">
        <v>2020</v>
      </c>
      <c r="N309" t="s">
        <v>34</v>
      </c>
      <c r="O309" t="s">
        <v>65</v>
      </c>
      <c r="P309" t="s">
        <v>54</v>
      </c>
      <c r="Q309" t="s">
        <v>55</v>
      </c>
      <c r="R309" t="s">
        <v>56</v>
      </c>
      <c r="S309" t="s">
        <v>57</v>
      </c>
      <c r="T309" t="s">
        <v>58</v>
      </c>
      <c r="U309">
        <v>1022</v>
      </c>
      <c r="V309">
        <v>1461.46</v>
      </c>
    </row>
    <row r="310" spans="1:22" x14ac:dyDescent="0.25">
      <c r="A310">
        <v>2021</v>
      </c>
      <c r="B310" t="s">
        <v>39</v>
      </c>
      <c r="C310" t="s">
        <v>14</v>
      </c>
      <c r="D310" t="s">
        <v>22</v>
      </c>
      <c r="E310">
        <v>122</v>
      </c>
      <c r="F310">
        <v>110</v>
      </c>
      <c r="G310">
        <v>112</v>
      </c>
      <c r="H310">
        <v>22</v>
      </c>
      <c r="I310" t="s">
        <v>33</v>
      </c>
      <c r="L310" t="s">
        <v>61</v>
      </c>
      <c r="M310">
        <v>2020</v>
      </c>
      <c r="N310" t="s">
        <v>34</v>
      </c>
      <c r="O310" t="s">
        <v>65</v>
      </c>
      <c r="P310" t="s">
        <v>54</v>
      </c>
      <c r="Q310" t="s">
        <v>55</v>
      </c>
      <c r="R310" t="s">
        <v>56</v>
      </c>
      <c r="S310" t="s">
        <v>57</v>
      </c>
      <c r="T310" t="s">
        <v>58</v>
      </c>
      <c r="U310">
        <v>300</v>
      </c>
      <c r="V310">
        <v>429</v>
      </c>
    </row>
    <row r="311" spans="1:22" x14ac:dyDescent="0.25">
      <c r="A311">
        <v>2021</v>
      </c>
      <c r="B311" t="s">
        <v>39</v>
      </c>
      <c r="C311" t="s">
        <v>23</v>
      </c>
      <c r="D311" t="s">
        <v>24</v>
      </c>
      <c r="E311">
        <v>78</v>
      </c>
      <c r="F311">
        <v>5034.92</v>
      </c>
      <c r="G311">
        <v>5126.4639999999999</v>
      </c>
      <c r="H311">
        <v>1006.984</v>
      </c>
      <c r="I311" t="s">
        <v>33</v>
      </c>
      <c r="L311" t="s">
        <v>61</v>
      </c>
      <c r="M311">
        <v>2020</v>
      </c>
      <c r="N311" t="s">
        <v>34</v>
      </c>
      <c r="O311" t="s">
        <v>65</v>
      </c>
      <c r="P311" t="s">
        <v>54</v>
      </c>
      <c r="Q311" t="s">
        <v>55</v>
      </c>
      <c r="R311" t="s">
        <v>56</v>
      </c>
      <c r="S311" t="s">
        <v>57</v>
      </c>
      <c r="T311" t="s">
        <v>58</v>
      </c>
      <c r="U311">
        <v>327</v>
      </c>
      <c r="V311">
        <v>467.61</v>
      </c>
    </row>
    <row r="312" spans="1:22" x14ac:dyDescent="0.25">
      <c r="A312">
        <v>2021</v>
      </c>
      <c r="B312" t="s">
        <v>39</v>
      </c>
      <c r="C312" t="s">
        <v>23</v>
      </c>
      <c r="D312" t="s">
        <v>25</v>
      </c>
      <c r="E312">
        <v>76</v>
      </c>
      <c r="F312">
        <v>4576.8999999999996</v>
      </c>
      <c r="G312">
        <v>5126.1279999999997</v>
      </c>
      <c r="H312">
        <v>915.38</v>
      </c>
      <c r="I312" t="s">
        <v>33</v>
      </c>
      <c r="L312" t="s">
        <v>52</v>
      </c>
      <c r="M312">
        <v>2020</v>
      </c>
      <c r="N312" t="s">
        <v>34</v>
      </c>
      <c r="O312" t="s">
        <v>65</v>
      </c>
      <c r="P312" t="s">
        <v>54</v>
      </c>
      <c r="Q312" t="s">
        <v>55</v>
      </c>
      <c r="R312" t="s">
        <v>56</v>
      </c>
      <c r="S312" t="s">
        <v>57</v>
      </c>
      <c r="T312" t="s">
        <v>58</v>
      </c>
      <c r="U312">
        <v>129</v>
      </c>
      <c r="V312">
        <v>184.47</v>
      </c>
    </row>
    <row r="313" spans="1:22" x14ac:dyDescent="0.25">
      <c r="A313">
        <v>2021</v>
      </c>
      <c r="B313" t="s">
        <v>39</v>
      </c>
      <c r="C313" t="s">
        <v>23</v>
      </c>
      <c r="D313" t="s">
        <v>26</v>
      </c>
      <c r="E313">
        <v>46</v>
      </c>
      <c r="F313">
        <v>200</v>
      </c>
      <c r="G313">
        <v>224</v>
      </c>
      <c r="H313">
        <v>40</v>
      </c>
      <c r="I313" t="s">
        <v>33</v>
      </c>
      <c r="L313" t="s">
        <v>59</v>
      </c>
      <c r="M313">
        <v>2020</v>
      </c>
      <c r="N313" t="s">
        <v>34</v>
      </c>
      <c r="O313" t="s">
        <v>65</v>
      </c>
      <c r="P313" t="s">
        <v>54</v>
      </c>
      <c r="Q313" t="s">
        <v>55</v>
      </c>
      <c r="R313" t="s">
        <v>56</v>
      </c>
      <c r="S313" t="s">
        <v>57</v>
      </c>
      <c r="T313" t="s">
        <v>58</v>
      </c>
      <c r="U313">
        <v>303</v>
      </c>
      <c r="V313">
        <v>433.28999999999996</v>
      </c>
    </row>
    <row r="314" spans="1:22" x14ac:dyDescent="0.25">
      <c r="A314">
        <v>2021</v>
      </c>
      <c r="B314" t="s">
        <v>39</v>
      </c>
      <c r="C314" t="s">
        <v>23</v>
      </c>
      <c r="D314" t="s">
        <v>27</v>
      </c>
      <c r="E314">
        <v>34</v>
      </c>
      <c r="F314">
        <v>4576.8</v>
      </c>
      <c r="G314">
        <v>5126.0160000000005</v>
      </c>
      <c r="H314">
        <v>915.36000000000013</v>
      </c>
      <c r="I314" t="s">
        <v>33</v>
      </c>
      <c r="L314" t="s">
        <v>52</v>
      </c>
      <c r="M314">
        <v>2020</v>
      </c>
      <c r="N314" t="s">
        <v>34</v>
      </c>
      <c r="O314" t="s">
        <v>65</v>
      </c>
      <c r="P314" t="s">
        <v>54</v>
      </c>
      <c r="Q314" t="s">
        <v>55</v>
      </c>
      <c r="R314" t="s">
        <v>56</v>
      </c>
      <c r="S314" t="s">
        <v>57</v>
      </c>
      <c r="T314" t="s">
        <v>58</v>
      </c>
      <c r="U314">
        <v>770</v>
      </c>
      <c r="V314">
        <v>1101.0999999999999</v>
      </c>
    </row>
    <row r="315" spans="1:22" x14ac:dyDescent="0.25">
      <c r="A315">
        <v>2021</v>
      </c>
      <c r="B315" t="s">
        <v>39</v>
      </c>
      <c r="C315" t="s">
        <v>14</v>
      </c>
      <c r="D315" t="s">
        <v>28</v>
      </c>
      <c r="E315">
        <v>7</v>
      </c>
      <c r="F315">
        <v>200</v>
      </c>
      <c r="G315">
        <v>224</v>
      </c>
      <c r="H315">
        <v>40</v>
      </c>
      <c r="I315" t="s">
        <v>33</v>
      </c>
      <c r="L315" t="s">
        <v>59</v>
      </c>
      <c r="M315">
        <v>2020</v>
      </c>
      <c r="N315" t="s">
        <v>34</v>
      </c>
      <c r="O315" t="s">
        <v>65</v>
      </c>
      <c r="P315" t="s">
        <v>54</v>
      </c>
      <c r="Q315" t="s">
        <v>55</v>
      </c>
      <c r="R315" t="s">
        <v>56</v>
      </c>
      <c r="S315" t="s">
        <v>57</v>
      </c>
      <c r="T315" t="s">
        <v>58</v>
      </c>
      <c r="U315">
        <v>857</v>
      </c>
      <c r="V315">
        <v>1225.51</v>
      </c>
    </row>
    <row r="316" spans="1:22" x14ac:dyDescent="0.25">
      <c r="A316">
        <v>2021</v>
      </c>
      <c r="B316" t="s">
        <v>39</v>
      </c>
      <c r="C316" t="s">
        <v>23</v>
      </c>
      <c r="D316" t="s">
        <v>30</v>
      </c>
      <c r="E316">
        <v>3</v>
      </c>
      <c r="F316">
        <v>4577.3</v>
      </c>
      <c r="G316">
        <v>5126.576</v>
      </c>
      <c r="H316">
        <v>915.46</v>
      </c>
      <c r="I316" t="s">
        <v>33</v>
      </c>
      <c r="L316" t="s">
        <v>61</v>
      </c>
      <c r="M316">
        <v>2020</v>
      </c>
      <c r="N316" t="s">
        <v>34</v>
      </c>
      <c r="O316" t="s">
        <v>65</v>
      </c>
      <c r="P316" t="s">
        <v>54</v>
      </c>
      <c r="Q316" t="s">
        <v>55</v>
      </c>
      <c r="R316" t="s">
        <v>56</v>
      </c>
      <c r="S316" t="s">
        <v>57</v>
      </c>
      <c r="T316" t="s">
        <v>58</v>
      </c>
      <c r="U316">
        <v>329</v>
      </c>
      <c r="V316">
        <v>470.47</v>
      </c>
    </row>
    <row r="317" spans="1:22" x14ac:dyDescent="0.25">
      <c r="A317">
        <v>2021</v>
      </c>
      <c r="B317" t="s">
        <v>39</v>
      </c>
      <c r="C317" t="s">
        <v>29</v>
      </c>
      <c r="D317" t="s">
        <v>29</v>
      </c>
      <c r="E317">
        <v>2</v>
      </c>
      <c r="F317">
        <v>6600</v>
      </c>
      <c r="G317">
        <v>7392</v>
      </c>
      <c r="H317">
        <v>1320</v>
      </c>
      <c r="I317" t="s">
        <v>33</v>
      </c>
      <c r="L317" t="s">
        <v>52</v>
      </c>
      <c r="M317">
        <v>2020</v>
      </c>
      <c r="N317" t="s">
        <v>34</v>
      </c>
      <c r="O317" t="s">
        <v>65</v>
      </c>
      <c r="P317" t="s">
        <v>54</v>
      </c>
      <c r="Q317" t="s">
        <v>55</v>
      </c>
      <c r="R317" t="s">
        <v>56</v>
      </c>
      <c r="S317" t="s">
        <v>57</v>
      </c>
      <c r="T317" t="s">
        <v>58</v>
      </c>
      <c r="U317">
        <v>131</v>
      </c>
      <c r="V317">
        <v>187.32999999999998</v>
      </c>
    </row>
    <row r="318" spans="1:22" x14ac:dyDescent="0.25">
      <c r="A318">
        <v>2021</v>
      </c>
      <c r="B318" t="s">
        <v>40</v>
      </c>
      <c r="C318" t="s">
        <v>10</v>
      </c>
      <c r="D318" t="s">
        <v>11</v>
      </c>
      <c r="E318">
        <v>3566</v>
      </c>
      <c r="F318">
        <v>4577.3</v>
      </c>
      <c r="G318">
        <v>5126.576</v>
      </c>
      <c r="H318">
        <v>915.46</v>
      </c>
      <c r="I318" t="s">
        <v>33</v>
      </c>
      <c r="L318" t="s">
        <v>61</v>
      </c>
      <c r="M318">
        <v>2020</v>
      </c>
      <c r="N318" t="s">
        <v>38</v>
      </c>
      <c r="O318" t="s">
        <v>65</v>
      </c>
      <c r="P318" t="s">
        <v>54</v>
      </c>
      <c r="Q318" t="s">
        <v>55</v>
      </c>
      <c r="R318" t="s">
        <v>56</v>
      </c>
      <c r="S318" t="s">
        <v>57</v>
      </c>
      <c r="T318" t="s">
        <v>58</v>
      </c>
      <c r="U318">
        <v>308</v>
      </c>
      <c r="V318">
        <v>440.44</v>
      </c>
    </row>
    <row r="319" spans="1:22" x14ac:dyDescent="0.25">
      <c r="A319">
        <v>2021</v>
      </c>
      <c r="B319" t="s">
        <v>40</v>
      </c>
      <c r="C319" t="s">
        <v>10</v>
      </c>
      <c r="D319" t="s">
        <v>13</v>
      </c>
      <c r="E319">
        <v>2498</v>
      </c>
      <c r="F319">
        <v>8000</v>
      </c>
      <c r="G319">
        <v>8960</v>
      </c>
      <c r="H319">
        <v>1600</v>
      </c>
      <c r="I319" t="s">
        <v>33</v>
      </c>
      <c r="L319" t="s">
        <v>52</v>
      </c>
      <c r="M319">
        <v>2020</v>
      </c>
      <c r="N319" t="s">
        <v>38</v>
      </c>
      <c r="O319" t="s">
        <v>65</v>
      </c>
      <c r="P319" t="s">
        <v>54</v>
      </c>
      <c r="Q319" t="s">
        <v>55</v>
      </c>
      <c r="R319" t="s">
        <v>56</v>
      </c>
      <c r="S319" t="s">
        <v>57</v>
      </c>
      <c r="T319" t="s">
        <v>58</v>
      </c>
      <c r="U319">
        <v>356</v>
      </c>
      <c r="V319">
        <v>509.08</v>
      </c>
    </row>
    <row r="320" spans="1:22" x14ac:dyDescent="0.25">
      <c r="A320">
        <v>2021</v>
      </c>
      <c r="B320" t="s">
        <v>40</v>
      </c>
      <c r="C320" t="s">
        <v>14</v>
      </c>
      <c r="D320" t="s">
        <v>15</v>
      </c>
      <c r="E320">
        <v>1245</v>
      </c>
      <c r="F320">
        <v>4577.2</v>
      </c>
      <c r="G320">
        <v>5126.4639999999999</v>
      </c>
      <c r="H320">
        <v>915.44</v>
      </c>
      <c r="I320" t="s">
        <v>33</v>
      </c>
      <c r="L320" t="s">
        <v>59</v>
      </c>
      <c r="M320">
        <v>2020</v>
      </c>
      <c r="N320" t="s">
        <v>38</v>
      </c>
      <c r="O320" t="s">
        <v>65</v>
      </c>
      <c r="P320" t="s">
        <v>54</v>
      </c>
      <c r="Q320" t="s">
        <v>55</v>
      </c>
      <c r="R320" t="s">
        <v>56</v>
      </c>
      <c r="S320" t="s">
        <v>57</v>
      </c>
      <c r="T320" t="s">
        <v>58</v>
      </c>
      <c r="U320">
        <v>310</v>
      </c>
      <c r="V320">
        <v>526.24</v>
      </c>
    </row>
    <row r="321" spans="1:22" x14ac:dyDescent="0.25">
      <c r="A321">
        <v>2021</v>
      </c>
      <c r="B321" t="s">
        <v>40</v>
      </c>
      <c r="C321" t="s">
        <v>16</v>
      </c>
      <c r="D321" t="s">
        <v>17</v>
      </c>
      <c r="E321">
        <v>644</v>
      </c>
      <c r="F321">
        <v>5743.5</v>
      </c>
      <c r="G321">
        <v>6432.72</v>
      </c>
      <c r="H321">
        <v>1148.7</v>
      </c>
      <c r="I321" t="s">
        <v>33</v>
      </c>
      <c r="L321" t="s">
        <v>59</v>
      </c>
      <c r="M321">
        <v>2020</v>
      </c>
      <c r="N321" t="s">
        <v>38</v>
      </c>
      <c r="O321" t="s">
        <v>65</v>
      </c>
      <c r="P321" t="s">
        <v>54</v>
      </c>
      <c r="Q321" t="s">
        <v>55</v>
      </c>
      <c r="R321" t="s">
        <v>56</v>
      </c>
      <c r="S321" t="s">
        <v>57</v>
      </c>
      <c r="T321" t="s">
        <v>58</v>
      </c>
      <c r="U321">
        <v>352</v>
      </c>
      <c r="V321">
        <v>526.24</v>
      </c>
    </row>
    <row r="322" spans="1:22" x14ac:dyDescent="0.25">
      <c r="A322">
        <v>2021</v>
      </c>
      <c r="B322" t="s">
        <v>40</v>
      </c>
      <c r="C322" t="s">
        <v>18</v>
      </c>
      <c r="D322" t="s">
        <v>19</v>
      </c>
      <c r="E322">
        <v>643</v>
      </c>
      <c r="F322">
        <v>7000</v>
      </c>
      <c r="G322">
        <v>7840</v>
      </c>
      <c r="H322">
        <v>1400</v>
      </c>
      <c r="I322" t="s">
        <v>33</v>
      </c>
      <c r="L322" t="s">
        <v>59</v>
      </c>
      <c r="M322">
        <v>2020</v>
      </c>
      <c r="N322" t="s">
        <v>38</v>
      </c>
      <c r="O322" t="s">
        <v>65</v>
      </c>
      <c r="P322" t="s">
        <v>54</v>
      </c>
      <c r="Q322" t="s">
        <v>55</v>
      </c>
      <c r="R322" t="s">
        <v>56</v>
      </c>
      <c r="S322" t="s">
        <v>57</v>
      </c>
      <c r="T322" t="s">
        <v>58</v>
      </c>
      <c r="U322">
        <v>280</v>
      </c>
      <c r="V322">
        <v>526.24</v>
      </c>
    </row>
    <row r="323" spans="1:22" x14ac:dyDescent="0.25">
      <c r="A323">
        <v>2021</v>
      </c>
      <c r="B323" t="s">
        <v>40</v>
      </c>
      <c r="C323" t="s">
        <v>16</v>
      </c>
      <c r="D323" t="s">
        <v>20</v>
      </c>
      <c r="E323">
        <v>455</v>
      </c>
      <c r="F323">
        <v>4578.6000000000004</v>
      </c>
      <c r="G323">
        <v>5128.0320000000002</v>
      </c>
      <c r="H323">
        <v>915.72000000000014</v>
      </c>
      <c r="I323" t="s">
        <v>12</v>
      </c>
      <c r="L323" t="s">
        <v>59</v>
      </c>
      <c r="M323">
        <v>2020</v>
      </c>
      <c r="N323" t="s">
        <v>38</v>
      </c>
      <c r="O323" t="s">
        <v>65</v>
      </c>
      <c r="P323" t="s">
        <v>54</v>
      </c>
      <c r="Q323" t="s">
        <v>55</v>
      </c>
      <c r="R323" t="s">
        <v>56</v>
      </c>
      <c r="S323" t="s">
        <v>57</v>
      </c>
      <c r="T323" t="s">
        <v>58</v>
      </c>
      <c r="U323">
        <v>993</v>
      </c>
      <c r="V323">
        <v>1419.99</v>
      </c>
    </row>
    <row r="324" spans="1:22" x14ac:dyDescent="0.25">
      <c r="A324">
        <v>2021</v>
      </c>
      <c r="B324" t="s">
        <v>40</v>
      </c>
      <c r="C324" t="s">
        <v>18</v>
      </c>
      <c r="D324" t="s">
        <v>21</v>
      </c>
      <c r="E324">
        <v>345</v>
      </c>
      <c r="F324">
        <v>7000</v>
      </c>
      <c r="G324">
        <v>7840</v>
      </c>
      <c r="H324">
        <v>1400</v>
      </c>
      <c r="I324" t="s">
        <v>12</v>
      </c>
      <c r="L324" t="s">
        <v>59</v>
      </c>
      <c r="M324">
        <v>2020</v>
      </c>
      <c r="N324" t="s">
        <v>38</v>
      </c>
      <c r="O324" t="s">
        <v>65</v>
      </c>
      <c r="P324" t="s">
        <v>54</v>
      </c>
      <c r="Q324" t="s">
        <v>55</v>
      </c>
      <c r="R324" t="s">
        <v>56</v>
      </c>
      <c r="S324" t="s">
        <v>57</v>
      </c>
      <c r="T324" t="s">
        <v>58</v>
      </c>
      <c r="U324">
        <v>1026</v>
      </c>
      <c r="V324">
        <v>1467.18</v>
      </c>
    </row>
    <row r="325" spans="1:22" x14ac:dyDescent="0.25">
      <c r="A325">
        <v>2021</v>
      </c>
      <c r="B325" t="s">
        <v>40</v>
      </c>
      <c r="C325" t="s">
        <v>14</v>
      </c>
      <c r="D325" t="s">
        <v>22</v>
      </c>
      <c r="E325">
        <v>122</v>
      </c>
      <c r="F325">
        <v>100</v>
      </c>
      <c r="G325">
        <v>112</v>
      </c>
      <c r="H325">
        <v>20</v>
      </c>
      <c r="I325" t="s">
        <v>12</v>
      </c>
      <c r="L325" t="s">
        <v>61</v>
      </c>
      <c r="M325">
        <v>2020</v>
      </c>
      <c r="N325" t="s">
        <v>38</v>
      </c>
      <c r="O325" t="s">
        <v>65</v>
      </c>
      <c r="P325" t="s">
        <v>54</v>
      </c>
      <c r="Q325" t="s">
        <v>55</v>
      </c>
      <c r="R325" t="s">
        <v>56</v>
      </c>
      <c r="S325" t="s">
        <v>57</v>
      </c>
      <c r="T325" t="s">
        <v>58</v>
      </c>
      <c r="U325">
        <v>282</v>
      </c>
      <c r="V325">
        <v>403.26</v>
      </c>
    </row>
    <row r="326" spans="1:22" x14ac:dyDescent="0.25">
      <c r="A326">
        <v>2021</v>
      </c>
      <c r="B326" t="s">
        <v>40</v>
      </c>
      <c r="C326" t="s">
        <v>23</v>
      </c>
      <c r="D326" t="s">
        <v>24</v>
      </c>
      <c r="E326">
        <v>78</v>
      </c>
      <c r="F326">
        <v>4577.2</v>
      </c>
      <c r="G326">
        <v>5126.4639999999999</v>
      </c>
      <c r="H326">
        <v>915.44</v>
      </c>
      <c r="I326" t="s">
        <v>12</v>
      </c>
      <c r="L326" t="s">
        <v>61</v>
      </c>
      <c r="M326">
        <v>2020</v>
      </c>
      <c r="N326" t="s">
        <v>38</v>
      </c>
      <c r="O326" t="s">
        <v>65</v>
      </c>
      <c r="P326" t="s">
        <v>54</v>
      </c>
      <c r="Q326" t="s">
        <v>55</v>
      </c>
      <c r="R326" t="s">
        <v>56</v>
      </c>
      <c r="S326" t="s">
        <v>57</v>
      </c>
      <c r="T326" t="s">
        <v>58</v>
      </c>
      <c r="U326">
        <v>309</v>
      </c>
      <c r="V326">
        <v>441.87</v>
      </c>
    </row>
    <row r="327" spans="1:22" x14ac:dyDescent="0.25">
      <c r="A327">
        <v>2021</v>
      </c>
      <c r="B327" t="s">
        <v>40</v>
      </c>
      <c r="C327" t="s">
        <v>23</v>
      </c>
      <c r="D327" t="s">
        <v>25</v>
      </c>
      <c r="E327">
        <v>76</v>
      </c>
      <c r="F327">
        <v>4576.8999999999996</v>
      </c>
      <c r="G327">
        <v>5126.1279999999997</v>
      </c>
      <c r="H327">
        <v>915.38</v>
      </c>
      <c r="I327" t="s">
        <v>12</v>
      </c>
      <c r="L327" t="s">
        <v>52</v>
      </c>
      <c r="M327">
        <v>2020</v>
      </c>
      <c r="N327" t="s">
        <v>38</v>
      </c>
      <c r="O327" t="s">
        <v>65</v>
      </c>
      <c r="P327" t="s">
        <v>54</v>
      </c>
      <c r="Q327" t="s">
        <v>55</v>
      </c>
      <c r="R327" t="s">
        <v>56</v>
      </c>
      <c r="S327" t="s">
        <v>57</v>
      </c>
      <c r="T327" t="s">
        <v>58</v>
      </c>
      <c r="U327">
        <v>357</v>
      </c>
      <c r="V327">
        <v>510.51</v>
      </c>
    </row>
    <row r="328" spans="1:22" x14ac:dyDescent="0.25">
      <c r="A328">
        <v>2021</v>
      </c>
      <c r="B328" t="s">
        <v>40</v>
      </c>
      <c r="C328" t="s">
        <v>23</v>
      </c>
      <c r="D328" t="s">
        <v>26</v>
      </c>
      <c r="E328">
        <v>46</v>
      </c>
      <c r="F328">
        <v>200</v>
      </c>
      <c r="G328">
        <v>224</v>
      </c>
      <c r="H328">
        <v>40</v>
      </c>
      <c r="I328" t="s">
        <v>12</v>
      </c>
      <c r="L328" t="s">
        <v>59</v>
      </c>
      <c r="M328">
        <v>2020</v>
      </c>
      <c r="N328" t="s">
        <v>38</v>
      </c>
      <c r="O328" t="s">
        <v>65</v>
      </c>
      <c r="P328" t="s">
        <v>54</v>
      </c>
      <c r="Q328" t="s">
        <v>55</v>
      </c>
      <c r="R328" t="s">
        <v>56</v>
      </c>
      <c r="S328" t="s">
        <v>57</v>
      </c>
      <c r="T328" t="s">
        <v>58</v>
      </c>
      <c r="U328">
        <v>279</v>
      </c>
      <c r="V328">
        <v>398.97</v>
      </c>
    </row>
    <row r="329" spans="1:22" x14ac:dyDescent="0.25">
      <c r="A329">
        <v>2021</v>
      </c>
      <c r="B329" t="s">
        <v>40</v>
      </c>
      <c r="C329" t="s">
        <v>23</v>
      </c>
      <c r="D329" t="s">
        <v>27</v>
      </c>
      <c r="E329">
        <v>34</v>
      </c>
      <c r="F329">
        <v>4576.8</v>
      </c>
      <c r="G329">
        <v>5126.0160000000005</v>
      </c>
      <c r="H329">
        <v>915.36000000000013</v>
      </c>
      <c r="I329" t="s">
        <v>12</v>
      </c>
      <c r="L329" t="s">
        <v>59</v>
      </c>
      <c r="M329">
        <v>2020</v>
      </c>
      <c r="N329" t="s">
        <v>38</v>
      </c>
      <c r="O329" t="s">
        <v>65</v>
      </c>
      <c r="P329" t="s">
        <v>54</v>
      </c>
      <c r="Q329" t="s">
        <v>55</v>
      </c>
      <c r="R329" t="s">
        <v>56</v>
      </c>
      <c r="S329" t="s">
        <v>57</v>
      </c>
      <c r="T329" t="s">
        <v>58</v>
      </c>
      <c r="U329">
        <v>774</v>
      </c>
      <c r="V329">
        <v>1106.82</v>
      </c>
    </row>
    <row r="330" spans="1:22" x14ac:dyDescent="0.25">
      <c r="A330">
        <v>2021</v>
      </c>
      <c r="B330" t="s">
        <v>40</v>
      </c>
      <c r="C330" t="s">
        <v>14</v>
      </c>
      <c r="D330" t="s">
        <v>28</v>
      </c>
      <c r="E330">
        <v>7</v>
      </c>
      <c r="F330">
        <v>200</v>
      </c>
      <c r="G330">
        <v>224</v>
      </c>
      <c r="H330">
        <v>40</v>
      </c>
      <c r="I330" t="s">
        <v>12</v>
      </c>
      <c r="L330" t="s">
        <v>52</v>
      </c>
      <c r="M330">
        <v>2020</v>
      </c>
      <c r="N330" t="s">
        <v>38</v>
      </c>
      <c r="O330" t="s">
        <v>65</v>
      </c>
      <c r="P330" t="s">
        <v>54</v>
      </c>
      <c r="Q330" t="s">
        <v>55</v>
      </c>
      <c r="R330" t="s">
        <v>56</v>
      </c>
      <c r="S330" t="s">
        <v>57</v>
      </c>
      <c r="T330" t="s">
        <v>58</v>
      </c>
      <c r="U330">
        <v>807</v>
      </c>
      <c r="V330">
        <v>1154.01</v>
      </c>
    </row>
    <row r="331" spans="1:22" x14ac:dyDescent="0.25">
      <c r="A331">
        <v>2021</v>
      </c>
      <c r="B331" t="s">
        <v>40</v>
      </c>
      <c r="C331" t="s">
        <v>23</v>
      </c>
      <c r="D331" t="s">
        <v>30</v>
      </c>
      <c r="E331">
        <v>3</v>
      </c>
      <c r="F331">
        <v>4577.3</v>
      </c>
      <c r="G331">
        <v>5126.576</v>
      </c>
      <c r="H331">
        <v>915.46</v>
      </c>
      <c r="I331" t="s">
        <v>12</v>
      </c>
      <c r="L331" t="s">
        <v>59</v>
      </c>
      <c r="M331">
        <v>2020</v>
      </c>
      <c r="N331" t="s">
        <v>38</v>
      </c>
      <c r="O331" t="s">
        <v>65</v>
      </c>
      <c r="P331" t="s">
        <v>54</v>
      </c>
      <c r="Q331" t="s">
        <v>55</v>
      </c>
      <c r="R331" t="s">
        <v>56</v>
      </c>
      <c r="S331" t="s">
        <v>57</v>
      </c>
      <c r="T331" t="s">
        <v>58</v>
      </c>
      <c r="U331">
        <v>860</v>
      </c>
      <c r="V331">
        <v>1229.8</v>
      </c>
    </row>
    <row r="332" spans="1:22" x14ac:dyDescent="0.25">
      <c r="A332">
        <v>2021</v>
      </c>
      <c r="B332" t="s">
        <v>40</v>
      </c>
      <c r="C332" t="s">
        <v>29</v>
      </c>
      <c r="D332" t="s">
        <v>29</v>
      </c>
      <c r="E332">
        <v>2</v>
      </c>
      <c r="F332">
        <v>6600</v>
      </c>
      <c r="G332">
        <v>7392</v>
      </c>
      <c r="H332">
        <v>1320</v>
      </c>
      <c r="I332" t="s">
        <v>12</v>
      </c>
      <c r="L332" t="s">
        <v>63</v>
      </c>
      <c r="M332">
        <v>2020</v>
      </c>
      <c r="N332" t="s">
        <v>38</v>
      </c>
      <c r="O332" t="s">
        <v>65</v>
      </c>
      <c r="P332" t="s">
        <v>54</v>
      </c>
      <c r="Q332" t="s">
        <v>55</v>
      </c>
      <c r="R332" t="s">
        <v>56</v>
      </c>
      <c r="S332" t="s">
        <v>57</v>
      </c>
      <c r="T332" t="s">
        <v>58</v>
      </c>
      <c r="U332">
        <v>353</v>
      </c>
      <c r="V332">
        <v>504.78999999999996</v>
      </c>
    </row>
    <row r="333" spans="1:22" x14ac:dyDescent="0.25">
      <c r="A333">
        <v>2021</v>
      </c>
      <c r="B333" t="s">
        <v>41</v>
      </c>
      <c r="C333" t="s">
        <v>10</v>
      </c>
      <c r="D333" t="s">
        <v>11</v>
      </c>
      <c r="E333">
        <v>3566</v>
      </c>
      <c r="F333">
        <v>4577.3</v>
      </c>
      <c r="G333">
        <v>5126.576</v>
      </c>
      <c r="H333">
        <v>915.46</v>
      </c>
      <c r="I333" t="s">
        <v>12</v>
      </c>
      <c r="L333" t="s">
        <v>61</v>
      </c>
      <c r="M333">
        <v>2020</v>
      </c>
      <c r="N333" t="s">
        <v>38</v>
      </c>
      <c r="O333" t="s">
        <v>65</v>
      </c>
      <c r="P333" t="s">
        <v>54</v>
      </c>
      <c r="Q333" t="s">
        <v>55</v>
      </c>
      <c r="R333" t="s">
        <v>56</v>
      </c>
      <c r="S333" t="s">
        <v>57</v>
      </c>
      <c r="T333" t="s">
        <v>58</v>
      </c>
      <c r="U333">
        <v>281</v>
      </c>
      <c r="V333">
        <v>401.83</v>
      </c>
    </row>
    <row r="334" spans="1:22" x14ac:dyDescent="0.25">
      <c r="A334">
        <v>2021</v>
      </c>
      <c r="B334" t="s">
        <v>41</v>
      </c>
      <c r="C334" t="s">
        <v>10</v>
      </c>
      <c r="D334" t="s">
        <v>13</v>
      </c>
      <c r="E334">
        <v>2498</v>
      </c>
      <c r="F334">
        <v>8000</v>
      </c>
      <c r="G334">
        <v>8960</v>
      </c>
      <c r="H334">
        <v>1600</v>
      </c>
      <c r="I334" t="s">
        <v>12</v>
      </c>
      <c r="L334" t="s">
        <v>61</v>
      </c>
      <c r="M334">
        <v>2020</v>
      </c>
      <c r="N334" t="s">
        <v>42</v>
      </c>
      <c r="O334" t="s">
        <v>65</v>
      </c>
      <c r="P334" t="s">
        <v>54</v>
      </c>
      <c r="Q334" t="s">
        <v>55</v>
      </c>
      <c r="R334" t="s">
        <v>56</v>
      </c>
      <c r="S334" t="s">
        <v>57</v>
      </c>
      <c r="T334" t="s">
        <v>58</v>
      </c>
      <c r="U334">
        <v>284</v>
      </c>
      <c r="V334">
        <v>406.12</v>
      </c>
    </row>
    <row r="335" spans="1:22" x14ac:dyDescent="0.25">
      <c r="A335">
        <v>2021</v>
      </c>
      <c r="B335" t="s">
        <v>41</v>
      </c>
      <c r="C335" t="s">
        <v>14</v>
      </c>
      <c r="D335" t="s">
        <v>15</v>
      </c>
      <c r="E335">
        <v>1245</v>
      </c>
      <c r="F335">
        <v>4577.2</v>
      </c>
      <c r="G335">
        <v>5126.4639999999999</v>
      </c>
      <c r="H335">
        <v>915.44</v>
      </c>
      <c r="I335" t="s">
        <v>12</v>
      </c>
      <c r="L335" t="s">
        <v>59</v>
      </c>
      <c r="M335">
        <v>2020</v>
      </c>
      <c r="N335" t="s">
        <v>42</v>
      </c>
      <c r="O335" t="s">
        <v>65</v>
      </c>
      <c r="P335" t="s">
        <v>54</v>
      </c>
      <c r="Q335" t="s">
        <v>55</v>
      </c>
      <c r="R335" t="s">
        <v>56</v>
      </c>
      <c r="S335" t="s">
        <v>57</v>
      </c>
      <c r="T335" t="s">
        <v>58</v>
      </c>
      <c r="U335">
        <v>332</v>
      </c>
      <c r="V335">
        <v>474.76</v>
      </c>
    </row>
    <row r="336" spans="1:22" x14ac:dyDescent="0.25">
      <c r="A336">
        <v>2021</v>
      </c>
      <c r="B336" t="s">
        <v>41</v>
      </c>
      <c r="C336" t="s">
        <v>16</v>
      </c>
      <c r="D336" t="s">
        <v>17</v>
      </c>
      <c r="E336">
        <v>644</v>
      </c>
      <c r="F336">
        <v>5743.5</v>
      </c>
      <c r="G336">
        <v>6432.72</v>
      </c>
      <c r="H336">
        <v>1148.7</v>
      </c>
      <c r="I336" t="s">
        <v>12</v>
      </c>
      <c r="L336" t="s">
        <v>61</v>
      </c>
      <c r="M336">
        <v>2020</v>
      </c>
      <c r="N336" t="s">
        <v>42</v>
      </c>
      <c r="O336" t="s">
        <v>65</v>
      </c>
      <c r="P336" t="s">
        <v>54</v>
      </c>
      <c r="Q336" t="s">
        <v>55</v>
      </c>
      <c r="R336" t="s">
        <v>56</v>
      </c>
      <c r="S336" t="s">
        <v>57</v>
      </c>
      <c r="T336" t="s">
        <v>58</v>
      </c>
      <c r="U336">
        <v>260</v>
      </c>
      <c r="V336">
        <v>371.8</v>
      </c>
    </row>
    <row r="337" spans="1:22" x14ac:dyDescent="0.25">
      <c r="A337">
        <v>2021</v>
      </c>
      <c r="B337" t="s">
        <v>41</v>
      </c>
      <c r="C337" t="s">
        <v>18</v>
      </c>
      <c r="D337" t="s">
        <v>19</v>
      </c>
      <c r="E337">
        <v>643</v>
      </c>
      <c r="F337">
        <v>7000</v>
      </c>
      <c r="G337">
        <v>7840</v>
      </c>
      <c r="H337">
        <v>1400</v>
      </c>
      <c r="I337" t="s">
        <v>12</v>
      </c>
      <c r="L337" t="s">
        <v>59</v>
      </c>
      <c r="M337">
        <v>2020</v>
      </c>
      <c r="N337" t="s">
        <v>42</v>
      </c>
      <c r="O337" t="s">
        <v>65</v>
      </c>
      <c r="P337" t="s">
        <v>54</v>
      </c>
      <c r="Q337" t="s">
        <v>55</v>
      </c>
      <c r="R337" t="s">
        <v>56</v>
      </c>
      <c r="S337" t="s">
        <v>57</v>
      </c>
      <c r="T337" t="s">
        <v>58</v>
      </c>
      <c r="U337">
        <v>286</v>
      </c>
      <c r="V337">
        <v>526.24</v>
      </c>
    </row>
    <row r="338" spans="1:22" x14ac:dyDescent="0.25">
      <c r="A338">
        <v>2021</v>
      </c>
      <c r="B338" t="s">
        <v>41</v>
      </c>
      <c r="C338" t="s">
        <v>16</v>
      </c>
      <c r="D338" t="s">
        <v>20</v>
      </c>
      <c r="E338">
        <v>455</v>
      </c>
      <c r="F338">
        <v>4578.6000000000004</v>
      </c>
      <c r="G338">
        <v>5128.0320000000002</v>
      </c>
      <c r="H338">
        <v>915.72000000000014</v>
      </c>
      <c r="I338" t="s">
        <v>12</v>
      </c>
      <c r="L338" t="s">
        <v>52</v>
      </c>
      <c r="M338">
        <v>2020</v>
      </c>
      <c r="N338" t="s">
        <v>42</v>
      </c>
      <c r="O338" t="s">
        <v>65</v>
      </c>
      <c r="P338" t="s">
        <v>54</v>
      </c>
      <c r="Q338" t="s">
        <v>55</v>
      </c>
      <c r="R338" t="s">
        <v>56</v>
      </c>
      <c r="S338" t="s">
        <v>57</v>
      </c>
      <c r="T338" t="s">
        <v>58</v>
      </c>
      <c r="U338">
        <v>334</v>
      </c>
      <c r="V338">
        <v>526.24</v>
      </c>
    </row>
    <row r="339" spans="1:22" x14ac:dyDescent="0.25">
      <c r="A339">
        <v>2021</v>
      </c>
      <c r="B339" t="s">
        <v>41</v>
      </c>
      <c r="C339" t="s">
        <v>18</v>
      </c>
      <c r="D339" t="s">
        <v>21</v>
      </c>
      <c r="E339">
        <v>345</v>
      </c>
      <c r="F339">
        <v>7000</v>
      </c>
      <c r="G339">
        <v>7840</v>
      </c>
      <c r="H339">
        <v>1400</v>
      </c>
      <c r="I339" t="s">
        <v>12</v>
      </c>
      <c r="L339" t="s">
        <v>59</v>
      </c>
      <c r="M339">
        <v>2020</v>
      </c>
      <c r="N339" t="s">
        <v>42</v>
      </c>
      <c r="O339" t="s">
        <v>65</v>
      </c>
      <c r="P339" t="s">
        <v>54</v>
      </c>
      <c r="Q339" t="s">
        <v>55</v>
      </c>
      <c r="R339" t="s">
        <v>56</v>
      </c>
      <c r="S339" t="s">
        <v>57</v>
      </c>
      <c r="T339" t="s">
        <v>58</v>
      </c>
      <c r="U339">
        <v>262</v>
      </c>
      <c r="V339">
        <v>526.24</v>
      </c>
    </row>
    <row r="340" spans="1:22" x14ac:dyDescent="0.25">
      <c r="A340">
        <v>2021</v>
      </c>
      <c r="B340" t="s">
        <v>41</v>
      </c>
      <c r="C340" t="s">
        <v>14</v>
      </c>
      <c r="D340" t="s">
        <v>22</v>
      </c>
      <c r="E340">
        <v>122</v>
      </c>
      <c r="F340">
        <v>100</v>
      </c>
      <c r="G340">
        <v>112</v>
      </c>
      <c r="H340">
        <v>20</v>
      </c>
      <c r="I340" t="s">
        <v>12</v>
      </c>
      <c r="L340" t="s">
        <v>52</v>
      </c>
      <c r="M340">
        <v>2020</v>
      </c>
      <c r="N340" t="s">
        <v>42</v>
      </c>
      <c r="O340" t="s">
        <v>65</v>
      </c>
      <c r="P340" t="s">
        <v>54</v>
      </c>
      <c r="Q340" t="s">
        <v>55</v>
      </c>
      <c r="R340" t="s">
        <v>56</v>
      </c>
      <c r="S340" t="s">
        <v>57</v>
      </c>
      <c r="T340" t="s">
        <v>58</v>
      </c>
      <c r="U340">
        <v>996</v>
      </c>
      <c r="V340">
        <v>1424.28</v>
      </c>
    </row>
    <row r="341" spans="1:22" x14ac:dyDescent="0.25">
      <c r="A341">
        <v>2021</v>
      </c>
      <c r="B341" t="s">
        <v>41</v>
      </c>
      <c r="C341" t="s">
        <v>23</v>
      </c>
      <c r="D341" t="s">
        <v>24</v>
      </c>
      <c r="E341">
        <v>78</v>
      </c>
      <c r="F341">
        <v>4577.2</v>
      </c>
      <c r="G341">
        <v>5126.4639999999999</v>
      </c>
      <c r="H341">
        <v>915.44</v>
      </c>
      <c r="I341" t="s">
        <v>12</v>
      </c>
      <c r="L341" t="s">
        <v>59</v>
      </c>
      <c r="M341">
        <v>2020</v>
      </c>
      <c r="N341" t="s">
        <v>42</v>
      </c>
      <c r="O341" t="s">
        <v>65</v>
      </c>
      <c r="P341" t="s">
        <v>54</v>
      </c>
      <c r="Q341" t="s">
        <v>55</v>
      </c>
      <c r="R341" t="s">
        <v>56</v>
      </c>
      <c r="S341" t="s">
        <v>57</v>
      </c>
      <c r="T341" t="s">
        <v>58</v>
      </c>
      <c r="U341">
        <v>258</v>
      </c>
      <c r="V341">
        <v>368.94</v>
      </c>
    </row>
    <row r="342" spans="1:22" x14ac:dyDescent="0.25">
      <c r="A342">
        <v>2021</v>
      </c>
      <c r="B342" t="s">
        <v>41</v>
      </c>
      <c r="C342" t="s">
        <v>23</v>
      </c>
      <c r="D342" t="s">
        <v>25</v>
      </c>
      <c r="E342">
        <v>76</v>
      </c>
      <c r="F342">
        <v>4576.8999999999996</v>
      </c>
      <c r="G342">
        <v>5126.1279999999997</v>
      </c>
      <c r="H342">
        <v>915.38</v>
      </c>
      <c r="I342" t="s">
        <v>12</v>
      </c>
      <c r="L342" t="s">
        <v>59</v>
      </c>
      <c r="M342">
        <v>2020</v>
      </c>
      <c r="N342" t="s">
        <v>42</v>
      </c>
      <c r="O342" t="s">
        <v>65</v>
      </c>
      <c r="P342" t="s">
        <v>54</v>
      </c>
      <c r="Q342" t="s">
        <v>55</v>
      </c>
      <c r="R342" t="s">
        <v>56</v>
      </c>
      <c r="S342" t="s">
        <v>57</v>
      </c>
      <c r="T342" t="s">
        <v>58</v>
      </c>
      <c r="U342">
        <v>285</v>
      </c>
      <c r="V342">
        <v>407.55</v>
      </c>
    </row>
    <row r="343" spans="1:22" x14ac:dyDescent="0.25">
      <c r="A343">
        <v>2021</v>
      </c>
      <c r="B343" t="s">
        <v>41</v>
      </c>
      <c r="C343" t="s">
        <v>23</v>
      </c>
      <c r="D343" t="s">
        <v>26</v>
      </c>
      <c r="E343">
        <v>46</v>
      </c>
      <c r="F343">
        <v>200</v>
      </c>
      <c r="G343">
        <v>224</v>
      </c>
      <c r="H343">
        <v>40</v>
      </c>
      <c r="I343" t="s">
        <v>12</v>
      </c>
      <c r="L343" t="s">
        <v>52</v>
      </c>
      <c r="M343">
        <v>2020</v>
      </c>
      <c r="N343" t="s">
        <v>42</v>
      </c>
      <c r="O343" t="s">
        <v>65</v>
      </c>
      <c r="P343" t="s">
        <v>54</v>
      </c>
      <c r="Q343" t="s">
        <v>55</v>
      </c>
      <c r="R343" t="s">
        <v>56</v>
      </c>
      <c r="S343" t="s">
        <v>57</v>
      </c>
      <c r="T343" t="s">
        <v>58</v>
      </c>
      <c r="U343">
        <v>333</v>
      </c>
      <c r="V343">
        <v>476.19</v>
      </c>
    </row>
    <row r="344" spans="1:22" x14ac:dyDescent="0.25">
      <c r="A344">
        <v>2021</v>
      </c>
      <c r="B344" t="s">
        <v>41</v>
      </c>
      <c r="C344" t="s">
        <v>23</v>
      </c>
      <c r="D344" t="s">
        <v>27</v>
      </c>
      <c r="E344">
        <v>34</v>
      </c>
      <c r="F344">
        <v>5492.16</v>
      </c>
      <c r="G344">
        <v>5126.0160000000005</v>
      </c>
      <c r="H344">
        <v>1098.432</v>
      </c>
      <c r="I344" t="s">
        <v>12</v>
      </c>
      <c r="L344" t="s">
        <v>52</v>
      </c>
      <c r="M344">
        <v>2020</v>
      </c>
      <c r="N344" t="s">
        <v>42</v>
      </c>
      <c r="O344" t="s">
        <v>65</v>
      </c>
      <c r="P344" t="s">
        <v>54</v>
      </c>
      <c r="Q344" t="s">
        <v>55</v>
      </c>
      <c r="R344" t="s">
        <v>56</v>
      </c>
      <c r="S344" t="s">
        <v>57</v>
      </c>
      <c r="T344" t="s">
        <v>58</v>
      </c>
      <c r="U344">
        <v>261</v>
      </c>
      <c r="V344">
        <v>373.23</v>
      </c>
    </row>
    <row r="345" spans="1:22" x14ac:dyDescent="0.25">
      <c r="A345">
        <v>2021</v>
      </c>
      <c r="B345" t="s">
        <v>41</v>
      </c>
      <c r="C345" t="s">
        <v>14</v>
      </c>
      <c r="D345" t="s">
        <v>28</v>
      </c>
      <c r="E345">
        <v>7</v>
      </c>
      <c r="F345">
        <v>240</v>
      </c>
      <c r="G345">
        <v>224</v>
      </c>
      <c r="H345">
        <v>48</v>
      </c>
      <c r="I345" t="s">
        <v>12</v>
      </c>
      <c r="L345" t="s">
        <v>59</v>
      </c>
      <c r="M345">
        <v>2020</v>
      </c>
      <c r="N345" t="s">
        <v>42</v>
      </c>
      <c r="O345" t="s">
        <v>65</v>
      </c>
      <c r="P345" t="s">
        <v>54</v>
      </c>
      <c r="Q345" t="s">
        <v>55</v>
      </c>
      <c r="R345" t="s">
        <v>56</v>
      </c>
      <c r="S345" t="s">
        <v>57</v>
      </c>
      <c r="T345" t="s">
        <v>58</v>
      </c>
      <c r="U345">
        <v>777</v>
      </c>
      <c r="V345">
        <v>1111.1100000000001</v>
      </c>
    </row>
    <row r="346" spans="1:22" x14ac:dyDescent="0.25">
      <c r="A346">
        <v>2021</v>
      </c>
      <c r="B346" t="s">
        <v>41</v>
      </c>
      <c r="C346" t="s">
        <v>23</v>
      </c>
      <c r="D346" t="s">
        <v>30</v>
      </c>
      <c r="E346">
        <v>3</v>
      </c>
      <c r="F346">
        <v>5492.76</v>
      </c>
      <c r="G346">
        <v>5126.576</v>
      </c>
      <c r="H346">
        <v>1098.5520000000001</v>
      </c>
      <c r="I346" t="s">
        <v>12</v>
      </c>
      <c r="L346" t="s">
        <v>52</v>
      </c>
      <c r="M346">
        <v>2020</v>
      </c>
      <c r="N346" t="s">
        <v>42</v>
      </c>
      <c r="O346" t="s">
        <v>65</v>
      </c>
      <c r="P346" t="s">
        <v>54</v>
      </c>
      <c r="Q346" t="s">
        <v>55</v>
      </c>
      <c r="R346" t="s">
        <v>56</v>
      </c>
      <c r="S346" t="s">
        <v>57</v>
      </c>
      <c r="T346" t="s">
        <v>58</v>
      </c>
      <c r="U346">
        <v>811</v>
      </c>
      <c r="V346">
        <v>1159.73</v>
      </c>
    </row>
    <row r="347" spans="1:22" x14ac:dyDescent="0.25">
      <c r="A347">
        <v>2021</v>
      </c>
      <c r="B347" t="s">
        <v>41</v>
      </c>
      <c r="C347" t="s">
        <v>29</v>
      </c>
      <c r="D347" t="s">
        <v>29</v>
      </c>
      <c r="E347">
        <v>2</v>
      </c>
      <c r="F347">
        <v>7920</v>
      </c>
      <c r="G347">
        <v>7392</v>
      </c>
      <c r="H347">
        <v>1584</v>
      </c>
      <c r="I347" t="s">
        <v>12</v>
      </c>
      <c r="L347" t="s">
        <v>59</v>
      </c>
      <c r="M347">
        <v>2020</v>
      </c>
      <c r="N347" t="s">
        <v>42</v>
      </c>
      <c r="O347" t="s">
        <v>65</v>
      </c>
      <c r="P347" t="s">
        <v>54</v>
      </c>
      <c r="Q347" t="s">
        <v>55</v>
      </c>
      <c r="R347" t="s">
        <v>56</v>
      </c>
      <c r="S347" t="s">
        <v>57</v>
      </c>
      <c r="T347" t="s">
        <v>58</v>
      </c>
      <c r="U347">
        <v>864</v>
      </c>
      <c r="V347">
        <v>1235.52</v>
      </c>
    </row>
    <row r="348" spans="1:22" x14ac:dyDescent="0.25">
      <c r="A348">
        <v>2021</v>
      </c>
      <c r="B348" t="s">
        <v>42</v>
      </c>
      <c r="C348" t="s">
        <v>10</v>
      </c>
      <c r="D348" t="s">
        <v>11</v>
      </c>
      <c r="E348">
        <v>3566</v>
      </c>
      <c r="F348">
        <v>4577.3</v>
      </c>
      <c r="G348">
        <v>5126.576</v>
      </c>
      <c r="H348">
        <v>915.46</v>
      </c>
      <c r="I348" t="s">
        <v>12</v>
      </c>
      <c r="L348" t="s">
        <v>61</v>
      </c>
      <c r="M348">
        <v>2020</v>
      </c>
      <c r="N348" t="s">
        <v>42</v>
      </c>
      <c r="O348" t="s">
        <v>65</v>
      </c>
      <c r="P348" t="s">
        <v>54</v>
      </c>
      <c r="Q348" t="s">
        <v>55</v>
      </c>
      <c r="R348" t="s">
        <v>56</v>
      </c>
      <c r="S348" t="s">
        <v>57</v>
      </c>
      <c r="T348" t="s">
        <v>58</v>
      </c>
      <c r="U348">
        <v>287</v>
      </c>
      <c r="V348">
        <v>410.40999999999997</v>
      </c>
    </row>
    <row r="349" spans="1:22" x14ac:dyDescent="0.25">
      <c r="A349">
        <v>2021</v>
      </c>
      <c r="B349" t="s">
        <v>42</v>
      </c>
      <c r="C349" t="s">
        <v>10</v>
      </c>
      <c r="D349" t="s">
        <v>13</v>
      </c>
      <c r="E349">
        <v>2498</v>
      </c>
      <c r="F349">
        <v>8000</v>
      </c>
      <c r="G349">
        <v>8960</v>
      </c>
      <c r="H349">
        <v>1600</v>
      </c>
      <c r="I349" t="s">
        <v>12</v>
      </c>
      <c r="L349" t="s">
        <v>52</v>
      </c>
      <c r="M349">
        <v>2020</v>
      </c>
      <c r="N349" t="s">
        <v>42</v>
      </c>
      <c r="O349" t="s">
        <v>65</v>
      </c>
      <c r="P349" t="s">
        <v>54</v>
      </c>
      <c r="Q349" t="s">
        <v>55</v>
      </c>
      <c r="R349" t="s">
        <v>56</v>
      </c>
      <c r="S349" t="s">
        <v>57</v>
      </c>
      <c r="T349" t="s">
        <v>58</v>
      </c>
      <c r="U349">
        <v>335</v>
      </c>
      <c r="V349">
        <v>479.05</v>
      </c>
    </row>
    <row r="350" spans="1:22" x14ac:dyDescent="0.25">
      <c r="A350">
        <v>2021</v>
      </c>
      <c r="B350" t="s">
        <v>42</v>
      </c>
      <c r="C350" t="s">
        <v>14</v>
      </c>
      <c r="D350" t="s">
        <v>15</v>
      </c>
      <c r="E350">
        <v>1245</v>
      </c>
      <c r="F350">
        <v>4577.2</v>
      </c>
      <c r="G350">
        <v>5126.4639999999999</v>
      </c>
      <c r="H350">
        <v>915.44</v>
      </c>
      <c r="I350" t="s">
        <v>12</v>
      </c>
      <c r="L350" t="s">
        <v>61</v>
      </c>
      <c r="M350">
        <v>2020</v>
      </c>
      <c r="N350" t="s">
        <v>42</v>
      </c>
      <c r="O350" t="s">
        <v>65</v>
      </c>
      <c r="P350" t="s">
        <v>54</v>
      </c>
      <c r="Q350" t="s">
        <v>55</v>
      </c>
      <c r="R350" t="s">
        <v>56</v>
      </c>
      <c r="S350" t="s">
        <v>57</v>
      </c>
      <c r="T350" t="s">
        <v>58</v>
      </c>
      <c r="U350">
        <v>257</v>
      </c>
      <c r="V350">
        <v>367.51</v>
      </c>
    </row>
    <row r="351" spans="1:22" x14ac:dyDescent="0.25">
      <c r="A351">
        <v>2021</v>
      </c>
      <c r="B351" t="s">
        <v>42</v>
      </c>
      <c r="C351" t="s">
        <v>16</v>
      </c>
      <c r="D351" t="s">
        <v>17</v>
      </c>
      <c r="E351">
        <v>644</v>
      </c>
      <c r="F351">
        <v>5743.5</v>
      </c>
      <c r="G351">
        <v>6432.72</v>
      </c>
      <c r="H351">
        <v>1148.7</v>
      </c>
      <c r="I351" t="s">
        <v>12</v>
      </c>
      <c r="L351" t="s">
        <v>59</v>
      </c>
      <c r="M351">
        <v>2020</v>
      </c>
      <c r="N351" t="s">
        <v>31</v>
      </c>
      <c r="O351" t="s">
        <v>65</v>
      </c>
      <c r="P351" t="s">
        <v>54</v>
      </c>
      <c r="Q351" t="s">
        <v>55</v>
      </c>
      <c r="R351" t="s">
        <v>56</v>
      </c>
      <c r="S351" t="s">
        <v>57</v>
      </c>
      <c r="T351" t="s">
        <v>60</v>
      </c>
      <c r="U351">
        <v>350</v>
      </c>
      <c r="V351">
        <v>500.5</v>
      </c>
    </row>
    <row r="352" spans="1:22" x14ac:dyDescent="0.25">
      <c r="A352">
        <v>2021</v>
      </c>
      <c r="B352" t="s">
        <v>42</v>
      </c>
      <c r="C352" t="s">
        <v>18</v>
      </c>
      <c r="D352" t="s">
        <v>19</v>
      </c>
      <c r="E352">
        <v>643</v>
      </c>
      <c r="F352">
        <v>7000</v>
      </c>
      <c r="G352">
        <v>7840</v>
      </c>
      <c r="H352">
        <v>1400</v>
      </c>
      <c r="I352" t="s">
        <v>12</v>
      </c>
      <c r="L352" t="s">
        <v>61</v>
      </c>
      <c r="M352">
        <v>2020</v>
      </c>
      <c r="N352" t="s">
        <v>31</v>
      </c>
      <c r="O352" t="s">
        <v>65</v>
      </c>
      <c r="P352" t="s">
        <v>54</v>
      </c>
      <c r="Q352" t="s">
        <v>55</v>
      </c>
      <c r="R352" t="s">
        <v>56</v>
      </c>
      <c r="S352" t="s">
        <v>57</v>
      </c>
      <c r="T352" t="s">
        <v>60</v>
      </c>
      <c r="U352">
        <v>344</v>
      </c>
      <c r="V352">
        <v>491.91999999999996</v>
      </c>
    </row>
    <row r="353" spans="1:22" x14ac:dyDescent="0.25">
      <c r="A353">
        <v>2021</v>
      </c>
      <c r="B353" t="s">
        <v>42</v>
      </c>
      <c r="C353" t="s">
        <v>16</v>
      </c>
      <c r="D353" t="s">
        <v>20</v>
      </c>
      <c r="E353">
        <v>455</v>
      </c>
      <c r="F353">
        <v>4578.6000000000004</v>
      </c>
      <c r="G353">
        <v>5128.0320000000002</v>
      </c>
      <c r="H353">
        <v>915.72000000000014</v>
      </c>
      <c r="I353" t="s">
        <v>12</v>
      </c>
      <c r="L353" t="s">
        <v>52</v>
      </c>
      <c r="M353">
        <v>2020</v>
      </c>
      <c r="N353" t="s">
        <v>31</v>
      </c>
      <c r="O353" t="s">
        <v>65</v>
      </c>
      <c r="P353" t="s">
        <v>54</v>
      </c>
      <c r="Q353" t="s">
        <v>55</v>
      </c>
      <c r="R353" t="s">
        <v>56</v>
      </c>
      <c r="S353" t="s">
        <v>57</v>
      </c>
      <c r="T353" t="s">
        <v>58</v>
      </c>
      <c r="U353">
        <v>338</v>
      </c>
      <c r="V353">
        <v>483.34000000000003</v>
      </c>
    </row>
    <row r="354" spans="1:22" x14ac:dyDescent="0.25">
      <c r="A354">
        <v>2021</v>
      </c>
      <c r="B354" t="s">
        <v>42</v>
      </c>
      <c r="C354" t="s">
        <v>18</v>
      </c>
      <c r="D354" t="s">
        <v>21</v>
      </c>
      <c r="E354">
        <v>345</v>
      </c>
      <c r="F354">
        <v>7000</v>
      </c>
      <c r="G354">
        <v>7840</v>
      </c>
      <c r="H354">
        <v>1400</v>
      </c>
      <c r="I354" t="s">
        <v>12</v>
      </c>
      <c r="L354" t="s">
        <v>52</v>
      </c>
      <c r="M354">
        <v>2020</v>
      </c>
      <c r="N354" t="s">
        <v>31</v>
      </c>
      <c r="O354" t="s">
        <v>65</v>
      </c>
      <c r="P354" t="s">
        <v>54</v>
      </c>
      <c r="Q354" t="s">
        <v>55</v>
      </c>
      <c r="R354" t="s">
        <v>56</v>
      </c>
      <c r="S354" t="s">
        <v>57</v>
      </c>
      <c r="T354" t="s">
        <v>58</v>
      </c>
      <c r="U354">
        <v>140</v>
      </c>
      <c r="V354">
        <v>200.2</v>
      </c>
    </row>
    <row r="355" spans="1:22" x14ac:dyDescent="0.25">
      <c r="A355">
        <v>2021</v>
      </c>
      <c r="B355" t="s">
        <v>42</v>
      </c>
      <c r="C355" t="s">
        <v>14</v>
      </c>
      <c r="D355" t="s">
        <v>22</v>
      </c>
      <c r="E355">
        <v>122</v>
      </c>
      <c r="F355">
        <v>100</v>
      </c>
      <c r="G355">
        <v>112</v>
      </c>
      <c r="H355">
        <v>20</v>
      </c>
      <c r="I355" t="s">
        <v>12</v>
      </c>
      <c r="L355" t="s">
        <v>62</v>
      </c>
      <c r="M355">
        <v>2020</v>
      </c>
      <c r="N355" t="s">
        <v>31</v>
      </c>
      <c r="O355" t="s">
        <v>65</v>
      </c>
      <c r="P355" t="s">
        <v>54</v>
      </c>
      <c r="Q355" t="s">
        <v>55</v>
      </c>
      <c r="R355" t="s">
        <v>56</v>
      </c>
      <c r="S355" t="s">
        <v>57</v>
      </c>
      <c r="T355" t="s">
        <v>58</v>
      </c>
      <c r="U355">
        <v>314</v>
      </c>
      <c r="V355">
        <v>449.02</v>
      </c>
    </row>
    <row r="356" spans="1:22" x14ac:dyDescent="0.25">
      <c r="A356">
        <v>2021</v>
      </c>
      <c r="B356" t="s">
        <v>42</v>
      </c>
      <c r="C356" t="s">
        <v>23</v>
      </c>
      <c r="D356" t="s">
        <v>24</v>
      </c>
      <c r="E356">
        <v>78</v>
      </c>
      <c r="F356">
        <v>4577.2</v>
      </c>
      <c r="G356">
        <v>5126.4639999999999</v>
      </c>
      <c r="H356">
        <v>915.44</v>
      </c>
      <c r="I356" t="s">
        <v>12</v>
      </c>
      <c r="L356" t="s">
        <v>52</v>
      </c>
      <c r="M356">
        <v>2020</v>
      </c>
      <c r="N356" t="s">
        <v>31</v>
      </c>
      <c r="O356" t="s">
        <v>65</v>
      </c>
      <c r="P356" t="s">
        <v>54</v>
      </c>
      <c r="Q356" t="s">
        <v>55</v>
      </c>
      <c r="R356" t="s">
        <v>56</v>
      </c>
      <c r="S356" t="s">
        <v>57</v>
      </c>
      <c r="T356" t="s">
        <v>60</v>
      </c>
      <c r="U356">
        <v>352</v>
      </c>
      <c r="V356">
        <v>503.36</v>
      </c>
    </row>
    <row r="357" spans="1:22" x14ac:dyDescent="0.25">
      <c r="A357">
        <v>2021</v>
      </c>
      <c r="B357" t="s">
        <v>42</v>
      </c>
      <c r="C357" t="s">
        <v>23</v>
      </c>
      <c r="D357" t="s">
        <v>25</v>
      </c>
      <c r="E357">
        <v>76</v>
      </c>
      <c r="F357">
        <v>4576.8999999999996</v>
      </c>
      <c r="G357">
        <v>5126.1279999999997</v>
      </c>
      <c r="H357">
        <v>915.38</v>
      </c>
      <c r="I357" t="s">
        <v>12</v>
      </c>
      <c r="L357" t="s">
        <v>52</v>
      </c>
      <c r="M357">
        <v>2020</v>
      </c>
      <c r="N357" t="s">
        <v>31</v>
      </c>
      <c r="O357" t="s">
        <v>65</v>
      </c>
      <c r="P357" t="s">
        <v>54</v>
      </c>
      <c r="Q357" t="s">
        <v>55</v>
      </c>
      <c r="R357" t="s">
        <v>56</v>
      </c>
      <c r="S357" t="s">
        <v>57</v>
      </c>
      <c r="T357" t="s">
        <v>60</v>
      </c>
      <c r="U357">
        <v>346</v>
      </c>
      <c r="V357">
        <v>494.78</v>
      </c>
    </row>
    <row r="358" spans="1:22" x14ac:dyDescent="0.25">
      <c r="A358">
        <v>2021</v>
      </c>
      <c r="B358" t="s">
        <v>42</v>
      </c>
      <c r="C358" t="s">
        <v>23</v>
      </c>
      <c r="D358" t="s">
        <v>26</v>
      </c>
      <c r="E358">
        <v>46</v>
      </c>
      <c r="F358">
        <v>200</v>
      </c>
      <c r="G358">
        <v>224</v>
      </c>
      <c r="H358">
        <v>40</v>
      </c>
      <c r="I358" t="s">
        <v>12</v>
      </c>
      <c r="L358" t="s">
        <v>59</v>
      </c>
      <c r="M358">
        <v>2020</v>
      </c>
      <c r="N358" t="s">
        <v>31</v>
      </c>
      <c r="O358" t="s">
        <v>65</v>
      </c>
      <c r="P358" t="s">
        <v>54</v>
      </c>
      <c r="Q358" t="s">
        <v>55</v>
      </c>
      <c r="R358" t="s">
        <v>56</v>
      </c>
      <c r="S358" t="s">
        <v>57</v>
      </c>
      <c r="T358" t="s">
        <v>60</v>
      </c>
      <c r="U358">
        <v>340</v>
      </c>
      <c r="V358">
        <v>486.2</v>
      </c>
    </row>
    <row r="359" spans="1:22" x14ac:dyDescent="0.25">
      <c r="A359">
        <v>2021</v>
      </c>
      <c r="B359" t="s">
        <v>42</v>
      </c>
      <c r="C359" t="s">
        <v>23</v>
      </c>
      <c r="D359" t="s">
        <v>27</v>
      </c>
      <c r="E359">
        <v>34</v>
      </c>
      <c r="F359">
        <v>4576.8</v>
      </c>
      <c r="G359">
        <v>5126.0160000000005</v>
      </c>
      <c r="H359">
        <v>915.36000000000013</v>
      </c>
      <c r="I359" t="s">
        <v>12</v>
      </c>
      <c r="L359" t="s">
        <v>59</v>
      </c>
      <c r="M359">
        <v>2020</v>
      </c>
      <c r="N359" t="s">
        <v>31</v>
      </c>
      <c r="O359" t="s">
        <v>65</v>
      </c>
      <c r="P359" t="s">
        <v>54</v>
      </c>
      <c r="Q359" t="s">
        <v>55</v>
      </c>
      <c r="R359" t="s">
        <v>56</v>
      </c>
      <c r="S359" t="s">
        <v>57</v>
      </c>
      <c r="T359" t="s">
        <v>58</v>
      </c>
      <c r="U359">
        <v>340</v>
      </c>
      <c r="V359">
        <v>526.24</v>
      </c>
    </row>
    <row r="360" spans="1:22" x14ac:dyDescent="0.25">
      <c r="A360">
        <v>2021</v>
      </c>
      <c r="B360" t="s">
        <v>42</v>
      </c>
      <c r="C360" t="s">
        <v>14</v>
      </c>
      <c r="D360" t="s">
        <v>28</v>
      </c>
      <c r="E360">
        <v>7</v>
      </c>
      <c r="F360">
        <v>200</v>
      </c>
      <c r="G360">
        <v>224</v>
      </c>
      <c r="H360">
        <v>40</v>
      </c>
      <c r="I360" t="s">
        <v>12</v>
      </c>
      <c r="L360" t="s">
        <v>52</v>
      </c>
      <c r="M360">
        <v>2020</v>
      </c>
      <c r="N360" t="s">
        <v>31</v>
      </c>
      <c r="O360" t="s">
        <v>65</v>
      </c>
      <c r="P360" t="s">
        <v>54</v>
      </c>
      <c r="Q360" t="s">
        <v>55</v>
      </c>
      <c r="R360" t="s">
        <v>56</v>
      </c>
      <c r="S360" t="s">
        <v>57</v>
      </c>
      <c r="T360" t="s">
        <v>58</v>
      </c>
      <c r="U360">
        <v>142</v>
      </c>
      <c r="V360">
        <v>526.24</v>
      </c>
    </row>
    <row r="361" spans="1:22" x14ac:dyDescent="0.25">
      <c r="A361">
        <v>2021</v>
      </c>
      <c r="B361" t="s">
        <v>42</v>
      </c>
      <c r="C361" t="s">
        <v>23</v>
      </c>
      <c r="D361" t="s">
        <v>30</v>
      </c>
      <c r="E361">
        <v>3</v>
      </c>
      <c r="F361">
        <v>4577.3</v>
      </c>
      <c r="G361">
        <v>5126.576</v>
      </c>
      <c r="H361">
        <v>915.46</v>
      </c>
      <c r="I361" t="s">
        <v>12</v>
      </c>
      <c r="L361" t="s">
        <v>59</v>
      </c>
      <c r="M361">
        <v>2020</v>
      </c>
      <c r="N361" t="s">
        <v>31</v>
      </c>
      <c r="O361" t="s">
        <v>65</v>
      </c>
      <c r="P361" t="s">
        <v>54</v>
      </c>
      <c r="Q361" t="s">
        <v>55</v>
      </c>
      <c r="R361" t="s">
        <v>56</v>
      </c>
      <c r="S361" t="s">
        <v>57</v>
      </c>
      <c r="T361" t="s">
        <v>58</v>
      </c>
      <c r="U361">
        <v>987</v>
      </c>
      <c r="V361">
        <v>1411.4099999999999</v>
      </c>
    </row>
    <row r="362" spans="1:22" x14ac:dyDescent="0.25">
      <c r="A362">
        <v>2021</v>
      </c>
      <c r="B362" t="s">
        <v>42</v>
      </c>
      <c r="C362" t="s">
        <v>29</v>
      </c>
      <c r="D362" t="s">
        <v>29</v>
      </c>
      <c r="E362">
        <v>2</v>
      </c>
      <c r="F362">
        <v>6600</v>
      </c>
      <c r="G362">
        <v>7392</v>
      </c>
      <c r="H362">
        <v>1320</v>
      </c>
      <c r="I362" t="s">
        <v>12</v>
      </c>
      <c r="L362" t="s">
        <v>59</v>
      </c>
      <c r="M362">
        <v>2020</v>
      </c>
      <c r="N362" t="s">
        <v>31</v>
      </c>
      <c r="O362" t="s">
        <v>65</v>
      </c>
      <c r="P362" t="s">
        <v>54</v>
      </c>
      <c r="Q362" t="s">
        <v>55</v>
      </c>
      <c r="R362" t="s">
        <v>56</v>
      </c>
      <c r="S362" t="s">
        <v>57</v>
      </c>
      <c r="T362" t="s">
        <v>58</v>
      </c>
      <c r="U362">
        <v>1021</v>
      </c>
      <c r="V362">
        <v>1460.03</v>
      </c>
    </row>
    <row r="363" spans="1:22" x14ac:dyDescent="0.25">
      <c r="A363">
        <v>2022</v>
      </c>
      <c r="B363" t="s">
        <v>9</v>
      </c>
      <c r="C363" t="s">
        <v>10</v>
      </c>
      <c r="D363" t="s">
        <v>11</v>
      </c>
      <c r="E363">
        <v>3566</v>
      </c>
      <c r="F363">
        <v>5492.76</v>
      </c>
      <c r="G363">
        <v>5126.576</v>
      </c>
      <c r="H363">
        <v>1098.5520000000001</v>
      </c>
      <c r="I363" t="s">
        <v>12</v>
      </c>
      <c r="L363" t="s">
        <v>59</v>
      </c>
      <c r="M363">
        <v>2020</v>
      </c>
      <c r="N363" t="s">
        <v>31</v>
      </c>
      <c r="O363" t="s">
        <v>65</v>
      </c>
      <c r="P363" t="s">
        <v>54</v>
      </c>
      <c r="Q363" t="s">
        <v>55</v>
      </c>
      <c r="R363" t="s">
        <v>56</v>
      </c>
      <c r="S363" t="s">
        <v>57</v>
      </c>
      <c r="T363" t="s">
        <v>58</v>
      </c>
      <c r="U363">
        <v>312</v>
      </c>
      <c r="V363">
        <v>446.15999999999997</v>
      </c>
    </row>
    <row r="364" spans="1:22" x14ac:dyDescent="0.25">
      <c r="A364">
        <v>2022</v>
      </c>
      <c r="B364" t="s">
        <v>9</v>
      </c>
      <c r="C364" t="s">
        <v>10</v>
      </c>
      <c r="D364" t="s">
        <v>13</v>
      </c>
      <c r="E364">
        <v>2498</v>
      </c>
      <c r="F364">
        <v>9600</v>
      </c>
      <c r="G364">
        <v>8960</v>
      </c>
      <c r="H364">
        <v>1920</v>
      </c>
      <c r="I364" t="s">
        <v>12</v>
      </c>
      <c r="L364" t="s">
        <v>59</v>
      </c>
      <c r="M364">
        <v>2020</v>
      </c>
      <c r="N364" t="s">
        <v>31</v>
      </c>
      <c r="O364" t="s">
        <v>65</v>
      </c>
      <c r="P364" t="s">
        <v>54</v>
      </c>
      <c r="Q364" t="s">
        <v>55</v>
      </c>
      <c r="R364" t="s">
        <v>56</v>
      </c>
      <c r="S364" t="s">
        <v>57</v>
      </c>
      <c r="T364" t="s">
        <v>58</v>
      </c>
      <c r="U364">
        <v>339</v>
      </c>
      <c r="V364">
        <v>484.77</v>
      </c>
    </row>
    <row r="365" spans="1:22" x14ac:dyDescent="0.25">
      <c r="A365">
        <v>2022</v>
      </c>
      <c r="B365" t="s">
        <v>9</v>
      </c>
      <c r="C365" t="s">
        <v>14</v>
      </c>
      <c r="D365" t="s">
        <v>15</v>
      </c>
      <c r="E365">
        <v>1245</v>
      </c>
      <c r="F365">
        <v>5492.6399999999994</v>
      </c>
      <c r="G365">
        <v>5126.4639999999999</v>
      </c>
      <c r="H365">
        <v>1098.528</v>
      </c>
      <c r="I365" t="s">
        <v>33</v>
      </c>
      <c r="L365" t="s">
        <v>52</v>
      </c>
      <c r="M365">
        <v>2020</v>
      </c>
      <c r="N365" t="s">
        <v>31</v>
      </c>
      <c r="O365" t="s">
        <v>65</v>
      </c>
      <c r="P365" t="s">
        <v>54</v>
      </c>
      <c r="Q365" t="s">
        <v>55</v>
      </c>
      <c r="R365" t="s">
        <v>56</v>
      </c>
      <c r="S365" t="s">
        <v>57</v>
      </c>
      <c r="T365" t="s">
        <v>58</v>
      </c>
      <c r="U365">
        <v>141</v>
      </c>
      <c r="V365">
        <v>201.63</v>
      </c>
    </row>
    <row r="366" spans="1:22" x14ac:dyDescent="0.25">
      <c r="A366">
        <v>2022</v>
      </c>
      <c r="B366" t="s">
        <v>9</v>
      </c>
      <c r="C366" t="s">
        <v>16</v>
      </c>
      <c r="D366" t="s">
        <v>17</v>
      </c>
      <c r="E366">
        <v>644</v>
      </c>
      <c r="F366">
        <v>6892.2</v>
      </c>
      <c r="G366">
        <v>6432.72</v>
      </c>
      <c r="H366">
        <v>1378.44</v>
      </c>
      <c r="I366" t="s">
        <v>33</v>
      </c>
      <c r="L366" t="s">
        <v>59</v>
      </c>
      <c r="M366">
        <v>2020</v>
      </c>
      <c r="N366" t="s">
        <v>31</v>
      </c>
      <c r="O366" t="s">
        <v>65</v>
      </c>
      <c r="P366" t="s">
        <v>54</v>
      </c>
      <c r="Q366" t="s">
        <v>55</v>
      </c>
      <c r="R366" t="s">
        <v>56</v>
      </c>
      <c r="S366" t="s">
        <v>57</v>
      </c>
      <c r="T366" t="s">
        <v>58</v>
      </c>
      <c r="U366">
        <v>315</v>
      </c>
      <c r="V366">
        <v>450.45</v>
      </c>
    </row>
    <row r="367" spans="1:22" x14ac:dyDescent="0.25">
      <c r="A367">
        <v>2022</v>
      </c>
      <c r="B367" t="s">
        <v>9</v>
      </c>
      <c r="C367" t="s">
        <v>18</v>
      </c>
      <c r="D367" t="s">
        <v>19</v>
      </c>
      <c r="E367">
        <v>643</v>
      </c>
      <c r="F367">
        <v>8400</v>
      </c>
      <c r="G367">
        <v>7840</v>
      </c>
      <c r="H367">
        <v>1680</v>
      </c>
      <c r="I367" t="s">
        <v>33</v>
      </c>
      <c r="L367" t="s">
        <v>59</v>
      </c>
      <c r="M367">
        <v>2020</v>
      </c>
      <c r="N367" t="s">
        <v>31</v>
      </c>
      <c r="O367" t="s">
        <v>65</v>
      </c>
      <c r="P367" t="s">
        <v>54</v>
      </c>
      <c r="Q367" t="s">
        <v>55</v>
      </c>
      <c r="R367" t="s">
        <v>56</v>
      </c>
      <c r="S367" t="s">
        <v>57</v>
      </c>
      <c r="T367" t="s">
        <v>58</v>
      </c>
      <c r="U367">
        <v>355</v>
      </c>
      <c r="V367">
        <v>507.65</v>
      </c>
    </row>
    <row r="368" spans="1:22" x14ac:dyDescent="0.25">
      <c r="A368">
        <v>2022</v>
      </c>
      <c r="B368" t="s">
        <v>9</v>
      </c>
      <c r="C368" t="s">
        <v>16</v>
      </c>
      <c r="D368" t="s">
        <v>20</v>
      </c>
      <c r="E368">
        <v>455</v>
      </c>
      <c r="F368">
        <v>5494.3200000000006</v>
      </c>
      <c r="G368">
        <v>5128.0320000000002</v>
      </c>
      <c r="H368">
        <v>1098.8640000000003</v>
      </c>
      <c r="I368" t="s">
        <v>33</v>
      </c>
      <c r="L368" t="s">
        <v>52</v>
      </c>
      <c r="M368">
        <v>2020</v>
      </c>
      <c r="N368" t="s">
        <v>31</v>
      </c>
      <c r="O368" t="s">
        <v>65</v>
      </c>
      <c r="P368" t="s">
        <v>54</v>
      </c>
      <c r="Q368" t="s">
        <v>55</v>
      </c>
      <c r="R368" t="s">
        <v>56</v>
      </c>
      <c r="S368" t="s">
        <v>57</v>
      </c>
      <c r="T368" t="s">
        <v>60</v>
      </c>
      <c r="U368">
        <v>349</v>
      </c>
      <c r="V368">
        <v>499.07</v>
      </c>
    </row>
    <row r="369" spans="1:22" x14ac:dyDescent="0.25">
      <c r="A369">
        <v>2022</v>
      </c>
      <c r="B369" t="s">
        <v>9</v>
      </c>
      <c r="C369" t="s">
        <v>18</v>
      </c>
      <c r="D369" t="s">
        <v>21</v>
      </c>
      <c r="E369">
        <v>345</v>
      </c>
      <c r="F369">
        <v>8400</v>
      </c>
      <c r="G369">
        <v>7840</v>
      </c>
      <c r="H369">
        <v>1680</v>
      </c>
      <c r="I369" t="s">
        <v>33</v>
      </c>
      <c r="L369" t="s">
        <v>59</v>
      </c>
      <c r="M369">
        <v>2020</v>
      </c>
      <c r="N369" t="s">
        <v>31</v>
      </c>
      <c r="O369" t="s">
        <v>65</v>
      </c>
      <c r="P369" t="s">
        <v>54</v>
      </c>
      <c r="Q369" t="s">
        <v>55</v>
      </c>
      <c r="R369" t="s">
        <v>56</v>
      </c>
      <c r="S369" t="s">
        <v>57</v>
      </c>
      <c r="T369" t="s">
        <v>60</v>
      </c>
      <c r="U369">
        <v>343</v>
      </c>
      <c r="V369">
        <v>490.49</v>
      </c>
    </row>
    <row r="370" spans="1:22" x14ac:dyDescent="0.25">
      <c r="A370">
        <v>2022</v>
      </c>
      <c r="B370" t="s">
        <v>9</v>
      </c>
      <c r="C370" t="s">
        <v>14</v>
      </c>
      <c r="D370" t="s">
        <v>22</v>
      </c>
      <c r="E370">
        <v>122</v>
      </c>
      <c r="F370">
        <v>120</v>
      </c>
      <c r="G370">
        <v>112</v>
      </c>
      <c r="H370">
        <v>24</v>
      </c>
      <c r="I370" t="s">
        <v>33</v>
      </c>
      <c r="L370" t="s">
        <v>59</v>
      </c>
      <c r="M370">
        <v>2020</v>
      </c>
      <c r="N370" t="s">
        <v>31</v>
      </c>
      <c r="O370" t="s">
        <v>65</v>
      </c>
      <c r="P370" t="s">
        <v>54</v>
      </c>
      <c r="Q370" t="s">
        <v>55</v>
      </c>
      <c r="R370" t="s">
        <v>56</v>
      </c>
      <c r="S370" t="s">
        <v>57</v>
      </c>
      <c r="T370" t="s">
        <v>58</v>
      </c>
      <c r="U370">
        <v>802</v>
      </c>
      <c r="V370">
        <v>1146.8600000000001</v>
      </c>
    </row>
    <row r="371" spans="1:22" x14ac:dyDescent="0.25">
      <c r="A371">
        <v>2022</v>
      </c>
      <c r="B371" t="s">
        <v>9</v>
      </c>
      <c r="C371" t="s">
        <v>23</v>
      </c>
      <c r="D371" t="s">
        <v>24</v>
      </c>
      <c r="E371">
        <v>78</v>
      </c>
      <c r="F371">
        <v>2288.6</v>
      </c>
      <c r="G371">
        <v>5126.4639999999999</v>
      </c>
      <c r="H371">
        <v>457.72</v>
      </c>
      <c r="I371" t="s">
        <v>33</v>
      </c>
      <c r="L371" t="s">
        <v>59</v>
      </c>
      <c r="M371">
        <v>2020</v>
      </c>
      <c r="N371" t="s">
        <v>31</v>
      </c>
      <c r="O371" t="s">
        <v>65</v>
      </c>
      <c r="P371" t="s">
        <v>54</v>
      </c>
      <c r="Q371" t="s">
        <v>55</v>
      </c>
      <c r="R371" t="s">
        <v>56</v>
      </c>
      <c r="S371" t="s">
        <v>57</v>
      </c>
      <c r="T371" t="s">
        <v>58</v>
      </c>
      <c r="U371">
        <v>855</v>
      </c>
      <c r="V371">
        <v>1222.6500000000001</v>
      </c>
    </row>
    <row r="372" spans="1:22" x14ac:dyDescent="0.25">
      <c r="A372">
        <v>2022</v>
      </c>
      <c r="B372" t="s">
        <v>9</v>
      </c>
      <c r="C372" t="s">
        <v>23</v>
      </c>
      <c r="D372" t="s">
        <v>25</v>
      </c>
      <c r="E372">
        <v>76</v>
      </c>
      <c r="F372">
        <v>2288.4499999999998</v>
      </c>
      <c r="G372">
        <v>5126.1279999999997</v>
      </c>
      <c r="H372">
        <v>457.69</v>
      </c>
      <c r="I372" t="s">
        <v>33</v>
      </c>
      <c r="L372" t="s">
        <v>59</v>
      </c>
      <c r="M372">
        <v>2020</v>
      </c>
      <c r="N372" t="s">
        <v>31</v>
      </c>
      <c r="O372" t="s">
        <v>65</v>
      </c>
      <c r="P372" t="s">
        <v>54</v>
      </c>
      <c r="Q372" t="s">
        <v>55</v>
      </c>
      <c r="R372" t="s">
        <v>56</v>
      </c>
      <c r="S372" t="s">
        <v>57</v>
      </c>
      <c r="T372" t="s">
        <v>60</v>
      </c>
      <c r="U372">
        <v>789</v>
      </c>
      <c r="V372">
        <v>1128.27</v>
      </c>
    </row>
    <row r="373" spans="1:22" x14ac:dyDescent="0.25">
      <c r="A373">
        <v>2022</v>
      </c>
      <c r="B373" t="s">
        <v>9</v>
      </c>
      <c r="C373" t="s">
        <v>23</v>
      </c>
      <c r="D373" t="s">
        <v>26</v>
      </c>
      <c r="E373">
        <v>46</v>
      </c>
      <c r="F373">
        <v>100</v>
      </c>
      <c r="G373">
        <v>224</v>
      </c>
      <c r="H373">
        <v>20</v>
      </c>
      <c r="I373" t="s">
        <v>33</v>
      </c>
      <c r="L373" t="s">
        <v>52</v>
      </c>
      <c r="M373">
        <v>2020</v>
      </c>
      <c r="N373" t="s">
        <v>31</v>
      </c>
      <c r="O373" t="s">
        <v>65</v>
      </c>
      <c r="P373" t="s">
        <v>54</v>
      </c>
      <c r="Q373" t="s">
        <v>55</v>
      </c>
      <c r="R373" t="s">
        <v>56</v>
      </c>
      <c r="S373" t="s">
        <v>57</v>
      </c>
      <c r="T373" t="s">
        <v>60</v>
      </c>
      <c r="U373">
        <v>790</v>
      </c>
      <c r="V373">
        <v>1129.7</v>
      </c>
    </row>
    <row r="374" spans="1:22" x14ac:dyDescent="0.25">
      <c r="A374">
        <v>2022</v>
      </c>
      <c r="B374" t="s">
        <v>9</v>
      </c>
      <c r="C374" t="s">
        <v>23</v>
      </c>
      <c r="D374" t="s">
        <v>27</v>
      </c>
      <c r="E374">
        <v>34</v>
      </c>
      <c r="F374">
        <v>2288.4</v>
      </c>
      <c r="G374">
        <v>5126.0160000000005</v>
      </c>
      <c r="H374">
        <v>457.68000000000006</v>
      </c>
      <c r="I374" t="s">
        <v>33</v>
      </c>
      <c r="L374" t="s">
        <v>59</v>
      </c>
      <c r="M374">
        <v>2020</v>
      </c>
      <c r="N374" t="s">
        <v>31</v>
      </c>
      <c r="O374" t="s">
        <v>65</v>
      </c>
      <c r="P374" t="s">
        <v>54</v>
      </c>
      <c r="Q374" t="s">
        <v>55</v>
      </c>
      <c r="R374" t="s">
        <v>56</v>
      </c>
      <c r="S374" t="s">
        <v>57</v>
      </c>
      <c r="T374" t="s">
        <v>60</v>
      </c>
      <c r="U374">
        <v>791</v>
      </c>
      <c r="V374">
        <v>1131.1300000000001</v>
      </c>
    </row>
    <row r="375" spans="1:22" x14ac:dyDescent="0.25">
      <c r="A375">
        <v>2022</v>
      </c>
      <c r="B375" t="s">
        <v>9</v>
      </c>
      <c r="C375" t="s">
        <v>14</v>
      </c>
      <c r="D375" t="s">
        <v>28</v>
      </c>
      <c r="E375">
        <v>7</v>
      </c>
      <c r="F375">
        <v>200</v>
      </c>
      <c r="G375">
        <v>224</v>
      </c>
      <c r="H375">
        <v>40</v>
      </c>
      <c r="I375" t="s">
        <v>33</v>
      </c>
      <c r="L375" t="s">
        <v>62</v>
      </c>
      <c r="M375">
        <v>2020</v>
      </c>
      <c r="N375" t="s">
        <v>31</v>
      </c>
      <c r="O375" t="s">
        <v>65</v>
      </c>
      <c r="P375" t="s">
        <v>54</v>
      </c>
      <c r="Q375" t="s">
        <v>55</v>
      </c>
      <c r="R375" t="s">
        <v>56</v>
      </c>
      <c r="S375" t="s">
        <v>57</v>
      </c>
      <c r="T375" t="s">
        <v>58</v>
      </c>
      <c r="U375">
        <v>341</v>
      </c>
      <c r="V375">
        <v>487.63</v>
      </c>
    </row>
    <row r="376" spans="1:22" x14ac:dyDescent="0.25">
      <c r="A376">
        <v>2022</v>
      </c>
      <c r="B376" t="s">
        <v>9</v>
      </c>
      <c r="C376" t="s">
        <v>29</v>
      </c>
      <c r="D376" t="s">
        <v>29</v>
      </c>
      <c r="E376">
        <v>3</v>
      </c>
      <c r="F376">
        <v>4577.3</v>
      </c>
      <c r="G376">
        <v>7392</v>
      </c>
      <c r="H376">
        <v>915.46</v>
      </c>
      <c r="I376" t="s">
        <v>33</v>
      </c>
      <c r="L376" t="s">
        <v>59</v>
      </c>
      <c r="M376">
        <v>2020</v>
      </c>
      <c r="N376" t="s">
        <v>31</v>
      </c>
      <c r="O376" t="s">
        <v>65</v>
      </c>
      <c r="P376" t="s">
        <v>54</v>
      </c>
      <c r="Q376" t="s">
        <v>55</v>
      </c>
      <c r="R376" t="s">
        <v>56</v>
      </c>
      <c r="S376" t="s">
        <v>57</v>
      </c>
      <c r="T376" t="s">
        <v>58</v>
      </c>
      <c r="U376">
        <v>143</v>
      </c>
      <c r="V376">
        <v>204.49</v>
      </c>
    </row>
    <row r="377" spans="1:22" x14ac:dyDescent="0.25">
      <c r="A377">
        <v>2022</v>
      </c>
      <c r="B377" t="s">
        <v>9</v>
      </c>
      <c r="C377" t="s">
        <v>23</v>
      </c>
      <c r="D377" t="s">
        <v>30</v>
      </c>
      <c r="E377">
        <v>3</v>
      </c>
      <c r="F377">
        <v>3300</v>
      </c>
      <c r="G377">
        <v>5126.576</v>
      </c>
      <c r="H377">
        <v>660</v>
      </c>
      <c r="I377" t="s">
        <v>33</v>
      </c>
      <c r="L377" t="s">
        <v>52</v>
      </c>
      <c r="M377">
        <v>2020</v>
      </c>
      <c r="N377" t="s">
        <v>31</v>
      </c>
      <c r="O377" t="s">
        <v>65</v>
      </c>
      <c r="P377" t="s">
        <v>54</v>
      </c>
      <c r="Q377" t="s">
        <v>55</v>
      </c>
      <c r="R377" t="s">
        <v>56</v>
      </c>
      <c r="S377" t="s">
        <v>57</v>
      </c>
      <c r="T377" t="s">
        <v>58</v>
      </c>
      <c r="U377">
        <v>311</v>
      </c>
      <c r="V377">
        <v>444.73</v>
      </c>
    </row>
    <row r="378" spans="1:22" x14ac:dyDescent="0.25">
      <c r="A378">
        <v>2022</v>
      </c>
      <c r="B378" t="s">
        <v>31</v>
      </c>
      <c r="C378" t="s">
        <v>10</v>
      </c>
      <c r="D378" t="s">
        <v>11</v>
      </c>
      <c r="E378">
        <v>3566</v>
      </c>
      <c r="F378">
        <v>4577.3</v>
      </c>
      <c r="G378">
        <v>5126.576</v>
      </c>
      <c r="H378">
        <v>915.46</v>
      </c>
      <c r="I378" t="s">
        <v>33</v>
      </c>
      <c r="L378" t="s">
        <v>52</v>
      </c>
      <c r="M378">
        <v>2020</v>
      </c>
      <c r="N378" t="s">
        <v>9</v>
      </c>
      <c r="O378" t="s">
        <v>65</v>
      </c>
      <c r="P378" t="s">
        <v>54</v>
      </c>
      <c r="Q378" t="s">
        <v>55</v>
      </c>
      <c r="R378" t="s">
        <v>56</v>
      </c>
      <c r="S378" t="s">
        <v>57</v>
      </c>
      <c r="T378" t="s">
        <v>58</v>
      </c>
      <c r="U378">
        <v>356</v>
      </c>
      <c r="V378">
        <v>509.08</v>
      </c>
    </row>
    <row r="379" spans="1:22" x14ac:dyDescent="0.25">
      <c r="A379">
        <v>2022</v>
      </c>
      <c r="B379" t="s">
        <v>31</v>
      </c>
      <c r="C379" t="s">
        <v>10</v>
      </c>
      <c r="D379" t="s">
        <v>13</v>
      </c>
      <c r="E379">
        <v>2498</v>
      </c>
      <c r="F379">
        <v>8000</v>
      </c>
      <c r="G379">
        <v>8960</v>
      </c>
      <c r="H379">
        <v>1600</v>
      </c>
      <c r="I379" t="s">
        <v>33</v>
      </c>
      <c r="L379" t="s">
        <v>61</v>
      </c>
      <c r="M379">
        <v>2020</v>
      </c>
      <c r="N379" t="s">
        <v>9</v>
      </c>
      <c r="O379" t="s">
        <v>65</v>
      </c>
      <c r="P379" t="s">
        <v>54</v>
      </c>
      <c r="Q379" t="s">
        <v>55</v>
      </c>
      <c r="R379" t="s">
        <v>56</v>
      </c>
      <c r="S379" t="s">
        <v>57</v>
      </c>
      <c r="T379" t="s">
        <v>58</v>
      </c>
      <c r="U379">
        <v>344</v>
      </c>
      <c r="V379">
        <v>491.91999999999996</v>
      </c>
    </row>
    <row r="380" spans="1:22" x14ac:dyDescent="0.25">
      <c r="A380">
        <v>2022</v>
      </c>
      <c r="B380" t="s">
        <v>31</v>
      </c>
      <c r="C380" t="s">
        <v>14</v>
      </c>
      <c r="D380" t="s">
        <v>15</v>
      </c>
      <c r="E380">
        <v>1245</v>
      </c>
      <c r="F380">
        <v>4577.2</v>
      </c>
      <c r="G380">
        <v>5126.4639999999999</v>
      </c>
      <c r="H380">
        <v>915.44</v>
      </c>
      <c r="I380" t="s">
        <v>33</v>
      </c>
      <c r="L380" t="s">
        <v>59</v>
      </c>
      <c r="M380">
        <v>2020</v>
      </c>
      <c r="N380" t="s">
        <v>9</v>
      </c>
      <c r="O380" t="s">
        <v>65</v>
      </c>
      <c r="P380" t="s">
        <v>54</v>
      </c>
      <c r="Q380" t="s">
        <v>55</v>
      </c>
      <c r="R380" t="s">
        <v>56</v>
      </c>
      <c r="S380" t="s">
        <v>57</v>
      </c>
      <c r="T380" t="s">
        <v>58</v>
      </c>
      <c r="U380">
        <v>146</v>
      </c>
      <c r="V380">
        <v>208.78</v>
      </c>
    </row>
    <row r="381" spans="1:22" x14ac:dyDescent="0.25">
      <c r="A381">
        <v>2022</v>
      </c>
      <c r="B381" t="s">
        <v>31</v>
      </c>
      <c r="C381" t="s">
        <v>16</v>
      </c>
      <c r="D381" t="s">
        <v>17</v>
      </c>
      <c r="E381">
        <v>644</v>
      </c>
      <c r="F381">
        <v>5743.5</v>
      </c>
      <c r="G381">
        <v>6432.72</v>
      </c>
      <c r="H381">
        <v>1148.7</v>
      </c>
      <c r="I381" t="s">
        <v>33</v>
      </c>
      <c r="L381" t="s">
        <v>59</v>
      </c>
      <c r="M381">
        <v>2020</v>
      </c>
      <c r="N381" t="s">
        <v>9</v>
      </c>
      <c r="O381" t="s">
        <v>65</v>
      </c>
      <c r="P381" t="s">
        <v>54</v>
      </c>
      <c r="Q381" t="s">
        <v>55</v>
      </c>
      <c r="R381" t="s">
        <v>56</v>
      </c>
      <c r="S381" t="s">
        <v>57</v>
      </c>
      <c r="T381" t="s">
        <v>58</v>
      </c>
      <c r="U381">
        <v>320</v>
      </c>
      <c r="V381">
        <v>457.6</v>
      </c>
    </row>
    <row r="382" spans="1:22" x14ac:dyDescent="0.25">
      <c r="A382">
        <v>2022</v>
      </c>
      <c r="B382" t="s">
        <v>31</v>
      </c>
      <c r="C382" t="s">
        <v>18</v>
      </c>
      <c r="D382" t="s">
        <v>19</v>
      </c>
      <c r="E382">
        <v>643</v>
      </c>
      <c r="F382">
        <v>7000</v>
      </c>
      <c r="G382">
        <v>7840</v>
      </c>
      <c r="H382">
        <v>1400</v>
      </c>
      <c r="I382" t="s">
        <v>33</v>
      </c>
      <c r="L382" t="s">
        <v>59</v>
      </c>
      <c r="M382">
        <v>2020</v>
      </c>
      <c r="N382" t="s">
        <v>9</v>
      </c>
      <c r="O382" t="s">
        <v>65</v>
      </c>
      <c r="P382" t="s">
        <v>54</v>
      </c>
      <c r="Q382" t="s">
        <v>55</v>
      </c>
      <c r="R382" t="s">
        <v>56</v>
      </c>
      <c r="S382" t="s">
        <v>57</v>
      </c>
      <c r="T382" t="s">
        <v>58</v>
      </c>
      <c r="U382">
        <v>358</v>
      </c>
      <c r="V382">
        <v>511.94</v>
      </c>
    </row>
    <row r="383" spans="1:22" x14ac:dyDescent="0.25">
      <c r="A383">
        <v>2022</v>
      </c>
      <c r="B383" t="s">
        <v>31</v>
      </c>
      <c r="C383" t="s">
        <v>16</v>
      </c>
      <c r="D383" t="s">
        <v>20</v>
      </c>
      <c r="E383">
        <v>455</v>
      </c>
      <c r="F383">
        <v>4578.6000000000004</v>
      </c>
      <c r="G383">
        <v>5128.0320000000002</v>
      </c>
      <c r="H383">
        <v>915.72000000000014</v>
      </c>
      <c r="I383" t="s">
        <v>33</v>
      </c>
      <c r="L383" t="s">
        <v>52</v>
      </c>
      <c r="M383">
        <v>2020</v>
      </c>
      <c r="N383" t="s">
        <v>9</v>
      </c>
      <c r="O383" t="s">
        <v>65</v>
      </c>
      <c r="P383" t="s">
        <v>54</v>
      </c>
      <c r="Q383" t="s">
        <v>55</v>
      </c>
      <c r="R383" t="s">
        <v>56</v>
      </c>
      <c r="S383" t="s">
        <v>57</v>
      </c>
      <c r="T383" t="s">
        <v>58</v>
      </c>
      <c r="U383">
        <v>262</v>
      </c>
      <c r="V383">
        <v>374.65999999999997</v>
      </c>
    </row>
    <row r="384" spans="1:22" x14ac:dyDescent="0.25">
      <c r="A384">
        <v>2022</v>
      </c>
      <c r="B384" t="s">
        <v>31</v>
      </c>
      <c r="C384" t="s">
        <v>18</v>
      </c>
      <c r="D384" t="s">
        <v>21</v>
      </c>
      <c r="E384">
        <v>345</v>
      </c>
      <c r="F384">
        <v>7000</v>
      </c>
      <c r="G384">
        <v>7840</v>
      </c>
      <c r="H384">
        <v>1400</v>
      </c>
      <c r="I384" t="s">
        <v>33</v>
      </c>
      <c r="L384" t="s">
        <v>61</v>
      </c>
      <c r="M384">
        <v>2020</v>
      </c>
      <c r="N384" t="s">
        <v>9</v>
      </c>
      <c r="O384" t="s">
        <v>65</v>
      </c>
      <c r="P384" t="s">
        <v>54</v>
      </c>
      <c r="Q384" t="s">
        <v>55</v>
      </c>
      <c r="R384" t="s">
        <v>56</v>
      </c>
      <c r="S384" t="s">
        <v>57</v>
      </c>
      <c r="T384" t="s">
        <v>58</v>
      </c>
      <c r="U384">
        <v>346</v>
      </c>
      <c r="V384">
        <v>526.24</v>
      </c>
    </row>
    <row r="385" spans="1:22" x14ac:dyDescent="0.25">
      <c r="A385">
        <v>2022</v>
      </c>
      <c r="B385" t="s">
        <v>31</v>
      </c>
      <c r="C385" t="s">
        <v>14</v>
      </c>
      <c r="D385" t="s">
        <v>22</v>
      </c>
      <c r="E385">
        <v>122</v>
      </c>
      <c r="F385">
        <v>100</v>
      </c>
      <c r="G385">
        <v>112</v>
      </c>
      <c r="H385">
        <v>20</v>
      </c>
      <c r="I385" t="s">
        <v>33</v>
      </c>
      <c r="L385" t="s">
        <v>61</v>
      </c>
      <c r="M385">
        <v>2020</v>
      </c>
      <c r="N385" t="s">
        <v>9</v>
      </c>
      <c r="O385" t="s">
        <v>65</v>
      </c>
      <c r="P385" t="s">
        <v>54</v>
      </c>
      <c r="Q385" t="s">
        <v>55</v>
      </c>
      <c r="R385" t="s">
        <v>56</v>
      </c>
      <c r="S385" t="s">
        <v>57</v>
      </c>
      <c r="T385" t="s">
        <v>58</v>
      </c>
      <c r="U385">
        <v>148</v>
      </c>
      <c r="V385">
        <v>526.24</v>
      </c>
    </row>
    <row r="386" spans="1:22" x14ac:dyDescent="0.25">
      <c r="A386">
        <v>2022</v>
      </c>
      <c r="B386" t="s">
        <v>31</v>
      </c>
      <c r="C386" t="s">
        <v>23</v>
      </c>
      <c r="D386" t="s">
        <v>24</v>
      </c>
      <c r="E386">
        <v>78</v>
      </c>
      <c r="F386">
        <v>2288.6</v>
      </c>
      <c r="G386">
        <v>5126.4639999999999</v>
      </c>
      <c r="H386">
        <v>457.72</v>
      </c>
      <c r="I386" t="s">
        <v>33</v>
      </c>
      <c r="L386" t="s">
        <v>59</v>
      </c>
      <c r="M386">
        <v>2020</v>
      </c>
      <c r="N386" t="s">
        <v>9</v>
      </c>
      <c r="O386" t="s">
        <v>65</v>
      </c>
      <c r="P386" t="s">
        <v>54</v>
      </c>
      <c r="Q386" t="s">
        <v>55</v>
      </c>
      <c r="R386" t="s">
        <v>56</v>
      </c>
      <c r="S386" t="s">
        <v>57</v>
      </c>
      <c r="T386" t="s">
        <v>58</v>
      </c>
      <c r="U386">
        <v>316</v>
      </c>
      <c r="V386">
        <v>526.24</v>
      </c>
    </row>
    <row r="387" spans="1:22" x14ac:dyDescent="0.25">
      <c r="A387">
        <v>2022</v>
      </c>
      <c r="B387" t="s">
        <v>31</v>
      </c>
      <c r="C387" t="s">
        <v>23</v>
      </c>
      <c r="D387" t="s">
        <v>25</v>
      </c>
      <c r="E387">
        <v>76</v>
      </c>
      <c r="F387">
        <v>2288.4499999999998</v>
      </c>
      <c r="G387">
        <v>5126.1279999999997</v>
      </c>
      <c r="H387">
        <v>457.69</v>
      </c>
      <c r="I387" t="s">
        <v>33</v>
      </c>
      <c r="L387" t="s">
        <v>61</v>
      </c>
      <c r="M387">
        <v>2020</v>
      </c>
      <c r="N387" t="s">
        <v>9</v>
      </c>
      <c r="O387" t="s">
        <v>65</v>
      </c>
      <c r="P387" t="s">
        <v>54</v>
      </c>
      <c r="Q387" t="s">
        <v>55</v>
      </c>
      <c r="R387" t="s">
        <v>56</v>
      </c>
      <c r="S387" t="s">
        <v>57</v>
      </c>
      <c r="T387" t="s">
        <v>58</v>
      </c>
      <c r="U387">
        <v>959</v>
      </c>
      <c r="V387">
        <v>1371.37</v>
      </c>
    </row>
    <row r="388" spans="1:22" x14ac:dyDescent="0.25">
      <c r="A388">
        <v>2022</v>
      </c>
      <c r="B388" t="s">
        <v>31</v>
      </c>
      <c r="C388" t="s">
        <v>23</v>
      </c>
      <c r="D388" t="s">
        <v>26</v>
      </c>
      <c r="E388">
        <v>46</v>
      </c>
      <c r="F388">
        <v>100</v>
      </c>
      <c r="G388">
        <v>224</v>
      </c>
      <c r="H388">
        <v>20</v>
      </c>
      <c r="I388" t="s">
        <v>33</v>
      </c>
      <c r="L388" t="s">
        <v>59</v>
      </c>
      <c r="M388">
        <v>2020</v>
      </c>
      <c r="N388" t="s">
        <v>9</v>
      </c>
      <c r="O388" t="s">
        <v>65</v>
      </c>
      <c r="P388" t="s">
        <v>54</v>
      </c>
      <c r="Q388" t="s">
        <v>55</v>
      </c>
      <c r="R388" t="s">
        <v>56</v>
      </c>
      <c r="S388" t="s">
        <v>57</v>
      </c>
      <c r="T388" t="s">
        <v>58</v>
      </c>
      <c r="U388">
        <v>1020</v>
      </c>
      <c r="V388">
        <v>1458.6</v>
      </c>
    </row>
    <row r="389" spans="1:22" x14ac:dyDescent="0.25">
      <c r="A389">
        <v>2022</v>
      </c>
      <c r="B389" t="s">
        <v>31</v>
      </c>
      <c r="C389" t="s">
        <v>23</v>
      </c>
      <c r="D389" t="s">
        <v>27</v>
      </c>
      <c r="E389">
        <v>34</v>
      </c>
      <c r="F389">
        <v>2288.4</v>
      </c>
      <c r="G389">
        <v>5126.0160000000005</v>
      </c>
      <c r="H389">
        <v>457.68000000000006</v>
      </c>
      <c r="I389" t="s">
        <v>33</v>
      </c>
      <c r="L389" t="s">
        <v>59</v>
      </c>
      <c r="M389">
        <v>2020</v>
      </c>
      <c r="N389" t="s">
        <v>9</v>
      </c>
      <c r="O389" t="s">
        <v>65</v>
      </c>
      <c r="P389" t="s">
        <v>54</v>
      </c>
      <c r="Q389" t="s">
        <v>55</v>
      </c>
      <c r="R389" t="s">
        <v>56</v>
      </c>
      <c r="S389" t="s">
        <v>57</v>
      </c>
      <c r="T389" t="s">
        <v>58</v>
      </c>
      <c r="U389">
        <v>318</v>
      </c>
      <c r="V389">
        <v>454.74</v>
      </c>
    </row>
    <row r="390" spans="1:22" x14ac:dyDescent="0.25">
      <c r="A390">
        <v>2022</v>
      </c>
      <c r="B390" t="s">
        <v>31</v>
      </c>
      <c r="C390" t="s">
        <v>14</v>
      </c>
      <c r="D390" t="s">
        <v>28</v>
      </c>
      <c r="E390">
        <v>7</v>
      </c>
      <c r="F390">
        <v>200</v>
      </c>
      <c r="G390">
        <v>224</v>
      </c>
      <c r="H390">
        <v>40</v>
      </c>
      <c r="I390" t="s">
        <v>12</v>
      </c>
      <c r="L390" t="s">
        <v>59</v>
      </c>
      <c r="M390">
        <v>2020</v>
      </c>
      <c r="N390" t="s">
        <v>9</v>
      </c>
      <c r="O390" t="s">
        <v>65</v>
      </c>
      <c r="P390" t="s">
        <v>54</v>
      </c>
      <c r="Q390" t="s">
        <v>55</v>
      </c>
      <c r="R390" t="s">
        <v>56</v>
      </c>
      <c r="S390" t="s">
        <v>57</v>
      </c>
      <c r="T390" t="s">
        <v>58</v>
      </c>
      <c r="U390">
        <v>345</v>
      </c>
      <c r="V390">
        <v>493.35</v>
      </c>
    </row>
    <row r="391" spans="1:22" x14ac:dyDescent="0.25">
      <c r="A391">
        <v>2022</v>
      </c>
      <c r="B391" t="s">
        <v>31</v>
      </c>
      <c r="C391" t="s">
        <v>23</v>
      </c>
      <c r="D391" t="s">
        <v>30</v>
      </c>
      <c r="E391">
        <v>3</v>
      </c>
      <c r="F391">
        <v>3300</v>
      </c>
      <c r="G391">
        <v>5126.576</v>
      </c>
      <c r="H391">
        <v>660</v>
      </c>
      <c r="I391" t="s">
        <v>12</v>
      </c>
      <c r="L391" t="s">
        <v>61</v>
      </c>
      <c r="M391">
        <v>2020</v>
      </c>
      <c r="N391" t="s">
        <v>9</v>
      </c>
      <c r="O391" t="s">
        <v>65</v>
      </c>
      <c r="P391" t="s">
        <v>54</v>
      </c>
      <c r="Q391" t="s">
        <v>55</v>
      </c>
      <c r="R391" t="s">
        <v>56</v>
      </c>
      <c r="S391" t="s">
        <v>57</v>
      </c>
      <c r="T391" t="s">
        <v>58</v>
      </c>
      <c r="U391">
        <v>147</v>
      </c>
      <c r="V391">
        <v>210.21</v>
      </c>
    </row>
    <row r="392" spans="1:22" x14ac:dyDescent="0.25">
      <c r="A392">
        <v>2022</v>
      </c>
      <c r="B392" t="s">
        <v>31</v>
      </c>
      <c r="C392" t="s">
        <v>29</v>
      </c>
      <c r="D392" t="s">
        <v>29</v>
      </c>
      <c r="E392">
        <v>2</v>
      </c>
      <c r="F392">
        <v>6600</v>
      </c>
      <c r="G392">
        <v>7392</v>
      </c>
      <c r="H392">
        <v>1320</v>
      </c>
      <c r="I392" t="s">
        <v>12</v>
      </c>
      <c r="L392" t="s">
        <v>61</v>
      </c>
      <c r="M392">
        <v>2020</v>
      </c>
      <c r="N392" t="s">
        <v>9</v>
      </c>
      <c r="O392" t="s">
        <v>65</v>
      </c>
      <c r="P392" t="s">
        <v>54</v>
      </c>
      <c r="Q392" t="s">
        <v>55</v>
      </c>
      <c r="R392" t="s">
        <v>56</v>
      </c>
      <c r="S392" t="s">
        <v>57</v>
      </c>
      <c r="T392" t="s">
        <v>58</v>
      </c>
      <c r="U392">
        <v>265</v>
      </c>
      <c r="V392">
        <v>378.95</v>
      </c>
    </row>
    <row r="393" spans="1:22" x14ac:dyDescent="0.25">
      <c r="A393">
        <v>2022</v>
      </c>
      <c r="B393" t="s">
        <v>32</v>
      </c>
      <c r="C393" t="s">
        <v>10</v>
      </c>
      <c r="D393" t="s">
        <v>11</v>
      </c>
      <c r="E393">
        <v>3566</v>
      </c>
      <c r="F393">
        <v>4577.3</v>
      </c>
      <c r="G393">
        <v>5126.576</v>
      </c>
      <c r="H393">
        <v>915.46</v>
      </c>
      <c r="I393" t="s">
        <v>12</v>
      </c>
      <c r="L393" t="s">
        <v>59</v>
      </c>
      <c r="M393">
        <v>2020</v>
      </c>
      <c r="N393" t="s">
        <v>9</v>
      </c>
      <c r="O393" t="s">
        <v>65</v>
      </c>
      <c r="P393" t="s">
        <v>54</v>
      </c>
      <c r="Q393" t="s">
        <v>55</v>
      </c>
      <c r="R393" t="s">
        <v>56</v>
      </c>
      <c r="S393" t="s">
        <v>57</v>
      </c>
      <c r="T393" t="s">
        <v>58</v>
      </c>
      <c r="U393">
        <v>768</v>
      </c>
      <c r="V393">
        <v>1098.24</v>
      </c>
    </row>
    <row r="394" spans="1:22" x14ac:dyDescent="0.25">
      <c r="A394">
        <v>2022</v>
      </c>
      <c r="B394" t="s">
        <v>32</v>
      </c>
      <c r="C394" t="s">
        <v>10</v>
      </c>
      <c r="D394" t="s">
        <v>13</v>
      </c>
      <c r="E394">
        <v>2498</v>
      </c>
      <c r="F394">
        <v>8000</v>
      </c>
      <c r="G394">
        <v>8960</v>
      </c>
      <c r="H394">
        <v>1600</v>
      </c>
      <c r="I394" t="s">
        <v>12</v>
      </c>
      <c r="L394" t="s">
        <v>52</v>
      </c>
      <c r="M394">
        <v>2020</v>
      </c>
      <c r="N394" t="s">
        <v>9</v>
      </c>
      <c r="O394" t="s">
        <v>65</v>
      </c>
      <c r="P394" t="s">
        <v>54</v>
      </c>
      <c r="Q394" t="s">
        <v>55</v>
      </c>
      <c r="R394" t="s">
        <v>56</v>
      </c>
      <c r="S394" t="s">
        <v>57</v>
      </c>
      <c r="T394" t="s">
        <v>58</v>
      </c>
      <c r="U394">
        <v>801</v>
      </c>
      <c r="V394">
        <v>1145.43</v>
      </c>
    </row>
    <row r="395" spans="1:22" x14ac:dyDescent="0.25">
      <c r="A395">
        <v>2022</v>
      </c>
      <c r="B395" t="s">
        <v>32</v>
      </c>
      <c r="C395" t="s">
        <v>14</v>
      </c>
      <c r="D395" t="s">
        <v>15</v>
      </c>
      <c r="E395">
        <v>1245</v>
      </c>
      <c r="F395">
        <v>4577.2</v>
      </c>
      <c r="G395">
        <v>5126.4639999999999</v>
      </c>
      <c r="H395">
        <v>915.44</v>
      </c>
      <c r="I395" t="s">
        <v>12</v>
      </c>
      <c r="L395" t="s">
        <v>61</v>
      </c>
      <c r="M395">
        <v>2020</v>
      </c>
      <c r="N395" t="s">
        <v>9</v>
      </c>
      <c r="O395" t="s">
        <v>65</v>
      </c>
      <c r="P395" t="s">
        <v>54</v>
      </c>
      <c r="Q395" t="s">
        <v>55</v>
      </c>
      <c r="R395" t="s">
        <v>56</v>
      </c>
      <c r="S395" t="s">
        <v>57</v>
      </c>
      <c r="T395" t="s">
        <v>58</v>
      </c>
      <c r="U395">
        <v>854</v>
      </c>
      <c r="V395">
        <v>1221.22</v>
      </c>
    </row>
    <row r="396" spans="1:22" x14ac:dyDescent="0.25">
      <c r="A396">
        <v>2022</v>
      </c>
      <c r="B396" t="s">
        <v>32</v>
      </c>
      <c r="C396" t="s">
        <v>16</v>
      </c>
      <c r="D396" t="s">
        <v>17</v>
      </c>
      <c r="E396">
        <v>644</v>
      </c>
      <c r="F396">
        <v>5743.5</v>
      </c>
      <c r="G396">
        <v>6432.72</v>
      </c>
      <c r="H396">
        <v>1148.7</v>
      </c>
      <c r="I396" t="s">
        <v>12</v>
      </c>
      <c r="L396" t="s">
        <v>52</v>
      </c>
      <c r="M396">
        <v>2020</v>
      </c>
      <c r="N396" t="s">
        <v>9</v>
      </c>
      <c r="O396" t="s">
        <v>65</v>
      </c>
      <c r="P396" t="s">
        <v>54</v>
      </c>
      <c r="Q396" t="s">
        <v>55</v>
      </c>
      <c r="R396" t="s">
        <v>56</v>
      </c>
      <c r="S396" t="s">
        <v>57</v>
      </c>
      <c r="T396" t="s">
        <v>58</v>
      </c>
      <c r="U396">
        <v>788</v>
      </c>
      <c r="V396">
        <v>1126.8399999999999</v>
      </c>
    </row>
    <row r="397" spans="1:22" x14ac:dyDescent="0.25">
      <c r="A397">
        <v>2022</v>
      </c>
      <c r="B397" t="s">
        <v>32</v>
      </c>
      <c r="C397" t="s">
        <v>18</v>
      </c>
      <c r="D397" t="s">
        <v>19</v>
      </c>
      <c r="E397">
        <v>643</v>
      </c>
      <c r="F397">
        <v>7000</v>
      </c>
      <c r="G397">
        <v>7840</v>
      </c>
      <c r="H397">
        <v>1400</v>
      </c>
      <c r="I397" t="s">
        <v>12</v>
      </c>
      <c r="L397" t="s">
        <v>59</v>
      </c>
      <c r="M397">
        <v>2020</v>
      </c>
      <c r="N397" t="s">
        <v>9</v>
      </c>
      <c r="O397" t="s">
        <v>65</v>
      </c>
      <c r="P397" t="s">
        <v>54</v>
      </c>
      <c r="Q397" t="s">
        <v>55</v>
      </c>
      <c r="R397" t="s">
        <v>56</v>
      </c>
      <c r="S397" t="s">
        <v>57</v>
      </c>
      <c r="T397" t="s">
        <v>58</v>
      </c>
      <c r="U397">
        <v>263</v>
      </c>
      <c r="V397">
        <v>376.09000000000003</v>
      </c>
    </row>
    <row r="398" spans="1:22" x14ac:dyDescent="0.25">
      <c r="A398">
        <v>2022</v>
      </c>
      <c r="B398" t="s">
        <v>32</v>
      </c>
      <c r="C398" t="s">
        <v>16</v>
      </c>
      <c r="D398" t="s">
        <v>20</v>
      </c>
      <c r="E398">
        <v>455</v>
      </c>
      <c r="F398">
        <v>4578.6000000000004</v>
      </c>
      <c r="G398">
        <v>5128.0320000000002</v>
      </c>
      <c r="H398">
        <v>915.72000000000014</v>
      </c>
      <c r="I398" t="s">
        <v>12</v>
      </c>
      <c r="L398" t="s">
        <v>59</v>
      </c>
      <c r="M398">
        <v>2020</v>
      </c>
      <c r="N398" t="s">
        <v>9</v>
      </c>
      <c r="O398" t="s">
        <v>65</v>
      </c>
      <c r="P398" t="s">
        <v>54</v>
      </c>
      <c r="Q398" t="s">
        <v>55</v>
      </c>
      <c r="R398" t="s">
        <v>56</v>
      </c>
      <c r="S398" t="s">
        <v>57</v>
      </c>
      <c r="T398" t="s">
        <v>58</v>
      </c>
      <c r="U398">
        <v>347</v>
      </c>
      <c r="V398">
        <v>496.21000000000004</v>
      </c>
    </row>
    <row r="399" spans="1:22" x14ac:dyDescent="0.25">
      <c r="A399">
        <v>2022</v>
      </c>
      <c r="B399" t="s">
        <v>32</v>
      </c>
      <c r="C399" t="s">
        <v>18</v>
      </c>
      <c r="D399" t="s">
        <v>21</v>
      </c>
      <c r="E399">
        <v>345</v>
      </c>
      <c r="F399">
        <v>7000</v>
      </c>
      <c r="G399">
        <v>7840</v>
      </c>
      <c r="H399">
        <v>1400</v>
      </c>
      <c r="I399" t="s">
        <v>12</v>
      </c>
      <c r="L399" t="s">
        <v>61</v>
      </c>
      <c r="M399">
        <v>2020</v>
      </c>
      <c r="N399" t="s">
        <v>9</v>
      </c>
      <c r="O399" t="s">
        <v>65</v>
      </c>
      <c r="P399" t="s">
        <v>54</v>
      </c>
      <c r="Q399" t="s">
        <v>55</v>
      </c>
      <c r="R399" t="s">
        <v>56</v>
      </c>
      <c r="S399" t="s">
        <v>57</v>
      </c>
      <c r="T399" t="s">
        <v>58</v>
      </c>
      <c r="U399">
        <v>317</v>
      </c>
      <c r="V399">
        <v>453.31</v>
      </c>
    </row>
    <row r="400" spans="1:22" x14ac:dyDescent="0.25">
      <c r="A400">
        <v>2022</v>
      </c>
      <c r="B400" t="s">
        <v>32</v>
      </c>
      <c r="C400" t="s">
        <v>14</v>
      </c>
      <c r="D400" t="s">
        <v>22</v>
      </c>
      <c r="E400">
        <v>122</v>
      </c>
      <c r="F400">
        <v>100</v>
      </c>
      <c r="G400">
        <v>112</v>
      </c>
      <c r="H400">
        <v>20</v>
      </c>
      <c r="I400" t="s">
        <v>12</v>
      </c>
      <c r="L400" t="s">
        <v>59</v>
      </c>
      <c r="M400">
        <v>2020</v>
      </c>
      <c r="N400" t="s">
        <v>37</v>
      </c>
      <c r="O400" t="s">
        <v>65</v>
      </c>
      <c r="P400" t="s">
        <v>54</v>
      </c>
      <c r="Q400" t="s">
        <v>55</v>
      </c>
      <c r="R400" t="s">
        <v>56</v>
      </c>
      <c r="S400" t="s">
        <v>57</v>
      </c>
      <c r="T400" t="s">
        <v>58</v>
      </c>
      <c r="U400">
        <v>314</v>
      </c>
      <c r="V400">
        <v>449.02</v>
      </c>
    </row>
    <row r="401" spans="1:22" x14ac:dyDescent="0.25">
      <c r="A401">
        <v>2022</v>
      </c>
      <c r="B401" t="s">
        <v>32</v>
      </c>
      <c r="C401" t="s">
        <v>23</v>
      </c>
      <c r="D401" t="s">
        <v>24</v>
      </c>
      <c r="E401">
        <v>78</v>
      </c>
      <c r="F401">
        <v>2288.6</v>
      </c>
      <c r="G401">
        <v>5126.4639999999999</v>
      </c>
      <c r="H401">
        <v>457.72</v>
      </c>
      <c r="I401" t="s">
        <v>12</v>
      </c>
      <c r="L401" t="s">
        <v>61</v>
      </c>
      <c r="M401">
        <v>2020</v>
      </c>
      <c r="N401" t="s">
        <v>37</v>
      </c>
      <c r="O401" t="s">
        <v>65</v>
      </c>
      <c r="P401" t="s">
        <v>54</v>
      </c>
      <c r="Q401" t="s">
        <v>55</v>
      </c>
      <c r="R401" t="s">
        <v>56</v>
      </c>
      <c r="S401" t="s">
        <v>57</v>
      </c>
      <c r="T401" t="s">
        <v>58</v>
      </c>
      <c r="U401">
        <v>362</v>
      </c>
      <c r="V401">
        <v>517.66</v>
      </c>
    </row>
    <row r="402" spans="1:22" x14ac:dyDescent="0.25">
      <c r="A402">
        <v>2022</v>
      </c>
      <c r="B402" t="s">
        <v>32</v>
      </c>
      <c r="C402" t="s">
        <v>23</v>
      </c>
      <c r="D402" t="s">
        <v>25</v>
      </c>
      <c r="E402">
        <v>76</v>
      </c>
      <c r="F402">
        <v>2288.4499999999998</v>
      </c>
      <c r="G402">
        <v>5126.1279999999997</v>
      </c>
      <c r="H402">
        <v>457.69</v>
      </c>
      <c r="I402" t="s">
        <v>12</v>
      </c>
      <c r="L402" t="s">
        <v>59</v>
      </c>
      <c r="M402">
        <v>2020</v>
      </c>
      <c r="N402" t="s">
        <v>37</v>
      </c>
      <c r="O402" t="s">
        <v>65</v>
      </c>
      <c r="P402" t="s">
        <v>54</v>
      </c>
      <c r="Q402" t="s">
        <v>55</v>
      </c>
      <c r="R402" t="s">
        <v>56</v>
      </c>
      <c r="S402" t="s">
        <v>57</v>
      </c>
      <c r="T402" t="s">
        <v>58</v>
      </c>
      <c r="U402">
        <v>284</v>
      </c>
      <c r="V402">
        <v>406.12</v>
      </c>
    </row>
    <row r="403" spans="1:22" x14ac:dyDescent="0.25">
      <c r="A403">
        <v>2022</v>
      </c>
      <c r="B403" t="s">
        <v>32</v>
      </c>
      <c r="C403" t="s">
        <v>23</v>
      </c>
      <c r="D403" t="s">
        <v>26</v>
      </c>
      <c r="E403">
        <v>46</v>
      </c>
      <c r="F403">
        <v>100</v>
      </c>
      <c r="G403">
        <v>224</v>
      </c>
      <c r="H403">
        <v>20</v>
      </c>
      <c r="I403" t="s">
        <v>12</v>
      </c>
      <c r="L403" t="s">
        <v>59</v>
      </c>
      <c r="M403">
        <v>2020</v>
      </c>
      <c r="N403" t="s">
        <v>37</v>
      </c>
      <c r="O403" t="s">
        <v>65</v>
      </c>
      <c r="P403" t="s">
        <v>54</v>
      </c>
      <c r="Q403" t="s">
        <v>55</v>
      </c>
      <c r="R403" t="s">
        <v>56</v>
      </c>
      <c r="S403" t="s">
        <v>57</v>
      </c>
      <c r="T403" t="s">
        <v>58</v>
      </c>
      <c r="U403">
        <v>358</v>
      </c>
      <c r="V403">
        <v>526.24</v>
      </c>
    </row>
    <row r="404" spans="1:22" x14ac:dyDescent="0.25">
      <c r="A404">
        <v>2022</v>
      </c>
      <c r="B404" t="s">
        <v>32</v>
      </c>
      <c r="C404" t="s">
        <v>23</v>
      </c>
      <c r="D404" t="s">
        <v>27</v>
      </c>
      <c r="E404">
        <v>34</v>
      </c>
      <c r="F404">
        <v>2288.4</v>
      </c>
      <c r="G404">
        <v>5126.0160000000005</v>
      </c>
      <c r="H404">
        <v>457.68000000000006</v>
      </c>
      <c r="I404" t="s">
        <v>12</v>
      </c>
      <c r="L404" t="s">
        <v>59</v>
      </c>
      <c r="M404">
        <v>2020</v>
      </c>
      <c r="N404" t="s">
        <v>37</v>
      </c>
      <c r="O404" t="s">
        <v>65</v>
      </c>
      <c r="P404" t="s">
        <v>54</v>
      </c>
      <c r="Q404" t="s">
        <v>55</v>
      </c>
      <c r="R404" t="s">
        <v>56</v>
      </c>
      <c r="S404" t="s">
        <v>57</v>
      </c>
      <c r="T404" t="s">
        <v>58</v>
      </c>
      <c r="U404">
        <v>286</v>
      </c>
      <c r="V404">
        <v>526.24</v>
      </c>
    </row>
    <row r="405" spans="1:22" x14ac:dyDescent="0.25">
      <c r="A405">
        <v>2022</v>
      </c>
      <c r="B405" t="s">
        <v>32</v>
      </c>
      <c r="C405" t="s">
        <v>14</v>
      </c>
      <c r="D405" t="s">
        <v>28</v>
      </c>
      <c r="E405">
        <v>7</v>
      </c>
      <c r="F405">
        <v>200</v>
      </c>
      <c r="G405">
        <v>224</v>
      </c>
      <c r="H405">
        <v>40</v>
      </c>
      <c r="I405" t="s">
        <v>12</v>
      </c>
      <c r="L405" t="s">
        <v>59</v>
      </c>
      <c r="M405">
        <v>2020</v>
      </c>
      <c r="N405" t="s">
        <v>37</v>
      </c>
      <c r="O405" t="s">
        <v>65</v>
      </c>
      <c r="P405" t="s">
        <v>54</v>
      </c>
      <c r="Q405" t="s">
        <v>55</v>
      </c>
      <c r="R405" t="s">
        <v>56</v>
      </c>
      <c r="S405" t="s">
        <v>57</v>
      </c>
      <c r="T405" t="s">
        <v>58</v>
      </c>
      <c r="U405">
        <v>992</v>
      </c>
      <c r="V405">
        <v>1418.56</v>
      </c>
    </row>
    <row r="406" spans="1:22" x14ac:dyDescent="0.25">
      <c r="A406">
        <v>2022</v>
      </c>
      <c r="B406" t="s">
        <v>32</v>
      </c>
      <c r="C406" t="s">
        <v>23</v>
      </c>
      <c r="D406" t="s">
        <v>30</v>
      </c>
      <c r="E406">
        <v>3</v>
      </c>
      <c r="F406">
        <v>2288.65</v>
      </c>
      <c r="G406">
        <v>5126.576</v>
      </c>
      <c r="H406">
        <v>457.73</v>
      </c>
      <c r="I406" t="s">
        <v>12</v>
      </c>
      <c r="L406" t="s">
        <v>59</v>
      </c>
      <c r="M406">
        <v>2020</v>
      </c>
      <c r="N406" t="s">
        <v>37</v>
      </c>
      <c r="O406" t="s">
        <v>65</v>
      </c>
      <c r="P406" t="s">
        <v>54</v>
      </c>
      <c r="Q406" t="s">
        <v>55</v>
      </c>
      <c r="R406" t="s">
        <v>56</v>
      </c>
      <c r="S406" t="s">
        <v>57</v>
      </c>
      <c r="T406" t="s">
        <v>58</v>
      </c>
      <c r="U406">
        <v>1025</v>
      </c>
      <c r="V406">
        <v>1465.75</v>
      </c>
    </row>
    <row r="407" spans="1:22" x14ac:dyDescent="0.25">
      <c r="A407">
        <v>2022</v>
      </c>
      <c r="B407" t="s">
        <v>32</v>
      </c>
      <c r="C407" t="s">
        <v>29</v>
      </c>
      <c r="D407" t="s">
        <v>29</v>
      </c>
      <c r="E407">
        <v>2</v>
      </c>
      <c r="F407">
        <v>6600</v>
      </c>
      <c r="G407">
        <v>7392</v>
      </c>
      <c r="H407">
        <v>1320</v>
      </c>
      <c r="I407" t="s">
        <v>33</v>
      </c>
      <c r="L407" t="s">
        <v>52</v>
      </c>
      <c r="M407">
        <v>2020</v>
      </c>
      <c r="N407" t="s">
        <v>37</v>
      </c>
      <c r="O407" t="s">
        <v>65</v>
      </c>
      <c r="P407" t="s">
        <v>54</v>
      </c>
      <c r="Q407" t="s">
        <v>55</v>
      </c>
      <c r="R407" t="s">
        <v>56</v>
      </c>
      <c r="S407" t="s">
        <v>57</v>
      </c>
      <c r="T407" t="s">
        <v>58</v>
      </c>
      <c r="U407">
        <v>288</v>
      </c>
      <c r="V407">
        <v>411.84000000000003</v>
      </c>
    </row>
    <row r="408" spans="1:22" x14ac:dyDescent="0.25">
      <c r="A408">
        <v>2022</v>
      </c>
      <c r="B408" t="s">
        <v>34</v>
      </c>
      <c r="C408" t="s">
        <v>10</v>
      </c>
      <c r="D408" t="s">
        <v>11</v>
      </c>
      <c r="E408">
        <v>3566</v>
      </c>
      <c r="F408">
        <v>4577.3</v>
      </c>
      <c r="G408">
        <v>5126.576</v>
      </c>
      <c r="H408">
        <v>915.46</v>
      </c>
      <c r="I408" t="s">
        <v>33</v>
      </c>
      <c r="L408" t="s">
        <v>52</v>
      </c>
      <c r="M408">
        <v>2020</v>
      </c>
      <c r="N408" t="s">
        <v>37</v>
      </c>
      <c r="O408" t="s">
        <v>65</v>
      </c>
      <c r="P408" t="s">
        <v>54</v>
      </c>
      <c r="Q408" t="s">
        <v>55</v>
      </c>
      <c r="R408" t="s">
        <v>56</v>
      </c>
      <c r="S408" t="s">
        <v>57</v>
      </c>
      <c r="T408" t="s">
        <v>58</v>
      </c>
      <c r="U408">
        <v>315</v>
      </c>
      <c r="V408">
        <v>450.45</v>
      </c>
    </row>
    <row r="409" spans="1:22" x14ac:dyDescent="0.25">
      <c r="A409">
        <v>2022</v>
      </c>
      <c r="B409" t="s">
        <v>34</v>
      </c>
      <c r="C409" t="s">
        <v>10</v>
      </c>
      <c r="D409" t="s">
        <v>13</v>
      </c>
      <c r="E409">
        <v>2498</v>
      </c>
      <c r="F409">
        <v>8000</v>
      </c>
      <c r="G409">
        <v>8960</v>
      </c>
      <c r="H409">
        <v>1600</v>
      </c>
      <c r="I409" t="s">
        <v>33</v>
      </c>
      <c r="L409" t="s">
        <v>59</v>
      </c>
      <c r="M409">
        <v>2020</v>
      </c>
      <c r="N409" t="s">
        <v>37</v>
      </c>
      <c r="O409" t="s">
        <v>65</v>
      </c>
      <c r="P409" t="s">
        <v>54</v>
      </c>
      <c r="Q409" t="s">
        <v>55</v>
      </c>
      <c r="R409" t="s">
        <v>56</v>
      </c>
      <c r="S409" t="s">
        <v>57</v>
      </c>
      <c r="T409" t="s">
        <v>58</v>
      </c>
      <c r="U409">
        <v>285</v>
      </c>
      <c r="V409">
        <v>407.55</v>
      </c>
    </row>
    <row r="410" spans="1:22" x14ac:dyDescent="0.25">
      <c r="A410">
        <v>2022</v>
      </c>
      <c r="B410" t="s">
        <v>34</v>
      </c>
      <c r="C410" t="s">
        <v>14</v>
      </c>
      <c r="D410" t="s">
        <v>15</v>
      </c>
      <c r="E410">
        <v>1245</v>
      </c>
      <c r="F410">
        <v>4577.2</v>
      </c>
      <c r="G410">
        <v>5126.4639999999999</v>
      </c>
      <c r="H410">
        <v>915.44</v>
      </c>
      <c r="I410" t="s">
        <v>33</v>
      </c>
      <c r="L410" t="s">
        <v>59</v>
      </c>
      <c r="M410">
        <v>2020</v>
      </c>
      <c r="N410" t="s">
        <v>37</v>
      </c>
      <c r="O410" t="s">
        <v>65</v>
      </c>
      <c r="P410" t="s">
        <v>54</v>
      </c>
      <c r="Q410" t="s">
        <v>55</v>
      </c>
      <c r="R410" t="s">
        <v>56</v>
      </c>
      <c r="S410" t="s">
        <v>57</v>
      </c>
      <c r="T410" t="s">
        <v>58</v>
      </c>
      <c r="U410">
        <v>773</v>
      </c>
      <c r="V410">
        <v>1105.3899999999999</v>
      </c>
    </row>
    <row r="411" spans="1:22" x14ac:dyDescent="0.25">
      <c r="A411">
        <v>2022</v>
      </c>
      <c r="B411" t="s">
        <v>34</v>
      </c>
      <c r="C411" t="s">
        <v>16</v>
      </c>
      <c r="D411" t="s">
        <v>17</v>
      </c>
      <c r="E411">
        <v>644</v>
      </c>
      <c r="F411">
        <v>5743.5</v>
      </c>
      <c r="G411">
        <v>6432.72</v>
      </c>
      <c r="H411">
        <v>1148.7</v>
      </c>
      <c r="I411" t="s">
        <v>33</v>
      </c>
      <c r="L411" t="s">
        <v>52</v>
      </c>
      <c r="M411">
        <v>2020</v>
      </c>
      <c r="N411" t="s">
        <v>37</v>
      </c>
      <c r="O411" t="s">
        <v>65</v>
      </c>
      <c r="P411" t="s">
        <v>54</v>
      </c>
      <c r="Q411" t="s">
        <v>55</v>
      </c>
      <c r="R411" t="s">
        <v>56</v>
      </c>
      <c r="S411" t="s">
        <v>57</v>
      </c>
      <c r="T411" t="s">
        <v>58</v>
      </c>
      <c r="U411">
        <v>806</v>
      </c>
      <c r="V411">
        <v>1152.58</v>
      </c>
    </row>
    <row r="412" spans="1:22" x14ac:dyDescent="0.25">
      <c r="A412">
        <v>2022</v>
      </c>
      <c r="B412" t="s">
        <v>34</v>
      </c>
      <c r="C412" t="s">
        <v>18</v>
      </c>
      <c r="D412" t="s">
        <v>19</v>
      </c>
      <c r="E412">
        <v>643</v>
      </c>
      <c r="F412">
        <v>7000</v>
      </c>
      <c r="G412">
        <v>7840</v>
      </c>
      <c r="H412">
        <v>1400</v>
      </c>
      <c r="I412" t="s">
        <v>33</v>
      </c>
      <c r="L412" t="s">
        <v>59</v>
      </c>
      <c r="M412">
        <v>2020</v>
      </c>
      <c r="N412" t="s">
        <v>37</v>
      </c>
      <c r="O412" t="s">
        <v>65</v>
      </c>
      <c r="P412" t="s">
        <v>54</v>
      </c>
      <c r="Q412" t="s">
        <v>55</v>
      </c>
      <c r="R412" t="s">
        <v>56</v>
      </c>
      <c r="S412" t="s">
        <v>57</v>
      </c>
      <c r="T412" t="s">
        <v>58</v>
      </c>
      <c r="U412">
        <v>311</v>
      </c>
      <c r="V412">
        <v>444.73</v>
      </c>
    </row>
    <row r="413" spans="1:22" x14ac:dyDescent="0.25">
      <c r="A413">
        <v>2022</v>
      </c>
      <c r="B413" t="s">
        <v>34</v>
      </c>
      <c r="C413" t="s">
        <v>16</v>
      </c>
      <c r="D413" t="s">
        <v>20</v>
      </c>
      <c r="E413">
        <v>455</v>
      </c>
      <c r="F413">
        <v>4578.6000000000004</v>
      </c>
      <c r="G413">
        <v>5128.0320000000002</v>
      </c>
      <c r="H413">
        <v>915.72000000000014</v>
      </c>
      <c r="I413" t="s">
        <v>33</v>
      </c>
      <c r="L413" t="s">
        <v>59</v>
      </c>
      <c r="M413">
        <v>2020</v>
      </c>
      <c r="N413" t="s">
        <v>37</v>
      </c>
      <c r="O413" t="s">
        <v>65</v>
      </c>
      <c r="P413" t="s">
        <v>54</v>
      </c>
      <c r="Q413" t="s">
        <v>55</v>
      </c>
      <c r="R413" t="s">
        <v>56</v>
      </c>
      <c r="S413" t="s">
        <v>57</v>
      </c>
      <c r="T413" t="s">
        <v>58</v>
      </c>
      <c r="U413">
        <v>359</v>
      </c>
      <c r="V413">
        <v>513.37</v>
      </c>
    </row>
    <row r="414" spans="1:22" x14ac:dyDescent="0.25">
      <c r="A414">
        <v>2022</v>
      </c>
      <c r="B414" t="s">
        <v>34</v>
      </c>
      <c r="C414" t="s">
        <v>18</v>
      </c>
      <c r="D414" t="s">
        <v>21</v>
      </c>
      <c r="E414">
        <v>345</v>
      </c>
      <c r="F414">
        <v>7000</v>
      </c>
      <c r="G414">
        <v>7840</v>
      </c>
      <c r="H414">
        <v>1400</v>
      </c>
      <c r="I414" t="s">
        <v>33</v>
      </c>
      <c r="L414" t="s">
        <v>59</v>
      </c>
      <c r="M414">
        <v>2020</v>
      </c>
      <c r="N414" t="s">
        <v>37</v>
      </c>
      <c r="O414" t="s">
        <v>65</v>
      </c>
      <c r="P414" t="s">
        <v>54</v>
      </c>
      <c r="Q414" t="s">
        <v>55</v>
      </c>
      <c r="R414" t="s">
        <v>56</v>
      </c>
      <c r="S414" t="s">
        <v>57</v>
      </c>
      <c r="T414" t="s">
        <v>58</v>
      </c>
      <c r="U414">
        <v>287</v>
      </c>
      <c r="V414">
        <v>410.40999999999997</v>
      </c>
    </row>
    <row r="415" spans="1:22" x14ac:dyDescent="0.25">
      <c r="A415">
        <v>2022</v>
      </c>
      <c r="B415" t="s">
        <v>34</v>
      </c>
      <c r="C415" t="s">
        <v>14</v>
      </c>
      <c r="D415" t="s">
        <v>22</v>
      </c>
      <c r="E415">
        <v>122</v>
      </c>
      <c r="F415">
        <v>100</v>
      </c>
      <c r="G415">
        <v>112</v>
      </c>
      <c r="H415">
        <v>20</v>
      </c>
      <c r="I415" t="s">
        <v>33</v>
      </c>
      <c r="L415" t="s">
        <v>59</v>
      </c>
      <c r="M415">
        <v>2020</v>
      </c>
      <c r="N415" t="s">
        <v>36</v>
      </c>
      <c r="O415" t="s">
        <v>65</v>
      </c>
      <c r="P415" t="s">
        <v>54</v>
      </c>
      <c r="Q415" t="s">
        <v>55</v>
      </c>
      <c r="R415" t="s">
        <v>56</v>
      </c>
      <c r="S415" t="s">
        <v>57</v>
      </c>
      <c r="T415" t="s">
        <v>58</v>
      </c>
      <c r="U415">
        <v>320</v>
      </c>
      <c r="V415">
        <v>457.6</v>
      </c>
    </row>
    <row r="416" spans="1:22" x14ac:dyDescent="0.25">
      <c r="A416">
        <v>2022</v>
      </c>
      <c r="B416" t="s">
        <v>34</v>
      </c>
      <c r="C416" t="s">
        <v>23</v>
      </c>
      <c r="D416" t="s">
        <v>24</v>
      </c>
      <c r="E416">
        <v>78</v>
      </c>
      <c r="F416">
        <v>2288.6</v>
      </c>
      <c r="G416">
        <v>5126.4639999999999</v>
      </c>
      <c r="H416">
        <v>457.72</v>
      </c>
      <c r="I416" t="s">
        <v>33</v>
      </c>
      <c r="L416" t="s">
        <v>59</v>
      </c>
      <c r="M416">
        <v>2020</v>
      </c>
      <c r="N416" t="s">
        <v>36</v>
      </c>
      <c r="O416" t="s">
        <v>65</v>
      </c>
      <c r="P416" t="s">
        <v>54</v>
      </c>
      <c r="Q416" t="s">
        <v>55</v>
      </c>
      <c r="R416" t="s">
        <v>56</v>
      </c>
      <c r="S416" t="s">
        <v>57</v>
      </c>
      <c r="T416" t="s">
        <v>58</v>
      </c>
      <c r="U416">
        <v>290</v>
      </c>
      <c r="V416">
        <v>414.7</v>
      </c>
    </row>
    <row r="417" spans="1:22" x14ac:dyDescent="0.25">
      <c r="A417">
        <v>2022</v>
      </c>
      <c r="B417" t="s">
        <v>34</v>
      </c>
      <c r="C417" t="s">
        <v>23</v>
      </c>
      <c r="D417" t="s">
        <v>25</v>
      </c>
      <c r="E417">
        <v>76</v>
      </c>
      <c r="F417">
        <v>2288.4499999999998</v>
      </c>
      <c r="G417">
        <v>5126.1279999999997</v>
      </c>
      <c r="H417">
        <v>457.69</v>
      </c>
      <c r="I417" t="s">
        <v>33</v>
      </c>
      <c r="L417" t="s">
        <v>63</v>
      </c>
      <c r="M417">
        <v>2020</v>
      </c>
      <c r="N417" t="s">
        <v>36</v>
      </c>
      <c r="O417" t="s">
        <v>65</v>
      </c>
      <c r="P417" t="s">
        <v>54</v>
      </c>
      <c r="Q417" t="s">
        <v>55</v>
      </c>
      <c r="R417" t="s">
        <v>56</v>
      </c>
      <c r="S417" t="s">
        <v>57</v>
      </c>
      <c r="T417" t="s">
        <v>58</v>
      </c>
      <c r="U417">
        <v>316</v>
      </c>
      <c r="V417">
        <v>526.24</v>
      </c>
    </row>
    <row r="418" spans="1:22" x14ac:dyDescent="0.25">
      <c r="A418">
        <v>2022</v>
      </c>
      <c r="B418" t="s">
        <v>34</v>
      </c>
      <c r="C418" t="s">
        <v>23</v>
      </c>
      <c r="D418" t="s">
        <v>26</v>
      </c>
      <c r="E418">
        <v>46</v>
      </c>
      <c r="F418">
        <v>100</v>
      </c>
      <c r="G418">
        <v>224</v>
      </c>
      <c r="H418">
        <v>20</v>
      </c>
      <c r="I418" t="s">
        <v>33</v>
      </c>
      <c r="L418" t="s">
        <v>52</v>
      </c>
      <c r="M418">
        <v>2020</v>
      </c>
      <c r="N418" t="s">
        <v>36</v>
      </c>
      <c r="O418" t="s">
        <v>65</v>
      </c>
      <c r="P418" t="s">
        <v>54</v>
      </c>
      <c r="Q418" t="s">
        <v>55</v>
      </c>
      <c r="R418" t="s">
        <v>56</v>
      </c>
      <c r="S418" t="s">
        <v>57</v>
      </c>
      <c r="T418" t="s">
        <v>58</v>
      </c>
      <c r="U418">
        <v>364</v>
      </c>
      <c r="V418">
        <v>526.24</v>
      </c>
    </row>
    <row r="419" spans="1:22" x14ac:dyDescent="0.25">
      <c r="A419">
        <v>2022</v>
      </c>
      <c r="B419" t="s">
        <v>34</v>
      </c>
      <c r="C419" t="s">
        <v>23</v>
      </c>
      <c r="D419" t="s">
        <v>27</v>
      </c>
      <c r="E419">
        <v>34</v>
      </c>
      <c r="F419">
        <v>2288.4</v>
      </c>
      <c r="G419">
        <v>5126.0160000000005</v>
      </c>
      <c r="H419">
        <v>457.68000000000006</v>
      </c>
      <c r="I419" t="s">
        <v>33</v>
      </c>
      <c r="L419" t="s">
        <v>63</v>
      </c>
      <c r="M419">
        <v>2020</v>
      </c>
      <c r="N419" t="s">
        <v>36</v>
      </c>
      <c r="O419" t="s">
        <v>65</v>
      </c>
      <c r="P419" t="s">
        <v>54</v>
      </c>
      <c r="Q419" t="s">
        <v>55</v>
      </c>
      <c r="R419" t="s">
        <v>56</v>
      </c>
      <c r="S419" t="s">
        <v>57</v>
      </c>
      <c r="T419" t="s">
        <v>58</v>
      </c>
      <c r="U419">
        <v>292</v>
      </c>
      <c r="V419">
        <v>526.24</v>
      </c>
    </row>
    <row r="420" spans="1:22" x14ac:dyDescent="0.25">
      <c r="A420">
        <v>2022</v>
      </c>
      <c r="B420" t="s">
        <v>34</v>
      </c>
      <c r="C420" t="s">
        <v>14</v>
      </c>
      <c r="D420" t="s">
        <v>28</v>
      </c>
      <c r="E420">
        <v>7</v>
      </c>
      <c r="F420">
        <v>200</v>
      </c>
      <c r="G420">
        <v>224</v>
      </c>
      <c r="H420">
        <v>40</v>
      </c>
      <c r="I420" t="s">
        <v>33</v>
      </c>
      <c r="L420" t="s">
        <v>59</v>
      </c>
      <c r="M420">
        <v>2020</v>
      </c>
      <c r="N420" t="s">
        <v>36</v>
      </c>
      <c r="O420" t="s">
        <v>65</v>
      </c>
      <c r="P420" t="s">
        <v>54</v>
      </c>
      <c r="Q420" t="s">
        <v>55</v>
      </c>
      <c r="R420" t="s">
        <v>56</v>
      </c>
      <c r="S420" t="s">
        <v>57</v>
      </c>
      <c r="T420" t="s">
        <v>58</v>
      </c>
      <c r="U420">
        <v>991</v>
      </c>
      <c r="V420">
        <v>1417.13</v>
      </c>
    </row>
    <row r="421" spans="1:22" x14ac:dyDescent="0.25">
      <c r="A421">
        <v>2022</v>
      </c>
      <c r="B421" t="s">
        <v>34</v>
      </c>
      <c r="C421" t="s">
        <v>23</v>
      </c>
      <c r="D421" t="s">
        <v>30</v>
      </c>
      <c r="E421">
        <v>3</v>
      </c>
      <c r="F421">
        <v>2288.65</v>
      </c>
      <c r="G421">
        <v>5126.576</v>
      </c>
      <c r="H421">
        <v>457.73</v>
      </c>
      <c r="I421" t="s">
        <v>33</v>
      </c>
      <c r="L421" t="s">
        <v>61</v>
      </c>
      <c r="M421">
        <v>2020</v>
      </c>
      <c r="N421" t="s">
        <v>36</v>
      </c>
      <c r="O421" t="s">
        <v>65</v>
      </c>
      <c r="P421" t="s">
        <v>54</v>
      </c>
      <c r="Q421" t="s">
        <v>55</v>
      </c>
      <c r="R421" t="s">
        <v>56</v>
      </c>
      <c r="S421" t="s">
        <v>57</v>
      </c>
      <c r="T421" t="s">
        <v>58</v>
      </c>
      <c r="U421">
        <v>1024</v>
      </c>
      <c r="V421">
        <v>1464.32</v>
      </c>
    </row>
    <row r="422" spans="1:22" x14ac:dyDescent="0.25">
      <c r="A422">
        <v>2022</v>
      </c>
      <c r="B422" t="s">
        <v>34</v>
      </c>
      <c r="C422" t="s">
        <v>29</v>
      </c>
      <c r="D422" t="s">
        <v>29</v>
      </c>
      <c r="E422">
        <v>2</v>
      </c>
      <c r="F422">
        <v>7920</v>
      </c>
      <c r="G422">
        <v>7392</v>
      </c>
      <c r="H422">
        <v>1584</v>
      </c>
      <c r="I422" t="s">
        <v>33</v>
      </c>
      <c r="L422" t="s">
        <v>52</v>
      </c>
      <c r="M422">
        <v>2020</v>
      </c>
      <c r="N422" t="s">
        <v>36</v>
      </c>
      <c r="O422" t="s">
        <v>65</v>
      </c>
      <c r="P422" t="s">
        <v>54</v>
      </c>
      <c r="Q422" t="s">
        <v>55</v>
      </c>
      <c r="R422" t="s">
        <v>56</v>
      </c>
      <c r="S422" t="s">
        <v>57</v>
      </c>
      <c r="T422" t="s">
        <v>58</v>
      </c>
      <c r="U422">
        <v>294</v>
      </c>
      <c r="V422">
        <v>420.42</v>
      </c>
    </row>
    <row r="423" spans="1:22" x14ac:dyDescent="0.25">
      <c r="A423">
        <v>2022</v>
      </c>
      <c r="B423" t="s">
        <v>35</v>
      </c>
      <c r="C423" t="s">
        <v>10</v>
      </c>
      <c r="D423" t="s">
        <v>11</v>
      </c>
      <c r="E423">
        <v>3566</v>
      </c>
      <c r="F423">
        <v>4577.3</v>
      </c>
      <c r="G423">
        <v>5126.576</v>
      </c>
      <c r="H423">
        <v>915.46</v>
      </c>
      <c r="I423" t="s">
        <v>12</v>
      </c>
      <c r="L423" t="s">
        <v>52</v>
      </c>
      <c r="M423">
        <v>2020</v>
      </c>
      <c r="N423" t="s">
        <v>36</v>
      </c>
      <c r="O423" t="s">
        <v>65</v>
      </c>
      <c r="P423" t="s">
        <v>54</v>
      </c>
      <c r="Q423" t="s">
        <v>55</v>
      </c>
      <c r="R423" t="s">
        <v>56</v>
      </c>
      <c r="S423" t="s">
        <v>57</v>
      </c>
      <c r="T423" t="s">
        <v>58</v>
      </c>
      <c r="U423">
        <v>321</v>
      </c>
      <c r="V423">
        <v>459.03</v>
      </c>
    </row>
    <row r="424" spans="1:22" x14ac:dyDescent="0.25">
      <c r="A424">
        <v>2022</v>
      </c>
      <c r="B424" t="s">
        <v>35</v>
      </c>
      <c r="C424" t="s">
        <v>10</v>
      </c>
      <c r="D424" t="s">
        <v>13</v>
      </c>
      <c r="E424">
        <v>2498</v>
      </c>
      <c r="F424">
        <v>8800</v>
      </c>
      <c r="G424">
        <v>8960</v>
      </c>
      <c r="H424">
        <v>1760</v>
      </c>
      <c r="I424" t="s">
        <v>12</v>
      </c>
      <c r="L424" t="s">
        <v>52</v>
      </c>
      <c r="M424">
        <v>2020</v>
      </c>
      <c r="N424" t="s">
        <v>36</v>
      </c>
      <c r="O424" t="s">
        <v>65</v>
      </c>
      <c r="P424" t="s">
        <v>54</v>
      </c>
      <c r="Q424" t="s">
        <v>55</v>
      </c>
      <c r="R424" t="s">
        <v>56</v>
      </c>
      <c r="S424" t="s">
        <v>57</v>
      </c>
      <c r="T424" t="s">
        <v>58</v>
      </c>
      <c r="U424">
        <v>363</v>
      </c>
      <c r="V424">
        <v>519.09</v>
      </c>
    </row>
    <row r="425" spans="1:22" x14ac:dyDescent="0.25">
      <c r="A425">
        <v>2022</v>
      </c>
      <c r="B425" t="s">
        <v>35</v>
      </c>
      <c r="C425" t="s">
        <v>14</v>
      </c>
      <c r="D425" t="s">
        <v>15</v>
      </c>
      <c r="E425">
        <v>1245</v>
      </c>
      <c r="F425">
        <v>5034.92</v>
      </c>
      <c r="G425">
        <v>5126.4639999999999</v>
      </c>
      <c r="H425">
        <v>1006.984</v>
      </c>
      <c r="I425" t="s">
        <v>12</v>
      </c>
      <c r="L425" t="s">
        <v>59</v>
      </c>
      <c r="M425">
        <v>2020</v>
      </c>
      <c r="N425" t="s">
        <v>36</v>
      </c>
      <c r="O425" t="s">
        <v>65</v>
      </c>
      <c r="P425" t="s">
        <v>54</v>
      </c>
      <c r="Q425" t="s">
        <v>55</v>
      </c>
      <c r="R425" t="s">
        <v>56</v>
      </c>
      <c r="S425" t="s">
        <v>57</v>
      </c>
      <c r="T425" t="s">
        <v>58</v>
      </c>
      <c r="U425">
        <v>291</v>
      </c>
      <c r="V425">
        <v>416.13</v>
      </c>
    </row>
    <row r="426" spans="1:22" x14ac:dyDescent="0.25">
      <c r="A426">
        <v>2022</v>
      </c>
      <c r="B426" t="s">
        <v>35</v>
      </c>
      <c r="C426" t="s">
        <v>16</v>
      </c>
      <c r="D426" t="s">
        <v>17</v>
      </c>
      <c r="E426">
        <v>644</v>
      </c>
      <c r="F426">
        <v>6317.85</v>
      </c>
      <c r="G426">
        <v>6432.72</v>
      </c>
      <c r="H426">
        <v>1263.5700000000002</v>
      </c>
      <c r="I426" t="s">
        <v>12</v>
      </c>
      <c r="L426" t="s">
        <v>63</v>
      </c>
      <c r="M426">
        <v>2020</v>
      </c>
      <c r="N426" t="s">
        <v>36</v>
      </c>
      <c r="O426" t="s">
        <v>65</v>
      </c>
      <c r="P426" t="s">
        <v>54</v>
      </c>
      <c r="Q426" t="s">
        <v>55</v>
      </c>
      <c r="R426" t="s">
        <v>56</v>
      </c>
      <c r="S426" t="s">
        <v>57</v>
      </c>
      <c r="T426" t="s">
        <v>58</v>
      </c>
      <c r="U426">
        <v>772</v>
      </c>
      <c r="V426">
        <v>1103.96</v>
      </c>
    </row>
    <row r="427" spans="1:22" x14ac:dyDescent="0.25">
      <c r="A427">
        <v>2022</v>
      </c>
      <c r="B427" t="s">
        <v>35</v>
      </c>
      <c r="C427" t="s">
        <v>18</v>
      </c>
      <c r="D427" t="s">
        <v>19</v>
      </c>
      <c r="E427">
        <v>643</v>
      </c>
      <c r="F427">
        <v>7700</v>
      </c>
      <c r="G427">
        <v>7840</v>
      </c>
      <c r="H427">
        <v>1540</v>
      </c>
      <c r="I427" t="s">
        <v>12</v>
      </c>
      <c r="L427" t="s">
        <v>52</v>
      </c>
      <c r="M427">
        <v>2020</v>
      </c>
      <c r="N427" t="s">
        <v>36</v>
      </c>
      <c r="O427" t="s">
        <v>65</v>
      </c>
      <c r="P427" t="s">
        <v>54</v>
      </c>
      <c r="Q427" t="s">
        <v>55</v>
      </c>
      <c r="R427" t="s">
        <v>56</v>
      </c>
      <c r="S427" t="s">
        <v>57</v>
      </c>
      <c r="T427" t="s">
        <v>58</v>
      </c>
      <c r="U427">
        <v>805</v>
      </c>
      <c r="V427">
        <v>1151.1500000000001</v>
      </c>
    </row>
    <row r="428" spans="1:22" x14ac:dyDescent="0.25">
      <c r="A428">
        <v>2022</v>
      </c>
      <c r="B428" t="s">
        <v>35</v>
      </c>
      <c r="C428" t="s">
        <v>16</v>
      </c>
      <c r="D428" t="s">
        <v>20</v>
      </c>
      <c r="E428">
        <v>455</v>
      </c>
      <c r="F428">
        <v>5036.46</v>
      </c>
      <c r="G428">
        <v>5128.0320000000002</v>
      </c>
      <c r="H428">
        <v>1007.292</v>
      </c>
      <c r="I428" t="s">
        <v>33</v>
      </c>
      <c r="L428" t="s">
        <v>63</v>
      </c>
      <c r="M428">
        <v>2020</v>
      </c>
      <c r="N428" t="s">
        <v>36</v>
      </c>
      <c r="O428" t="s">
        <v>65</v>
      </c>
      <c r="P428" t="s">
        <v>54</v>
      </c>
      <c r="Q428" t="s">
        <v>55</v>
      </c>
      <c r="R428" t="s">
        <v>56</v>
      </c>
      <c r="S428" t="s">
        <v>57</v>
      </c>
      <c r="T428" t="s">
        <v>58</v>
      </c>
      <c r="U428">
        <v>859</v>
      </c>
      <c r="V428">
        <v>1228.3699999999999</v>
      </c>
    </row>
    <row r="429" spans="1:22" x14ac:dyDescent="0.25">
      <c r="A429">
        <v>2022</v>
      </c>
      <c r="B429" t="s">
        <v>35</v>
      </c>
      <c r="C429" t="s">
        <v>18</v>
      </c>
      <c r="D429" t="s">
        <v>21</v>
      </c>
      <c r="E429">
        <v>345</v>
      </c>
      <c r="F429">
        <v>7700</v>
      </c>
      <c r="G429">
        <v>7840</v>
      </c>
      <c r="H429">
        <v>1540</v>
      </c>
      <c r="I429" t="s">
        <v>33</v>
      </c>
      <c r="L429" t="s">
        <v>59</v>
      </c>
      <c r="M429">
        <v>2020</v>
      </c>
      <c r="N429" t="s">
        <v>36</v>
      </c>
      <c r="O429" t="s">
        <v>65</v>
      </c>
      <c r="P429" t="s">
        <v>54</v>
      </c>
      <c r="Q429" t="s">
        <v>55</v>
      </c>
      <c r="R429" t="s">
        <v>56</v>
      </c>
      <c r="S429" t="s">
        <v>57</v>
      </c>
      <c r="T429" t="s">
        <v>58</v>
      </c>
      <c r="U429">
        <v>317</v>
      </c>
      <c r="V429">
        <v>453.31</v>
      </c>
    </row>
    <row r="430" spans="1:22" x14ac:dyDescent="0.25">
      <c r="A430">
        <v>2022</v>
      </c>
      <c r="B430" t="s">
        <v>35</v>
      </c>
      <c r="C430" t="s">
        <v>14</v>
      </c>
      <c r="D430" t="s">
        <v>22</v>
      </c>
      <c r="E430">
        <v>122</v>
      </c>
      <c r="F430">
        <v>110</v>
      </c>
      <c r="G430">
        <v>112</v>
      </c>
      <c r="H430">
        <v>22</v>
      </c>
      <c r="I430" t="s">
        <v>33</v>
      </c>
      <c r="L430" t="s">
        <v>59</v>
      </c>
      <c r="M430">
        <v>2020</v>
      </c>
      <c r="N430" t="s">
        <v>36</v>
      </c>
      <c r="O430" t="s">
        <v>65</v>
      </c>
      <c r="P430" t="s">
        <v>54</v>
      </c>
      <c r="Q430" t="s">
        <v>55</v>
      </c>
      <c r="R430" t="s">
        <v>56</v>
      </c>
      <c r="S430" t="s">
        <v>57</v>
      </c>
      <c r="T430" t="s">
        <v>58</v>
      </c>
      <c r="U430">
        <v>365</v>
      </c>
      <c r="V430">
        <v>521.95000000000005</v>
      </c>
    </row>
    <row r="431" spans="1:22" x14ac:dyDescent="0.25">
      <c r="A431">
        <v>2022</v>
      </c>
      <c r="B431" t="s">
        <v>35</v>
      </c>
      <c r="C431" t="s">
        <v>23</v>
      </c>
      <c r="D431" t="s">
        <v>24</v>
      </c>
      <c r="E431">
        <v>78</v>
      </c>
      <c r="F431">
        <v>2517.46</v>
      </c>
      <c r="G431">
        <v>5126.4639999999999</v>
      </c>
      <c r="H431">
        <v>503.49200000000002</v>
      </c>
      <c r="I431" t="s">
        <v>33</v>
      </c>
      <c r="L431" t="s">
        <v>59</v>
      </c>
      <c r="M431">
        <v>2020</v>
      </c>
      <c r="N431" t="s">
        <v>36</v>
      </c>
      <c r="O431" t="s">
        <v>65</v>
      </c>
      <c r="P431" t="s">
        <v>54</v>
      </c>
      <c r="Q431" t="s">
        <v>55</v>
      </c>
      <c r="R431" t="s">
        <v>56</v>
      </c>
      <c r="S431" t="s">
        <v>57</v>
      </c>
      <c r="T431" t="s">
        <v>58</v>
      </c>
      <c r="U431">
        <v>293</v>
      </c>
      <c r="V431">
        <v>418.99</v>
      </c>
    </row>
    <row r="432" spans="1:22" x14ac:dyDescent="0.25">
      <c r="A432">
        <v>2022</v>
      </c>
      <c r="B432" t="s">
        <v>35</v>
      </c>
      <c r="C432" t="s">
        <v>23</v>
      </c>
      <c r="D432" t="s">
        <v>25</v>
      </c>
      <c r="E432">
        <v>76</v>
      </c>
      <c r="F432">
        <v>2288.4499999999998</v>
      </c>
      <c r="G432">
        <v>5126.1279999999997</v>
      </c>
      <c r="H432">
        <v>457.69</v>
      </c>
      <c r="I432" t="s">
        <v>33</v>
      </c>
      <c r="L432" t="s">
        <v>61</v>
      </c>
      <c r="M432">
        <v>2020</v>
      </c>
      <c r="N432" t="s">
        <v>32</v>
      </c>
      <c r="O432" t="s">
        <v>65</v>
      </c>
      <c r="P432" t="s">
        <v>54</v>
      </c>
      <c r="Q432" t="s">
        <v>55</v>
      </c>
      <c r="R432" t="s">
        <v>56</v>
      </c>
      <c r="S432" t="s">
        <v>57</v>
      </c>
      <c r="T432" t="s">
        <v>58</v>
      </c>
      <c r="U432">
        <v>332</v>
      </c>
      <c r="V432">
        <v>474.76</v>
      </c>
    </row>
    <row r="433" spans="1:22" x14ac:dyDescent="0.25">
      <c r="A433">
        <v>2022</v>
      </c>
      <c r="B433" t="s">
        <v>35</v>
      </c>
      <c r="C433" t="s">
        <v>23</v>
      </c>
      <c r="D433" t="s">
        <v>26</v>
      </c>
      <c r="E433">
        <v>46</v>
      </c>
      <c r="F433">
        <v>100</v>
      </c>
      <c r="G433">
        <v>224</v>
      </c>
      <c r="H433">
        <v>20</v>
      </c>
      <c r="I433" t="s">
        <v>33</v>
      </c>
      <c r="L433" t="s">
        <v>52</v>
      </c>
      <c r="M433">
        <v>2020</v>
      </c>
      <c r="N433" t="s">
        <v>32</v>
      </c>
      <c r="O433" t="s">
        <v>65</v>
      </c>
      <c r="P433" t="s">
        <v>54</v>
      </c>
      <c r="Q433" t="s">
        <v>55</v>
      </c>
      <c r="R433" t="s">
        <v>56</v>
      </c>
      <c r="S433" t="s">
        <v>57</v>
      </c>
      <c r="T433" t="s">
        <v>58</v>
      </c>
      <c r="U433">
        <v>134</v>
      </c>
      <c r="V433">
        <v>191.62</v>
      </c>
    </row>
    <row r="434" spans="1:22" x14ac:dyDescent="0.25">
      <c r="A434">
        <v>2022</v>
      </c>
      <c r="B434" t="s">
        <v>35</v>
      </c>
      <c r="C434" t="s">
        <v>23</v>
      </c>
      <c r="D434" t="s">
        <v>27</v>
      </c>
      <c r="E434">
        <v>34</v>
      </c>
      <c r="F434">
        <v>2288.4</v>
      </c>
      <c r="G434">
        <v>5126.0160000000005</v>
      </c>
      <c r="H434">
        <v>457.68000000000006</v>
      </c>
      <c r="I434" t="s">
        <v>33</v>
      </c>
      <c r="L434" t="s">
        <v>59</v>
      </c>
      <c r="M434">
        <v>2020</v>
      </c>
      <c r="N434" t="s">
        <v>32</v>
      </c>
      <c r="O434" t="s">
        <v>65</v>
      </c>
      <c r="P434" t="s">
        <v>54</v>
      </c>
      <c r="Q434" t="s">
        <v>55</v>
      </c>
      <c r="R434" t="s">
        <v>56</v>
      </c>
      <c r="S434" t="s">
        <v>57</v>
      </c>
      <c r="T434" t="s">
        <v>58</v>
      </c>
      <c r="U434">
        <v>308</v>
      </c>
      <c r="V434">
        <v>440.44</v>
      </c>
    </row>
    <row r="435" spans="1:22" x14ac:dyDescent="0.25">
      <c r="A435">
        <v>2022</v>
      </c>
      <c r="B435" t="s">
        <v>35</v>
      </c>
      <c r="C435" t="s">
        <v>14</v>
      </c>
      <c r="D435" t="s">
        <v>28</v>
      </c>
      <c r="E435">
        <v>7</v>
      </c>
      <c r="F435">
        <v>200</v>
      </c>
      <c r="G435">
        <v>224</v>
      </c>
      <c r="H435">
        <v>40</v>
      </c>
      <c r="I435" t="s">
        <v>33</v>
      </c>
      <c r="L435" t="s">
        <v>61</v>
      </c>
      <c r="M435">
        <v>2020</v>
      </c>
      <c r="N435" t="s">
        <v>32</v>
      </c>
      <c r="O435" t="s">
        <v>65</v>
      </c>
      <c r="P435" t="s">
        <v>54</v>
      </c>
      <c r="Q435" t="s">
        <v>55</v>
      </c>
      <c r="R435" t="s">
        <v>56</v>
      </c>
      <c r="S435" t="s">
        <v>57</v>
      </c>
      <c r="T435" t="s">
        <v>58</v>
      </c>
      <c r="U435">
        <v>334</v>
      </c>
      <c r="V435">
        <v>526.24</v>
      </c>
    </row>
    <row r="436" spans="1:22" x14ac:dyDescent="0.25">
      <c r="A436">
        <v>2022</v>
      </c>
      <c r="B436" t="s">
        <v>35</v>
      </c>
      <c r="C436" t="s">
        <v>23</v>
      </c>
      <c r="D436" t="s">
        <v>30</v>
      </c>
      <c r="E436">
        <v>3</v>
      </c>
      <c r="F436">
        <v>3300</v>
      </c>
      <c r="G436">
        <v>5126.576</v>
      </c>
      <c r="H436">
        <v>660</v>
      </c>
      <c r="I436" t="s">
        <v>33</v>
      </c>
      <c r="L436" t="s">
        <v>61</v>
      </c>
      <c r="M436">
        <v>2020</v>
      </c>
      <c r="N436" t="s">
        <v>32</v>
      </c>
      <c r="O436" t="s">
        <v>65</v>
      </c>
      <c r="P436" t="s">
        <v>54</v>
      </c>
      <c r="Q436" t="s">
        <v>55</v>
      </c>
      <c r="R436" t="s">
        <v>56</v>
      </c>
      <c r="S436" t="s">
        <v>57</v>
      </c>
      <c r="T436" t="s">
        <v>58</v>
      </c>
      <c r="U436">
        <v>136</v>
      </c>
      <c r="V436">
        <v>526.24</v>
      </c>
    </row>
    <row r="437" spans="1:22" x14ac:dyDescent="0.25">
      <c r="A437">
        <v>2022</v>
      </c>
      <c r="B437" t="s">
        <v>35</v>
      </c>
      <c r="C437" t="s">
        <v>29</v>
      </c>
      <c r="D437" t="s">
        <v>29</v>
      </c>
      <c r="E437">
        <v>2</v>
      </c>
      <c r="F437">
        <v>4577.3</v>
      </c>
      <c r="G437">
        <v>7392</v>
      </c>
      <c r="H437">
        <v>915.46</v>
      </c>
      <c r="I437" t="s">
        <v>12</v>
      </c>
      <c r="L437" t="s">
        <v>59</v>
      </c>
      <c r="M437">
        <v>2020</v>
      </c>
      <c r="N437" t="s">
        <v>32</v>
      </c>
      <c r="O437" t="s">
        <v>65</v>
      </c>
      <c r="P437" t="s">
        <v>54</v>
      </c>
      <c r="Q437" t="s">
        <v>55</v>
      </c>
      <c r="R437" t="s">
        <v>56</v>
      </c>
      <c r="S437" t="s">
        <v>57</v>
      </c>
      <c r="T437" t="s">
        <v>58</v>
      </c>
      <c r="U437">
        <v>310</v>
      </c>
      <c r="V437">
        <v>526.24</v>
      </c>
    </row>
    <row r="438" spans="1:22" x14ac:dyDescent="0.25">
      <c r="A438">
        <v>2022</v>
      </c>
      <c r="B438" t="s">
        <v>36</v>
      </c>
      <c r="C438" t="s">
        <v>10</v>
      </c>
      <c r="D438" t="s">
        <v>11</v>
      </c>
      <c r="E438">
        <v>3566</v>
      </c>
      <c r="F438">
        <v>4577.3</v>
      </c>
      <c r="G438">
        <v>5126.576</v>
      </c>
      <c r="H438">
        <v>915.46</v>
      </c>
      <c r="I438" t="s">
        <v>33</v>
      </c>
      <c r="L438" t="s">
        <v>59</v>
      </c>
      <c r="M438">
        <v>2020</v>
      </c>
      <c r="N438" t="s">
        <v>32</v>
      </c>
      <c r="O438" t="s">
        <v>65</v>
      </c>
      <c r="P438" t="s">
        <v>54</v>
      </c>
      <c r="Q438" t="s">
        <v>55</v>
      </c>
      <c r="R438" t="s">
        <v>56</v>
      </c>
      <c r="S438" t="s">
        <v>57</v>
      </c>
      <c r="T438" t="s">
        <v>58</v>
      </c>
      <c r="U438">
        <v>988</v>
      </c>
      <c r="V438">
        <v>1412.84</v>
      </c>
    </row>
    <row r="439" spans="1:22" x14ac:dyDescent="0.25">
      <c r="A439">
        <v>2022</v>
      </c>
      <c r="B439" t="s">
        <v>36</v>
      </c>
      <c r="C439" t="s">
        <v>10</v>
      </c>
      <c r="D439" t="s">
        <v>13</v>
      </c>
      <c r="E439">
        <v>2498</v>
      </c>
      <c r="F439">
        <v>8000</v>
      </c>
      <c r="G439">
        <v>8960</v>
      </c>
      <c r="H439">
        <v>1600</v>
      </c>
      <c r="I439" t="s">
        <v>12</v>
      </c>
      <c r="L439" t="s">
        <v>52</v>
      </c>
      <c r="M439">
        <v>2020</v>
      </c>
      <c r="N439" t="s">
        <v>32</v>
      </c>
      <c r="O439" t="s">
        <v>65</v>
      </c>
      <c r="P439" t="s">
        <v>54</v>
      </c>
      <c r="Q439" t="s">
        <v>55</v>
      </c>
      <c r="R439" t="s">
        <v>56</v>
      </c>
      <c r="S439" t="s">
        <v>57</v>
      </c>
      <c r="T439" t="s">
        <v>58</v>
      </c>
      <c r="U439">
        <v>306</v>
      </c>
      <c r="V439">
        <v>437.58</v>
      </c>
    </row>
    <row r="440" spans="1:22" x14ac:dyDescent="0.25">
      <c r="A440">
        <v>2022</v>
      </c>
      <c r="B440" t="s">
        <v>36</v>
      </c>
      <c r="C440" t="s">
        <v>14</v>
      </c>
      <c r="D440" t="s">
        <v>15</v>
      </c>
      <c r="E440">
        <v>1245</v>
      </c>
      <c r="F440">
        <v>4577.2</v>
      </c>
      <c r="G440">
        <v>5126.4639999999999</v>
      </c>
      <c r="H440">
        <v>915.44</v>
      </c>
      <c r="I440" t="s">
        <v>12</v>
      </c>
      <c r="L440" t="s">
        <v>52</v>
      </c>
      <c r="M440">
        <v>2020</v>
      </c>
      <c r="N440" t="s">
        <v>32</v>
      </c>
      <c r="O440" t="s">
        <v>65</v>
      </c>
      <c r="P440" t="s">
        <v>54</v>
      </c>
      <c r="Q440" t="s">
        <v>55</v>
      </c>
      <c r="R440" t="s">
        <v>56</v>
      </c>
      <c r="S440" t="s">
        <v>57</v>
      </c>
      <c r="T440" t="s">
        <v>58</v>
      </c>
      <c r="U440">
        <v>333</v>
      </c>
      <c r="V440">
        <v>476.19</v>
      </c>
    </row>
    <row r="441" spans="1:22" x14ac:dyDescent="0.25">
      <c r="A441">
        <v>2022</v>
      </c>
      <c r="B441" t="s">
        <v>36</v>
      </c>
      <c r="C441" t="s">
        <v>16</v>
      </c>
      <c r="D441" t="s">
        <v>17</v>
      </c>
      <c r="E441">
        <v>644</v>
      </c>
      <c r="F441">
        <v>5743.5</v>
      </c>
      <c r="G441">
        <v>6432.72</v>
      </c>
      <c r="H441">
        <v>1148.7</v>
      </c>
      <c r="I441" t="s">
        <v>12</v>
      </c>
      <c r="L441" t="s">
        <v>61</v>
      </c>
      <c r="M441">
        <v>2020</v>
      </c>
      <c r="N441" t="s">
        <v>32</v>
      </c>
      <c r="O441" t="s">
        <v>65</v>
      </c>
      <c r="P441" t="s">
        <v>54</v>
      </c>
      <c r="Q441" t="s">
        <v>55</v>
      </c>
      <c r="R441" t="s">
        <v>56</v>
      </c>
      <c r="S441" t="s">
        <v>57</v>
      </c>
      <c r="T441" t="s">
        <v>58</v>
      </c>
      <c r="U441">
        <v>135</v>
      </c>
      <c r="V441">
        <v>193.05</v>
      </c>
    </row>
    <row r="442" spans="1:22" x14ac:dyDescent="0.25">
      <c r="A442">
        <v>2022</v>
      </c>
      <c r="B442" t="s">
        <v>36</v>
      </c>
      <c r="C442" t="s">
        <v>18</v>
      </c>
      <c r="D442" t="s">
        <v>19</v>
      </c>
      <c r="E442">
        <v>643</v>
      </c>
      <c r="F442">
        <v>7000</v>
      </c>
      <c r="G442">
        <v>7840</v>
      </c>
      <c r="H442">
        <v>1400</v>
      </c>
      <c r="I442" t="s">
        <v>12</v>
      </c>
      <c r="L442" t="s">
        <v>59</v>
      </c>
      <c r="M442">
        <v>2020</v>
      </c>
      <c r="N442" t="s">
        <v>32</v>
      </c>
      <c r="O442" t="s">
        <v>65</v>
      </c>
      <c r="P442" t="s">
        <v>54</v>
      </c>
      <c r="Q442" t="s">
        <v>55</v>
      </c>
      <c r="R442" t="s">
        <v>56</v>
      </c>
      <c r="S442" t="s">
        <v>57</v>
      </c>
      <c r="T442" t="s">
        <v>58</v>
      </c>
      <c r="U442">
        <v>309</v>
      </c>
      <c r="V442">
        <v>441.87</v>
      </c>
    </row>
    <row r="443" spans="1:22" x14ac:dyDescent="0.25">
      <c r="A443">
        <v>2022</v>
      </c>
      <c r="B443" t="s">
        <v>36</v>
      </c>
      <c r="C443" t="s">
        <v>16</v>
      </c>
      <c r="D443" t="s">
        <v>20</v>
      </c>
      <c r="E443">
        <v>455</v>
      </c>
      <c r="F443">
        <v>4578.6000000000004</v>
      </c>
      <c r="G443">
        <v>5128.0320000000002</v>
      </c>
      <c r="H443">
        <v>915.72000000000014</v>
      </c>
      <c r="I443" t="s">
        <v>12</v>
      </c>
      <c r="L443" t="s">
        <v>59</v>
      </c>
      <c r="M443">
        <v>2020</v>
      </c>
      <c r="N443" t="s">
        <v>32</v>
      </c>
      <c r="O443" t="s">
        <v>65</v>
      </c>
      <c r="P443" t="s">
        <v>54</v>
      </c>
      <c r="Q443" t="s">
        <v>55</v>
      </c>
      <c r="R443" t="s">
        <v>56</v>
      </c>
      <c r="S443" t="s">
        <v>57</v>
      </c>
      <c r="T443" t="s">
        <v>58</v>
      </c>
      <c r="U443">
        <v>769</v>
      </c>
      <c r="V443">
        <v>1099.67</v>
      </c>
    </row>
    <row r="444" spans="1:22" x14ac:dyDescent="0.25">
      <c r="A444">
        <v>2022</v>
      </c>
      <c r="B444" t="s">
        <v>36</v>
      </c>
      <c r="C444" t="s">
        <v>18</v>
      </c>
      <c r="D444" t="s">
        <v>21</v>
      </c>
      <c r="E444">
        <v>345</v>
      </c>
      <c r="F444">
        <v>7000</v>
      </c>
      <c r="G444">
        <v>7840</v>
      </c>
      <c r="H444">
        <v>1400</v>
      </c>
      <c r="I444" t="s">
        <v>12</v>
      </c>
      <c r="L444" t="s">
        <v>61</v>
      </c>
      <c r="M444">
        <v>2020</v>
      </c>
      <c r="N444" t="s">
        <v>32</v>
      </c>
      <c r="O444" t="s">
        <v>65</v>
      </c>
      <c r="P444" t="s">
        <v>54</v>
      </c>
      <c r="Q444" t="s">
        <v>55</v>
      </c>
      <c r="R444" t="s">
        <v>56</v>
      </c>
      <c r="S444" t="s">
        <v>57</v>
      </c>
      <c r="T444" t="s">
        <v>58</v>
      </c>
      <c r="U444">
        <v>803</v>
      </c>
      <c r="V444">
        <v>1148.29</v>
      </c>
    </row>
    <row r="445" spans="1:22" x14ac:dyDescent="0.25">
      <c r="A445">
        <v>2022</v>
      </c>
      <c r="B445" t="s">
        <v>36</v>
      </c>
      <c r="C445" t="s">
        <v>14</v>
      </c>
      <c r="D445" t="s">
        <v>22</v>
      </c>
      <c r="E445">
        <v>122</v>
      </c>
      <c r="F445">
        <v>100</v>
      </c>
      <c r="G445">
        <v>112</v>
      </c>
      <c r="H445">
        <v>20</v>
      </c>
      <c r="I445" t="s">
        <v>12</v>
      </c>
      <c r="L445" t="s">
        <v>61</v>
      </c>
      <c r="M445">
        <v>2020</v>
      </c>
      <c r="N445" t="s">
        <v>32</v>
      </c>
      <c r="O445" t="s">
        <v>65</v>
      </c>
      <c r="P445" t="s">
        <v>54</v>
      </c>
      <c r="Q445" t="s">
        <v>55</v>
      </c>
      <c r="R445" t="s">
        <v>56</v>
      </c>
      <c r="S445" t="s">
        <v>57</v>
      </c>
      <c r="T445" t="s">
        <v>58</v>
      </c>
      <c r="U445">
        <v>856</v>
      </c>
      <c r="V445">
        <v>1224.08</v>
      </c>
    </row>
    <row r="446" spans="1:22" x14ac:dyDescent="0.25">
      <c r="A446">
        <v>2022</v>
      </c>
      <c r="B446" t="s">
        <v>36</v>
      </c>
      <c r="C446" t="s">
        <v>23</v>
      </c>
      <c r="D446" t="s">
        <v>24</v>
      </c>
      <c r="E446">
        <v>78</v>
      </c>
      <c r="F446">
        <v>2288.6</v>
      </c>
      <c r="G446">
        <v>5126.4639999999999</v>
      </c>
      <c r="H446">
        <v>457.72</v>
      </c>
      <c r="I446" t="s">
        <v>12</v>
      </c>
      <c r="L446" t="s">
        <v>59</v>
      </c>
      <c r="M446">
        <v>2020</v>
      </c>
      <c r="N446" t="s">
        <v>32</v>
      </c>
      <c r="O446" t="s">
        <v>65</v>
      </c>
      <c r="P446" t="s">
        <v>54</v>
      </c>
      <c r="Q446" t="s">
        <v>55</v>
      </c>
      <c r="R446" t="s">
        <v>56</v>
      </c>
      <c r="S446" t="s">
        <v>57</v>
      </c>
      <c r="T446" t="s">
        <v>58</v>
      </c>
      <c r="U446">
        <v>335</v>
      </c>
      <c r="V446">
        <v>479.05</v>
      </c>
    </row>
    <row r="447" spans="1:22" x14ac:dyDescent="0.25">
      <c r="A447">
        <v>2022</v>
      </c>
      <c r="B447" t="s">
        <v>36</v>
      </c>
      <c r="C447" t="s">
        <v>23</v>
      </c>
      <c r="D447" t="s">
        <v>25</v>
      </c>
      <c r="E447">
        <v>76</v>
      </c>
      <c r="F447">
        <v>2288.4499999999998</v>
      </c>
      <c r="G447">
        <v>5126.1279999999997</v>
      </c>
      <c r="H447">
        <v>457.69</v>
      </c>
      <c r="I447" t="s">
        <v>12</v>
      </c>
      <c r="L447" t="s">
        <v>61</v>
      </c>
      <c r="M447">
        <v>2020</v>
      </c>
      <c r="N447" t="s">
        <v>32</v>
      </c>
      <c r="O447" t="s">
        <v>65</v>
      </c>
      <c r="P447" t="s">
        <v>54</v>
      </c>
      <c r="Q447" t="s">
        <v>55</v>
      </c>
      <c r="R447" t="s">
        <v>56</v>
      </c>
      <c r="S447" t="s">
        <v>57</v>
      </c>
      <c r="T447" t="s">
        <v>58</v>
      </c>
      <c r="U447">
        <v>137</v>
      </c>
      <c r="V447">
        <v>195.91</v>
      </c>
    </row>
    <row r="448" spans="1:22" x14ac:dyDescent="0.25">
      <c r="A448">
        <v>2022</v>
      </c>
      <c r="B448" t="s">
        <v>36</v>
      </c>
      <c r="C448" t="s">
        <v>23</v>
      </c>
      <c r="D448" t="s">
        <v>26</v>
      </c>
      <c r="E448">
        <v>46</v>
      </c>
      <c r="F448">
        <v>100</v>
      </c>
      <c r="G448">
        <v>224</v>
      </c>
      <c r="H448">
        <v>20</v>
      </c>
      <c r="I448" t="s">
        <v>12</v>
      </c>
      <c r="L448" t="s">
        <v>61</v>
      </c>
      <c r="M448">
        <v>2020</v>
      </c>
      <c r="N448" t="s">
        <v>32</v>
      </c>
      <c r="O448" t="s">
        <v>65</v>
      </c>
      <c r="P448" t="s">
        <v>54</v>
      </c>
      <c r="Q448" t="s">
        <v>55</v>
      </c>
      <c r="R448" t="s">
        <v>56</v>
      </c>
      <c r="S448" t="s">
        <v>57</v>
      </c>
      <c r="T448" t="s">
        <v>58</v>
      </c>
      <c r="U448">
        <v>305</v>
      </c>
      <c r="V448">
        <v>436.15</v>
      </c>
    </row>
    <row r="449" spans="1:22" x14ac:dyDescent="0.25">
      <c r="A449">
        <v>2022</v>
      </c>
      <c r="B449" t="s">
        <v>36</v>
      </c>
      <c r="C449" t="s">
        <v>23</v>
      </c>
      <c r="D449" t="s">
        <v>27</v>
      </c>
      <c r="E449">
        <v>34</v>
      </c>
      <c r="F449">
        <v>2288.4</v>
      </c>
      <c r="G449">
        <v>5126.0160000000005</v>
      </c>
      <c r="H449">
        <v>457.68000000000006</v>
      </c>
      <c r="I449" t="s">
        <v>12</v>
      </c>
      <c r="L449" t="s">
        <v>52</v>
      </c>
      <c r="M449">
        <v>2020</v>
      </c>
      <c r="N449" t="s">
        <v>35</v>
      </c>
      <c r="O449" t="s">
        <v>65</v>
      </c>
      <c r="P449" t="s">
        <v>54</v>
      </c>
      <c r="Q449" t="s">
        <v>55</v>
      </c>
      <c r="R449" t="s">
        <v>56</v>
      </c>
      <c r="S449" t="s">
        <v>57</v>
      </c>
      <c r="T449" t="s">
        <v>58</v>
      </c>
      <c r="U449">
        <v>326</v>
      </c>
      <c r="V449">
        <v>466.18</v>
      </c>
    </row>
    <row r="450" spans="1:22" x14ac:dyDescent="0.25">
      <c r="A450">
        <v>2022</v>
      </c>
      <c r="B450" t="s">
        <v>36</v>
      </c>
      <c r="C450" t="s">
        <v>14</v>
      </c>
      <c r="D450" t="s">
        <v>28</v>
      </c>
      <c r="E450">
        <v>7</v>
      </c>
      <c r="F450">
        <v>200</v>
      </c>
      <c r="G450">
        <v>224</v>
      </c>
      <c r="H450">
        <v>40</v>
      </c>
      <c r="I450" t="s">
        <v>12</v>
      </c>
      <c r="L450" t="s">
        <v>59</v>
      </c>
      <c r="M450">
        <v>2020</v>
      </c>
      <c r="N450" t="s">
        <v>35</v>
      </c>
      <c r="O450" t="s">
        <v>65</v>
      </c>
      <c r="P450" t="s">
        <v>54</v>
      </c>
      <c r="Q450" t="s">
        <v>55</v>
      </c>
      <c r="R450" t="s">
        <v>56</v>
      </c>
      <c r="S450" t="s">
        <v>57</v>
      </c>
      <c r="T450" t="s">
        <v>58</v>
      </c>
      <c r="U450">
        <v>368</v>
      </c>
      <c r="V450">
        <v>526.24</v>
      </c>
    </row>
    <row r="451" spans="1:22" x14ac:dyDescent="0.25">
      <c r="A451">
        <v>2022</v>
      </c>
      <c r="B451" t="s">
        <v>36</v>
      </c>
      <c r="C451" t="s">
        <v>29</v>
      </c>
      <c r="D451" t="s">
        <v>29</v>
      </c>
      <c r="E451">
        <v>3</v>
      </c>
      <c r="F451">
        <v>4577.3</v>
      </c>
      <c r="G451">
        <v>7392</v>
      </c>
      <c r="H451">
        <v>915.46</v>
      </c>
      <c r="I451" t="s">
        <v>12</v>
      </c>
      <c r="L451" t="s">
        <v>59</v>
      </c>
      <c r="M451">
        <v>2020</v>
      </c>
      <c r="N451" t="s">
        <v>35</v>
      </c>
      <c r="O451" t="s">
        <v>65</v>
      </c>
      <c r="P451" t="s">
        <v>54</v>
      </c>
      <c r="Q451" t="s">
        <v>55</v>
      </c>
      <c r="R451" t="s">
        <v>56</v>
      </c>
      <c r="S451" t="s">
        <v>57</v>
      </c>
      <c r="T451" t="s">
        <v>58</v>
      </c>
      <c r="U451">
        <v>296</v>
      </c>
      <c r="V451">
        <v>423.28</v>
      </c>
    </row>
    <row r="452" spans="1:22" x14ac:dyDescent="0.25">
      <c r="A452">
        <v>2022</v>
      </c>
      <c r="B452" t="s">
        <v>36</v>
      </c>
      <c r="C452" t="s">
        <v>23</v>
      </c>
      <c r="D452" t="s">
        <v>30</v>
      </c>
      <c r="E452">
        <v>3</v>
      </c>
      <c r="F452">
        <v>2288.65</v>
      </c>
      <c r="G452">
        <v>5126.576</v>
      </c>
      <c r="H452">
        <v>457.73</v>
      </c>
      <c r="I452" t="s">
        <v>12</v>
      </c>
      <c r="L452" t="s">
        <v>59</v>
      </c>
      <c r="M452">
        <v>2020</v>
      </c>
      <c r="N452" t="s">
        <v>35</v>
      </c>
      <c r="O452" t="s">
        <v>65</v>
      </c>
      <c r="P452" t="s">
        <v>54</v>
      </c>
      <c r="Q452" t="s">
        <v>55</v>
      </c>
      <c r="R452" t="s">
        <v>56</v>
      </c>
      <c r="S452" t="s">
        <v>57</v>
      </c>
      <c r="T452" t="s">
        <v>58</v>
      </c>
      <c r="U452">
        <v>322</v>
      </c>
      <c r="V452">
        <v>526.24</v>
      </c>
    </row>
    <row r="453" spans="1:22" x14ac:dyDescent="0.25">
      <c r="A453">
        <v>2022</v>
      </c>
      <c r="B453" t="s">
        <v>37</v>
      </c>
      <c r="C453" t="s">
        <v>10</v>
      </c>
      <c r="D453" t="s">
        <v>11</v>
      </c>
      <c r="E453">
        <v>3566</v>
      </c>
      <c r="F453">
        <v>4577.3</v>
      </c>
      <c r="G453">
        <v>5126.576</v>
      </c>
      <c r="H453">
        <v>915.46</v>
      </c>
      <c r="I453" t="s">
        <v>12</v>
      </c>
      <c r="L453" t="s">
        <v>63</v>
      </c>
      <c r="M453">
        <v>2020</v>
      </c>
      <c r="N453" t="s">
        <v>35</v>
      </c>
      <c r="O453" t="s">
        <v>65</v>
      </c>
      <c r="P453" t="s">
        <v>54</v>
      </c>
      <c r="Q453" t="s">
        <v>55</v>
      </c>
      <c r="R453" t="s">
        <v>56</v>
      </c>
      <c r="S453" t="s">
        <v>57</v>
      </c>
      <c r="T453" t="s">
        <v>58</v>
      </c>
      <c r="U453">
        <v>370</v>
      </c>
      <c r="V453">
        <v>526.24</v>
      </c>
    </row>
    <row r="454" spans="1:22" x14ac:dyDescent="0.25">
      <c r="A454">
        <v>2022</v>
      </c>
      <c r="B454" t="s">
        <v>37</v>
      </c>
      <c r="C454" t="s">
        <v>10</v>
      </c>
      <c r="D454" t="s">
        <v>13</v>
      </c>
      <c r="E454">
        <v>2498</v>
      </c>
      <c r="F454">
        <v>8000</v>
      </c>
      <c r="G454">
        <v>8960</v>
      </c>
      <c r="H454">
        <v>1600</v>
      </c>
      <c r="I454" t="s">
        <v>12</v>
      </c>
      <c r="L454" t="s">
        <v>61</v>
      </c>
      <c r="M454">
        <v>2020</v>
      </c>
      <c r="N454" t="s">
        <v>35</v>
      </c>
      <c r="O454" t="s">
        <v>65</v>
      </c>
      <c r="P454" t="s">
        <v>54</v>
      </c>
      <c r="Q454" t="s">
        <v>55</v>
      </c>
      <c r="R454" t="s">
        <v>56</v>
      </c>
      <c r="S454" t="s">
        <v>57</v>
      </c>
      <c r="T454" t="s">
        <v>58</v>
      </c>
      <c r="U454">
        <v>298</v>
      </c>
      <c r="V454">
        <v>526.24</v>
      </c>
    </row>
    <row r="455" spans="1:22" x14ac:dyDescent="0.25">
      <c r="A455">
        <v>2022</v>
      </c>
      <c r="B455" t="s">
        <v>37</v>
      </c>
      <c r="C455" t="s">
        <v>14</v>
      </c>
      <c r="D455" t="s">
        <v>15</v>
      </c>
      <c r="E455">
        <v>1245</v>
      </c>
      <c r="F455">
        <v>4577.2</v>
      </c>
      <c r="G455">
        <v>5126.4639999999999</v>
      </c>
      <c r="H455">
        <v>915.44</v>
      </c>
      <c r="I455" t="s">
        <v>12</v>
      </c>
      <c r="L455" t="s">
        <v>61</v>
      </c>
      <c r="M455">
        <v>2020</v>
      </c>
      <c r="N455" t="s">
        <v>35</v>
      </c>
      <c r="O455" t="s">
        <v>65</v>
      </c>
      <c r="P455" t="s">
        <v>54</v>
      </c>
      <c r="Q455" t="s">
        <v>55</v>
      </c>
      <c r="R455" t="s">
        <v>56</v>
      </c>
      <c r="S455" t="s">
        <v>57</v>
      </c>
      <c r="T455" t="s">
        <v>58</v>
      </c>
      <c r="U455">
        <v>990</v>
      </c>
      <c r="V455">
        <v>1415.7</v>
      </c>
    </row>
    <row r="456" spans="1:22" x14ac:dyDescent="0.25">
      <c r="A456">
        <v>2022</v>
      </c>
      <c r="B456" t="s">
        <v>37</v>
      </c>
      <c r="C456" t="s">
        <v>16</v>
      </c>
      <c r="D456" t="s">
        <v>17</v>
      </c>
      <c r="E456">
        <v>644</v>
      </c>
      <c r="F456">
        <v>5743.5</v>
      </c>
      <c r="G456">
        <v>6432.72</v>
      </c>
      <c r="H456">
        <v>1148.7</v>
      </c>
      <c r="I456" t="s">
        <v>12</v>
      </c>
      <c r="L456" t="s">
        <v>52</v>
      </c>
      <c r="M456">
        <v>2020</v>
      </c>
      <c r="N456" t="s">
        <v>35</v>
      </c>
      <c r="O456" t="s">
        <v>65</v>
      </c>
      <c r="P456" t="s">
        <v>54</v>
      </c>
      <c r="Q456" t="s">
        <v>55</v>
      </c>
      <c r="R456" t="s">
        <v>56</v>
      </c>
      <c r="S456" t="s">
        <v>57</v>
      </c>
      <c r="T456" t="s">
        <v>58</v>
      </c>
      <c r="U456">
        <v>1023</v>
      </c>
      <c r="V456">
        <v>1462.8899999999999</v>
      </c>
    </row>
    <row r="457" spans="1:22" x14ac:dyDescent="0.25">
      <c r="A457">
        <v>2022</v>
      </c>
      <c r="B457" t="s">
        <v>37</v>
      </c>
      <c r="C457" t="s">
        <v>18</v>
      </c>
      <c r="D457" t="s">
        <v>19</v>
      </c>
      <c r="E457">
        <v>643</v>
      </c>
      <c r="F457">
        <v>7000</v>
      </c>
      <c r="G457">
        <v>7840</v>
      </c>
      <c r="H457">
        <v>1400</v>
      </c>
      <c r="I457" t="s">
        <v>12</v>
      </c>
      <c r="L457" t="s">
        <v>59</v>
      </c>
      <c r="M457">
        <v>2020</v>
      </c>
      <c r="N457" t="s">
        <v>35</v>
      </c>
      <c r="O457" t="s">
        <v>65</v>
      </c>
      <c r="P457" t="s">
        <v>54</v>
      </c>
      <c r="Q457" t="s">
        <v>55</v>
      </c>
      <c r="R457" t="s">
        <v>56</v>
      </c>
      <c r="S457" t="s">
        <v>57</v>
      </c>
      <c r="T457" t="s">
        <v>58</v>
      </c>
      <c r="U457">
        <v>369</v>
      </c>
      <c r="V457">
        <v>527.66999999999996</v>
      </c>
    </row>
    <row r="458" spans="1:22" x14ac:dyDescent="0.25">
      <c r="A458">
        <v>2022</v>
      </c>
      <c r="B458" t="s">
        <v>37</v>
      </c>
      <c r="C458" t="s">
        <v>16</v>
      </c>
      <c r="D458" t="s">
        <v>20</v>
      </c>
      <c r="E458">
        <v>455</v>
      </c>
      <c r="F458">
        <v>4578.6000000000004</v>
      </c>
      <c r="G458">
        <v>5128.0320000000002</v>
      </c>
      <c r="H458">
        <v>915.72000000000014</v>
      </c>
      <c r="I458" t="s">
        <v>12</v>
      </c>
      <c r="L458" t="s">
        <v>61</v>
      </c>
      <c r="M458">
        <v>2020</v>
      </c>
      <c r="N458" t="s">
        <v>35</v>
      </c>
      <c r="O458" t="s">
        <v>65</v>
      </c>
      <c r="P458" t="s">
        <v>54</v>
      </c>
      <c r="Q458" t="s">
        <v>55</v>
      </c>
      <c r="R458" t="s">
        <v>56</v>
      </c>
      <c r="S458" t="s">
        <v>57</v>
      </c>
      <c r="T458" t="s">
        <v>58</v>
      </c>
      <c r="U458">
        <v>297</v>
      </c>
      <c r="V458">
        <v>424.71</v>
      </c>
    </row>
    <row r="459" spans="1:22" x14ac:dyDescent="0.25">
      <c r="A459">
        <v>2022</v>
      </c>
      <c r="B459" t="s">
        <v>37</v>
      </c>
      <c r="C459" t="s">
        <v>18</v>
      </c>
      <c r="D459" t="s">
        <v>21</v>
      </c>
      <c r="E459">
        <v>345</v>
      </c>
      <c r="F459">
        <v>7000</v>
      </c>
      <c r="G459">
        <v>7840</v>
      </c>
      <c r="H459">
        <v>1400</v>
      </c>
      <c r="I459" t="s">
        <v>12</v>
      </c>
      <c r="L459" t="s">
        <v>61</v>
      </c>
      <c r="M459">
        <v>2020</v>
      </c>
      <c r="N459" t="s">
        <v>35</v>
      </c>
      <c r="O459" t="s">
        <v>65</v>
      </c>
      <c r="P459" t="s">
        <v>54</v>
      </c>
      <c r="Q459" t="s">
        <v>55</v>
      </c>
      <c r="R459" t="s">
        <v>56</v>
      </c>
      <c r="S459" t="s">
        <v>57</v>
      </c>
      <c r="T459" t="s">
        <v>58</v>
      </c>
      <c r="U459">
        <v>771</v>
      </c>
      <c r="V459">
        <v>1102.53</v>
      </c>
    </row>
    <row r="460" spans="1:22" x14ac:dyDescent="0.25">
      <c r="A460">
        <v>2022</v>
      </c>
      <c r="B460" t="s">
        <v>37</v>
      </c>
      <c r="C460" t="s">
        <v>14</v>
      </c>
      <c r="D460" t="s">
        <v>22</v>
      </c>
      <c r="E460">
        <v>122</v>
      </c>
      <c r="F460">
        <v>100</v>
      </c>
      <c r="G460">
        <v>112</v>
      </c>
      <c r="H460">
        <v>20</v>
      </c>
      <c r="I460" t="s">
        <v>12</v>
      </c>
      <c r="L460" t="s">
        <v>52</v>
      </c>
      <c r="M460">
        <v>2020</v>
      </c>
      <c r="N460" t="s">
        <v>35</v>
      </c>
      <c r="O460" t="s">
        <v>65</v>
      </c>
      <c r="P460" t="s">
        <v>54</v>
      </c>
      <c r="Q460" t="s">
        <v>55</v>
      </c>
      <c r="R460" t="s">
        <v>56</v>
      </c>
      <c r="S460" t="s">
        <v>57</v>
      </c>
      <c r="T460" t="s">
        <v>58</v>
      </c>
      <c r="U460">
        <v>804</v>
      </c>
      <c r="V460">
        <v>1149.72</v>
      </c>
    </row>
    <row r="461" spans="1:22" x14ac:dyDescent="0.25">
      <c r="A461">
        <v>2022</v>
      </c>
      <c r="B461" t="s">
        <v>37</v>
      </c>
      <c r="C461" t="s">
        <v>23</v>
      </c>
      <c r="D461" t="s">
        <v>24</v>
      </c>
      <c r="E461">
        <v>78</v>
      </c>
      <c r="F461">
        <v>2288.6</v>
      </c>
      <c r="G461">
        <v>5126.4639999999999</v>
      </c>
      <c r="H461">
        <v>457.72</v>
      </c>
      <c r="I461" t="s">
        <v>12</v>
      </c>
      <c r="L461" t="s">
        <v>59</v>
      </c>
      <c r="M461">
        <v>2020</v>
      </c>
      <c r="N461" t="s">
        <v>35</v>
      </c>
      <c r="O461" t="s">
        <v>65</v>
      </c>
      <c r="P461" t="s">
        <v>54</v>
      </c>
      <c r="Q461" t="s">
        <v>55</v>
      </c>
      <c r="R461" t="s">
        <v>56</v>
      </c>
      <c r="S461" t="s">
        <v>57</v>
      </c>
      <c r="T461" t="s">
        <v>58</v>
      </c>
      <c r="U461">
        <v>858</v>
      </c>
      <c r="V461">
        <v>1226.94</v>
      </c>
    </row>
    <row r="462" spans="1:22" x14ac:dyDescent="0.25">
      <c r="A462">
        <v>2022</v>
      </c>
      <c r="B462" t="s">
        <v>37</v>
      </c>
      <c r="C462" t="s">
        <v>23</v>
      </c>
      <c r="D462" t="s">
        <v>25</v>
      </c>
      <c r="E462">
        <v>76</v>
      </c>
      <c r="F462">
        <v>2288.4499999999998</v>
      </c>
      <c r="G462">
        <v>5126.1279999999997</v>
      </c>
      <c r="H462">
        <v>457.69</v>
      </c>
      <c r="I462" t="s">
        <v>12</v>
      </c>
      <c r="L462" t="s">
        <v>59</v>
      </c>
      <c r="M462">
        <v>2020</v>
      </c>
      <c r="N462" t="s">
        <v>35</v>
      </c>
      <c r="O462" t="s">
        <v>65</v>
      </c>
      <c r="P462" t="s">
        <v>54</v>
      </c>
      <c r="Q462" t="s">
        <v>55</v>
      </c>
      <c r="R462" t="s">
        <v>56</v>
      </c>
      <c r="S462" t="s">
        <v>57</v>
      </c>
      <c r="T462" t="s">
        <v>58</v>
      </c>
      <c r="U462">
        <v>323</v>
      </c>
      <c r="V462">
        <v>461.89</v>
      </c>
    </row>
    <row r="463" spans="1:22" x14ac:dyDescent="0.25">
      <c r="A463">
        <v>2022</v>
      </c>
      <c r="B463" t="s">
        <v>37</v>
      </c>
      <c r="C463" t="s">
        <v>23</v>
      </c>
      <c r="D463" t="s">
        <v>26</v>
      </c>
      <c r="E463">
        <v>46</v>
      </c>
      <c r="F463">
        <v>100</v>
      </c>
      <c r="G463">
        <v>224</v>
      </c>
      <c r="H463">
        <v>20</v>
      </c>
      <c r="I463" t="s">
        <v>12</v>
      </c>
      <c r="L463" t="s">
        <v>52</v>
      </c>
      <c r="M463">
        <v>2020</v>
      </c>
      <c r="N463" t="s">
        <v>35</v>
      </c>
      <c r="O463" t="s">
        <v>65</v>
      </c>
      <c r="P463" t="s">
        <v>54</v>
      </c>
      <c r="Q463" t="s">
        <v>55</v>
      </c>
      <c r="R463" t="s">
        <v>56</v>
      </c>
      <c r="S463" t="s">
        <v>57</v>
      </c>
      <c r="T463" t="s">
        <v>58</v>
      </c>
      <c r="U463">
        <v>371</v>
      </c>
      <c r="V463">
        <v>530.53</v>
      </c>
    </row>
    <row r="464" spans="1:22" x14ac:dyDescent="0.25">
      <c r="A464">
        <v>2022</v>
      </c>
      <c r="B464" t="s">
        <v>37</v>
      </c>
      <c r="C464" t="s">
        <v>23</v>
      </c>
      <c r="D464" t="s">
        <v>27</v>
      </c>
      <c r="E464">
        <v>34</v>
      </c>
      <c r="F464">
        <v>2288.4</v>
      </c>
      <c r="G464">
        <v>5126.0160000000005</v>
      </c>
      <c r="H464">
        <v>457.68000000000006</v>
      </c>
      <c r="I464" t="s">
        <v>12</v>
      </c>
      <c r="L464" t="s">
        <v>52</v>
      </c>
      <c r="M464">
        <v>2020</v>
      </c>
      <c r="N464" t="s">
        <v>35</v>
      </c>
      <c r="O464" t="s">
        <v>65</v>
      </c>
      <c r="P464" t="s">
        <v>54</v>
      </c>
      <c r="Q464" t="s">
        <v>55</v>
      </c>
      <c r="R464" t="s">
        <v>56</v>
      </c>
      <c r="S464" t="s">
        <v>57</v>
      </c>
      <c r="T464" t="s">
        <v>58</v>
      </c>
      <c r="U464">
        <v>299</v>
      </c>
      <c r="V464">
        <v>427.57</v>
      </c>
    </row>
    <row r="465" spans="1:22" x14ac:dyDescent="0.25">
      <c r="A465">
        <v>2022</v>
      </c>
      <c r="B465" t="s">
        <v>37</v>
      </c>
      <c r="C465" t="s">
        <v>14</v>
      </c>
      <c r="D465" t="s">
        <v>28</v>
      </c>
      <c r="E465">
        <v>7</v>
      </c>
      <c r="F465">
        <v>200</v>
      </c>
      <c r="G465">
        <v>224</v>
      </c>
      <c r="H465">
        <v>40</v>
      </c>
      <c r="I465" t="s">
        <v>12</v>
      </c>
      <c r="L465" t="s">
        <v>52</v>
      </c>
      <c r="M465">
        <v>2020</v>
      </c>
      <c r="N465" t="s">
        <v>41</v>
      </c>
      <c r="O465" t="s">
        <v>65</v>
      </c>
      <c r="P465" t="s">
        <v>54</v>
      </c>
      <c r="Q465" t="s">
        <v>55</v>
      </c>
      <c r="R465" t="s">
        <v>56</v>
      </c>
      <c r="S465" t="s">
        <v>57</v>
      </c>
      <c r="T465" t="s">
        <v>58</v>
      </c>
      <c r="U465">
        <v>290</v>
      </c>
      <c r="V465">
        <v>414.7</v>
      </c>
    </row>
    <row r="466" spans="1:22" x14ac:dyDescent="0.25">
      <c r="A466">
        <v>2022</v>
      </c>
      <c r="B466" t="s">
        <v>37</v>
      </c>
      <c r="C466" t="s">
        <v>23</v>
      </c>
      <c r="D466" t="s">
        <v>30</v>
      </c>
      <c r="E466">
        <v>3</v>
      </c>
      <c r="F466">
        <v>2288.65</v>
      </c>
      <c r="G466">
        <v>5126.576</v>
      </c>
      <c r="H466">
        <v>457.73</v>
      </c>
      <c r="I466" t="s">
        <v>12</v>
      </c>
      <c r="L466" t="s">
        <v>59</v>
      </c>
      <c r="M466">
        <v>2020</v>
      </c>
      <c r="N466" t="s">
        <v>41</v>
      </c>
      <c r="O466" t="s">
        <v>65</v>
      </c>
      <c r="P466" t="s">
        <v>54</v>
      </c>
      <c r="Q466" t="s">
        <v>55</v>
      </c>
      <c r="R466" t="s">
        <v>56</v>
      </c>
      <c r="S466" t="s">
        <v>57</v>
      </c>
      <c r="T466" t="s">
        <v>58</v>
      </c>
      <c r="U466">
        <v>338</v>
      </c>
      <c r="V466">
        <v>483.34000000000003</v>
      </c>
    </row>
    <row r="467" spans="1:22" x14ac:dyDescent="0.25">
      <c r="A467">
        <v>2022</v>
      </c>
      <c r="B467" t="s">
        <v>37</v>
      </c>
      <c r="C467" t="s">
        <v>29</v>
      </c>
      <c r="D467" t="s">
        <v>29</v>
      </c>
      <c r="E467">
        <v>2</v>
      </c>
      <c r="F467">
        <v>6600</v>
      </c>
      <c r="G467">
        <v>7392</v>
      </c>
      <c r="H467">
        <v>1320</v>
      </c>
      <c r="I467" t="s">
        <v>12</v>
      </c>
      <c r="L467" t="s">
        <v>59</v>
      </c>
      <c r="M467">
        <v>2020</v>
      </c>
      <c r="N467" t="s">
        <v>41</v>
      </c>
      <c r="O467" t="s">
        <v>65</v>
      </c>
      <c r="P467" t="s">
        <v>54</v>
      </c>
      <c r="Q467" t="s">
        <v>55</v>
      </c>
      <c r="R467" t="s">
        <v>56</v>
      </c>
      <c r="S467" t="s">
        <v>57</v>
      </c>
      <c r="T467" t="s">
        <v>58</v>
      </c>
      <c r="U467">
        <v>266</v>
      </c>
      <c r="V467">
        <v>380.38</v>
      </c>
    </row>
    <row r="468" spans="1:22" x14ac:dyDescent="0.25">
      <c r="A468">
        <v>2022</v>
      </c>
      <c r="B468" t="s">
        <v>38</v>
      </c>
      <c r="C468" t="s">
        <v>10</v>
      </c>
      <c r="D468" t="s">
        <v>11</v>
      </c>
      <c r="E468">
        <v>3566</v>
      </c>
      <c r="F468">
        <v>4577.3</v>
      </c>
      <c r="G468">
        <v>5126.576</v>
      </c>
      <c r="H468">
        <v>915.46</v>
      </c>
      <c r="I468" t="s">
        <v>12</v>
      </c>
      <c r="L468" t="s">
        <v>52</v>
      </c>
      <c r="M468">
        <v>2020</v>
      </c>
      <c r="N468" t="s">
        <v>41</v>
      </c>
      <c r="O468" t="s">
        <v>65</v>
      </c>
      <c r="P468" t="s">
        <v>54</v>
      </c>
      <c r="Q468" t="s">
        <v>55</v>
      </c>
      <c r="R468" t="s">
        <v>56</v>
      </c>
      <c r="S468" t="s">
        <v>57</v>
      </c>
      <c r="T468" t="s">
        <v>58</v>
      </c>
      <c r="U468">
        <v>292</v>
      </c>
      <c r="V468">
        <v>526.24</v>
      </c>
    </row>
    <row r="469" spans="1:22" x14ac:dyDescent="0.25">
      <c r="A469">
        <v>2022</v>
      </c>
      <c r="B469" t="s">
        <v>38</v>
      </c>
      <c r="C469" t="s">
        <v>10</v>
      </c>
      <c r="D469" t="s">
        <v>13</v>
      </c>
      <c r="E469">
        <v>2498</v>
      </c>
      <c r="F469">
        <v>8000</v>
      </c>
      <c r="G469">
        <v>8960</v>
      </c>
      <c r="H469">
        <v>1600</v>
      </c>
      <c r="I469" t="s">
        <v>12</v>
      </c>
      <c r="L469" t="s">
        <v>52</v>
      </c>
      <c r="M469">
        <v>2020</v>
      </c>
      <c r="N469" t="s">
        <v>41</v>
      </c>
      <c r="O469" t="s">
        <v>65</v>
      </c>
      <c r="P469" t="s">
        <v>54</v>
      </c>
      <c r="Q469" t="s">
        <v>55</v>
      </c>
      <c r="R469" t="s">
        <v>56</v>
      </c>
      <c r="S469" t="s">
        <v>57</v>
      </c>
      <c r="T469" t="s">
        <v>58</v>
      </c>
      <c r="U469">
        <v>340</v>
      </c>
      <c r="V469">
        <v>526.24</v>
      </c>
    </row>
    <row r="470" spans="1:22" x14ac:dyDescent="0.25">
      <c r="A470">
        <v>2022</v>
      </c>
      <c r="B470" t="s">
        <v>38</v>
      </c>
      <c r="C470" t="s">
        <v>14</v>
      </c>
      <c r="D470" t="s">
        <v>15</v>
      </c>
      <c r="E470">
        <v>1245</v>
      </c>
      <c r="F470">
        <v>4577.2</v>
      </c>
      <c r="G470">
        <v>5126.4639999999999</v>
      </c>
      <c r="H470">
        <v>915.44</v>
      </c>
      <c r="I470" t="s">
        <v>12</v>
      </c>
      <c r="L470" t="s">
        <v>59</v>
      </c>
      <c r="M470">
        <v>2020</v>
      </c>
      <c r="N470" t="s">
        <v>41</v>
      </c>
      <c r="O470" t="s">
        <v>65</v>
      </c>
      <c r="P470" t="s">
        <v>54</v>
      </c>
      <c r="Q470" t="s">
        <v>55</v>
      </c>
      <c r="R470" t="s">
        <v>56</v>
      </c>
      <c r="S470" t="s">
        <v>57</v>
      </c>
      <c r="T470" t="s">
        <v>58</v>
      </c>
      <c r="U470">
        <v>995</v>
      </c>
      <c r="V470">
        <v>1422.85</v>
      </c>
    </row>
    <row r="471" spans="1:22" x14ac:dyDescent="0.25">
      <c r="A471">
        <v>2022</v>
      </c>
      <c r="B471" t="s">
        <v>38</v>
      </c>
      <c r="C471" t="s">
        <v>16</v>
      </c>
      <c r="D471" t="s">
        <v>17</v>
      </c>
      <c r="E471">
        <v>644</v>
      </c>
      <c r="F471">
        <v>5743.5</v>
      </c>
      <c r="G471">
        <v>6432.72</v>
      </c>
      <c r="H471">
        <v>1148.7</v>
      </c>
      <c r="I471" t="s">
        <v>12</v>
      </c>
      <c r="L471" t="s">
        <v>61</v>
      </c>
      <c r="M471">
        <v>2020</v>
      </c>
      <c r="N471" t="s">
        <v>41</v>
      </c>
      <c r="O471" t="s">
        <v>65</v>
      </c>
      <c r="P471" t="s">
        <v>54</v>
      </c>
      <c r="Q471" t="s">
        <v>55</v>
      </c>
      <c r="R471" t="s">
        <v>56</v>
      </c>
      <c r="S471" t="s">
        <v>57</v>
      </c>
      <c r="T471" t="s">
        <v>58</v>
      </c>
      <c r="U471">
        <v>1029</v>
      </c>
      <c r="V471">
        <v>1471.47</v>
      </c>
    </row>
    <row r="472" spans="1:22" x14ac:dyDescent="0.25">
      <c r="A472">
        <v>2022</v>
      </c>
      <c r="B472" t="s">
        <v>38</v>
      </c>
      <c r="C472" t="s">
        <v>18</v>
      </c>
      <c r="D472" t="s">
        <v>19</v>
      </c>
      <c r="E472">
        <v>643</v>
      </c>
      <c r="F472">
        <v>7000</v>
      </c>
      <c r="G472">
        <v>7840</v>
      </c>
      <c r="H472">
        <v>1400</v>
      </c>
      <c r="I472" t="s">
        <v>12</v>
      </c>
      <c r="L472" t="s">
        <v>59</v>
      </c>
      <c r="M472">
        <v>2020</v>
      </c>
      <c r="N472" t="s">
        <v>41</v>
      </c>
      <c r="O472" t="s">
        <v>65</v>
      </c>
      <c r="P472" t="s">
        <v>54</v>
      </c>
      <c r="Q472" t="s">
        <v>55</v>
      </c>
      <c r="R472" t="s">
        <v>56</v>
      </c>
      <c r="S472" t="s">
        <v>57</v>
      </c>
      <c r="T472" t="s">
        <v>58</v>
      </c>
      <c r="U472">
        <v>264</v>
      </c>
      <c r="V472">
        <v>377.52</v>
      </c>
    </row>
    <row r="473" spans="1:22" x14ac:dyDescent="0.25">
      <c r="A473">
        <v>2022</v>
      </c>
      <c r="B473" t="s">
        <v>38</v>
      </c>
      <c r="C473" t="s">
        <v>16</v>
      </c>
      <c r="D473" t="s">
        <v>20</v>
      </c>
      <c r="E473">
        <v>455</v>
      </c>
      <c r="F473">
        <v>5036.46</v>
      </c>
      <c r="G473">
        <v>5128.0320000000002</v>
      </c>
      <c r="H473">
        <v>1007.292</v>
      </c>
      <c r="I473" t="s">
        <v>12</v>
      </c>
      <c r="L473" t="s">
        <v>59</v>
      </c>
      <c r="M473">
        <v>2020</v>
      </c>
      <c r="N473" t="s">
        <v>41</v>
      </c>
      <c r="O473" t="s">
        <v>65</v>
      </c>
      <c r="P473" t="s">
        <v>54</v>
      </c>
      <c r="Q473" t="s">
        <v>55</v>
      </c>
      <c r="R473" t="s">
        <v>56</v>
      </c>
      <c r="S473" t="s">
        <v>57</v>
      </c>
      <c r="T473" t="s">
        <v>58</v>
      </c>
      <c r="U473">
        <v>291</v>
      </c>
      <c r="V473">
        <v>416.13</v>
      </c>
    </row>
    <row r="474" spans="1:22" x14ac:dyDescent="0.25">
      <c r="A474">
        <v>2022</v>
      </c>
      <c r="B474" t="s">
        <v>38</v>
      </c>
      <c r="C474" t="s">
        <v>18</v>
      </c>
      <c r="D474" t="s">
        <v>21</v>
      </c>
      <c r="E474">
        <v>345</v>
      </c>
      <c r="F474">
        <v>7700</v>
      </c>
      <c r="G474">
        <v>7840</v>
      </c>
      <c r="H474">
        <v>1540</v>
      </c>
      <c r="I474" t="s">
        <v>12</v>
      </c>
      <c r="L474" t="s">
        <v>59</v>
      </c>
      <c r="M474">
        <v>2020</v>
      </c>
      <c r="N474" t="s">
        <v>41</v>
      </c>
      <c r="O474" t="s">
        <v>65</v>
      </c>
      <c r="P474" t="s">
        <v>54</v>
      </c>
      <c r="Q474" t="s">
        <v>55</v>
      </c>
      <c r="R474" t="s">
        <v>56</v>
      </c>
      <c r="S474" t="s">
        <v>57</v>
      </c>
      <c r="T474" t="s">
        <v>58</v>
      </c>
      <c r="U474">
        <v>339</v>
      </c>
      <c r="V474">
        <v>484.77</v>
      </c>
    </row>
    <row r="475" spans="1:22" x14ac:dyDescent="0.25">
      <c r="A475">
        <v>2022</v>
      </c>
      <c r="B475" t="s">
        <v>38</v>
      </c>
      <c r="C475" t="s">
        <v>14</v>
      </c>
      <c r="D475" t="s">
        <v>22</v>
      </c>
      <c r="E475">
        <v>122</v>
      </c>
      <c r="F475">
        <v>110</v>
      </c>
      <c r="G475">
        <v>112</v>
      </c>
      <c r="H475">
        <v>22</v>
      </c>
      <c r="I475" t="s">
        <v>12</v>
      </c>
      <c r="L475" t="s">
        <v>59</v>
      </c>
      <c r="M475">
        <v>2020</v>
      </c>
      <c r="N475" t="s">
        <v>41</v>
      </c>
      <c r="O475" t="s">
        <v>65</v>
      </c>
      <c r="P475" t="s">
        <v>54</v>
      </c>
      <c r="Q475" t="s">
        <v>55</v>
      </c>
      <c r="R475" t="s">
        <v>56</v>
      </c>
      <c r="S475" t="s">
        <v>57</v>
      </c>
      <c r="T475" t="s">
        <v>58</v>
      </c>
      <c r="U475">
        <v>267</v>
      </c>
      <c r="V475">
        <v>381.81</v>
      </c>
    </row>
    <row r="476" spans="1:22" x14ac:dyDescent="0.25">
      <c r="A476">
        <v>2022</v>
      </c>
      <c r="B476" t="s">
        <v>38</v>
      </c>
      <c r="C476" t="s">
        <v>23</v>
      </c>
      <c r="D476" t="s">
        <v>24</v>
      </c>
      <c r="E476">
        <v>78</v>
      </c>
      <c r="F476">
        <v>2517.46</v>
      </c>
      <c r="G476">
        <v>5126.4639999999999</v>
      </c>
      <c r="H476">
        <v>503.49200000000002</v>
      </c>
      <c r="I476" t="s">
        <v>12</v>
      </c>
      <c r="L476" t="s">
        <v>61</v>
      </c>
      <c r="M476">
        <v>2020</v>
      </c>
      <c r="N476" t="s">
        <v>41</v>
      </c>
      <c r="O476" t="s">
        <v>65</v>
      </c>
      <c r="P476" t="s">
        <v>54</v>
      </c>
      <c r="Q476" t="s">
        <v>55</v>
      </c>
      <c r="R476" t="s">
        <v>56</v>
      </c>
      <c r="S476" t="s">
        <v>57</v>
      </c>
      <c r="T476" t="s">
        <v>58</v>
      </c>
      <c r="U476">
        <v>810</v>
      </c>
      <c r="V476">
        <v>1158.3</v>
      </c>
    </row>
    <row r="477" spans="1:22" x14ac:dyDescent="0.25">
      <c r="A477">
        <v>2022</v>
      </c>
      <c r="B477" t="s">
        <v>38</v>
      </c>
      <c r="C477" t="s">
        <v>23</v>
      </c>
      <c r="D477" t="s">
        <v>25</v>
      </c>
      <c r="E477">
        <v>76</v>
      </c>
      <c r="F477">
        <v>2517.2949999999996</v>
      </c>
      <c r="G477">
        <v>5126.1279999999997</v>
      </c>
      <c r="H477">
        <v>503.45899999999995</v>
      </c>
      <c r="I477" t="s">
        <v>12</v>
      </c>
      <c r="L477" t="s">
        <v>52</v>
      </c>
      <c r="M477">
        <v>2020</v>
      </c>
      <c r="N477" t="s">
        <v>41</v>
      </c>
      <c r="O477" t="s">
        <v>65</v>
      </c>
      <c r="P477" t="s">
        <v>54</v>
      </c>
      <c r="Q477" t="s">
        <v>55</v>
      </c>
      <c r="R477" t="s">
        <v>56</v>
      </c>
      <c r="S477" t="s">
        <v>57</v>
      </c>
      <c r="T477" t="s">
        <v>58</v>
      </c>
      <c r="U477">
        <v>863</v>
      </c>
      <c r="V477">
        <v>1234.0899999999999</v>
      </c>
    </row>
    <row r="478" spans="1:22" x14ac:dyDescent="0.25">
      <c r="A478">
        <v>2022</v>
      </c>
      <c r="B478" t="s">
        <v>38</v>
      </c>
      <c r="C478" t="s">
        <v>23</v>
      </c>
      <c r="D478" t="s">
        <v>26</v>
      </c>
      <c r="E478">
        <v>46</v>
      </c>
      <c r="F478">
        <v>115</v>
      </c>
      <c r="G478">
        <v>224</v>
      </c>
      <c r="H478">
        <v>23</v>
      </c>
      <c r="I478" t="s">
        <v>12</v>
      </c>
      <c r="L478" t="s">
        <v>59</v>
      </c>
      <c r="M478">
        <v>2020</v>
      </c>
      <c r="N478" t="s">
        <v>41</v>
      </c>
      <c r="O478" t="s">
        <v>65</v>
      </c>
      <c r="P478" t="s">
        <v>54</v>
      </c>
      <c r="Q478" t="s">
        <v>55</v>
      </c>
      <c r="R478" t="s">
        <v>56</v>
      </c>
      <c r="S478" t="s">
        <v>66</v>
      </c>
      <c r="T478" t="s">
        <v>58</v>
      </c>
      <c r="U478">
        <v>293</v>
      </c>
      <c r="V478">
        <v>418.99</v>
      </c>
    </row>
    <row r="479" spans="1:22" x14ac:dyDescent="0.25">
      <c r="A479">
        <v>2022</v>
      </c>
      <c r="B479" t="s">
        <v>38</v>
      </c>
      <c r="C479" t="s">
        <v>23</v>
      </c>
      <c r="D479" t="s">
        <v>27</v>
      </c>
      <c r="E479">
        <v>34</v>
      </c>
      <c r="F479">
        <v>2631.66</v>
      </c>
      <c r="G479">
        <v>5126.0160000000005</v>
      </c>
      <c r="H479">
        <v>526.33199999999999</v>
      </c>
      <c r="I479" t="s">
        <v>12</v>
      </c>
      <c r="L479" t="s">
        <v>62</v>
      </c>
      <c r="M479">
        <v>2020</v>
      </c>
      <c r="N479" t="s">
        <v>41</v>
      </c>
      <c r="O479" t="s">
        <v>65</v>
      </c>
      <c r="P479" t="s">
        <v>54</v>
      </c>
      <c r="Q479" t="s">
        <v>55</v>
      </c>
      <c r="R479" t="s">
        <v>56</v>
      </c>
      <c r="S479" t="s">
        <v>66</v>
      </c>
      <c r="T479" t="s">
        <v>58</v>
      </c>
      <c r="U479">
        <v>341</v>
      </c>
      <c r="V479">
        <v>487.63</v>
      </c>
    </row>
    <row r="480" spans="1:22" x14ac:dyDescent="0.25">
      <c r="A480">
        <v>2022</v>
      </c>
      <c r="B480" t="s">
        <v>38</v>
      </c>
      <c r="C480" t="s">
        <v>14</v>
      </c>
      <c r="D480" t="s">
        <v>28</v>
      </c>
      <c r="E480">
        <v>7</v>
      </c>
      <c r="F480">
        <v>230</v>
      </c>
      <c r="G480">
        <v>224</v>
      </c>
      <c r="H480">
        <v>46</v>
      </c>
      <c r="I480" t="s">
        <v>12</v>
      </c>
      <c r="L480" t="s">
        <v>52</v>
      </c>
      <c r="M480">
        <v>2020</v>
      </c>
      <c r="N480" t="s">
        <v>41</v>
      </c>
      <c r="O480" t="s">
        <v>65</v>
      </c>
      <c r="P480" t="s">
        <v>54</v>
      </c>
      <c r="Q480" t="s">
        <v>55</v>
      </c>
      <c r="R480" t="s">
        <v>56</v>
      </c>
      <c r="S480" t="s">
        <v>66</v>
      </c>
      <c r="T480" t="s">
        <v>58</v>
      </c>
      <c r="U480">
        <v>263</v>
      </c>
      <c r="V480">
        <v>376.09000000000003</v>
      </c>
    </row>
    <row r="481" spans="1:22" x14ac:dyDescent="0.25">
      <c r="A481">
        <v>2022</v>
      </c>
      <c r="B481" t="s">
        <v>38</v>
      </c>
      <c r="C481" t="s">
        <v>23</v>
      </c>
      <c r="D481" t="s">
        <v>30</v>
      </c>
      <c r="E481">
        <v>3</v>
      </c>
      <c r="F481">
        <v>2631.9475000000002</v>
      </c>
      <c r="G481">
        <v>5126.576</v>
      </c>
      <c r="H481">
        <v>526.38950000000011</v>
      </c>
      <c r="I481" t="s">
        <v>12</v>
      </c>
      <c r="L481" t="s">
        <v>59</v>
      </c>
      <c r="M481">
        <v>2020</v>
      </c>
      <c r="N481" t="s">
        <v>40</v>
      </c>
      <c r="O481" t="s">
        <v>65</v>
      </c>
      <c r="P481" t="s">
        <v>54</v>
      </c>
      <c r="Q481" t="s">
        <v>55</v>
      </c>
      <c r="R481" t="s">
        <v>56</v>
      </c>
      <c r="S481" t="s">
        <v>66</v>
      </c>
      <c r="T481" t="s">
        <v>58</v>
      </c>
      <c r="U481">
        <v>296</v>
      </c>
      <c r="V481">
        <v>423.28</v>
      </c>
    </row>
    <row r="482" spans="1:22" x14ac:dyDescent="0.25">
      <c r="A482">
        <v>2022</v>
      </c>
      <c r="B482" t="s">
        <v>38</v>
      </c>
      <c r="C482" t="s">
        <v>29</v>
      </c>
      <c r="D482" t="s">
        <v>29</v>
      </c>
      <c r="E482">
        <v>2</v>
      </c>
      <c r="F482">
        <v>7590</v>
      </c>
      <c r="G482">
        <v>7392</v>
      </c>
      <c r="H482">
        <v>1518</v>
      </c>
      <c r="I482" t="s">
        <v>12</v>
      </c>
      <c r="L482" t="s">
        <v>62</v>
      </c>
      <c r="M482">
        <v>2020</v>
      </c>
      <c r="N482" t="s">
        <v>40</v>
      </c>
      <c r="O482" t="s">
        <v>65</v>
      </c>
      <c r="P482" t="s">
        <v>54</v>
      </c>
      <c r="Q482" t="s">
        <v>55</v>
      </c>
      <c r="R482" t="s">
        <v>56</v>
      </c>
      <c r="S482" t="s">
        <v>66</v>
      </c>
      <c r="T482" t="s">
        <v>58</v>
      </c>
      <c r="U482">
        <v>344</v>
      </c>
      <c r="V482">
        <v>491.91999999999996</v>
      </c>
    </row>
    <row r="483" spans="1:22" x14ac:dyDescent="0.25">
      <c r="A483">
        <v>2022</v>
      </c>
      <c r="B483" t="s">
        <v>39</v>
      </c>
      <c r="C483" t="s">
        <v>10</v>
      </c>
      <c r="D483" t="s">
        <v>11</v>
      </c>
      <c r="E483">
        <v>3566</v>
      </c>
      <c r="F483">
        <v>4577.3</v>
      </c>
      <c r="G483">
        <v>5126.576</v>
      </c>
      <c r="H483">
        <v>915.46</v>
      </c>
      <c r="I483" t="s">
        <v>12</v>
      </c>
      <c r="L483" t="s">
        <v>59</v>
      </c>
      <c r="M483">
        <v>2020</v>
      </c>
      <c r="N483" t="s">
        <v>40</v>
      </c>
      <c r="O483" t="s">
        <v>65</v>
      </c>
      <c r="P483" t="s">
        <v>54</v>
      </c>
      <c r="Q483" t="s">
        <v>55</v>
      </c>
      <c r="R483" t="s">
        <v>56</v>
      </c>
      <c r="S483" t="s">
        <v>66</v>
      </c>
      <c r="T483" t="s">
        <v>58</v>
      </c>
      <c r="U483">
        <v>272</v>
      </c>
      <c r="V483">
        <v>388.96</v>
      </c>
    </row>
    <row r="484" spans="1:22" x14ac:dyDescent="0.25">
      <c r="A484">
        <v>2022</v>
      </c>
      <c r="B484" t="s">
        <v>39</v>
      </c>
      <c r="C484" t="s">
        <v>10</v>
      </c>
      <c r="D484" t="s">
        <v>13</v>
      </c>
      <c r="E484">
        <v>2498</v>
      </c>
      <c r="F484">
        <v>8000</v>
      </c>
      <c r="G484">
        <v>8960</v>
      </c>
      <c r="H484">
        <v>1600</v>
      </c>
      <c r="I484" t="s">
        <v>12</v>
      </c>
      <c r="L484" t="s">
        <v>52</v>
      </c>
      <c r="M484">
        <v>2020</v>
      </c>
      <c r="N484" t="s">
        <v>40</v>
      </c>
      <c r="O484" t="s">
        <v>65</v>
      </c>
      <c r="P484" t="s">
        <v>54</v>
      </c>
      <c r="Q484" t="s">
        <v>55</v>
      </c>
      <c r="R484" t="s">
        <v>56</v>
      </c>
      <c r="S484" t="s">
        <v>66</v>
      </c>
      <c r="T484" t="s">
        <v>58</v>
      </c>
      <c r="U484">
        <v>298</v>
      </c>
      <c r="V484">
        <v>526.24</v>
      </c>
    </row>
    <row r="485" spans="1:22" x14ac:dyDescent="0.25">
      <c r="A485">
        <v>2022</v>
      </c>
      <c r="B485" t="s">
        <v>39</v>
      </c>
      <c r="C485" t="s">
        <v>14</v>
      </c>
      <c r="D485" t="s">
        <v>15</v>
      </c>
      <c r="E485">
        <v>1245</v>
      </c>
      <c r="F485">
        <v>4577.2</v>
      </c>
      <c r="G485">
        <v>5126.4639999999999</v>
      </c>
      <c r="H485">
        <v>915.44</v>
      </c>
      <c r="I485" t="s">
        <v>12</v>
      </c>
      <c r="L485" t="s">
        <v>62</v>
      </c>
      <c r="M485">
        <v>2020</v>
      </c>
      <c r="N485" t="s">
        <v>40</v>
      </c>
      <c r="O485" t="s">
        <v>65</v>
      </c>
      <c r="P485" t="s">
        <v>54</v>
      </c>
      <c r="Q485" t="s">
        <v>55</v>
      </c>
      <c r="R485" t="s">
        <v>56</v>
      </c>
      <c r="S485" t="s">
        <v>66</v>
      </c>
      <c r="T485" t="s">
        <v>58</v>
      </c>
      <c r="U485">
        <v>346</v>
      </c>
      <c r="V485">
        <v>526.24</v>
      </c>
    </row>
    <row r="486" spans="1:22" x14ac:dyDescent="0.25">
      <c r="A486">
        <v>2022</v>
      </c>
      <c r="B486" t="s">
        <v>39</v>
      </c>
      <c r="C486" t="s">
        <v>16</v>
      </c>
      <c r="D486" t="s">
        <v>17</v>
      </c>
      <c r="E486">
        <v>644</v>
      </c>
      <c r="F486">
        <v>5743.5</v>
      </c>
      <c r="G486">
        <v>6432.72</v>
      </c>
      <c r="H486">
        <v>1148.7</v>
      </c>
      <c r="I486" t="s">
        <v>12</v>
      </c>
      <c r="L486" t="s">
        <v>63</v>
      </c>
      <c r="M486">
        <v>2020</v>
      </c>
      <c r="N486" t="s">
        <v>40</v>
      </c>
      <c r="O486" t="s">
        <v>65</v>
      </c>
      <c r="P486" t="s">
        <v>54</v>
      </c>
      <c r="Q486" t="s">
        <v>55</v>
      </c>
      <c r="R486" t="s">
        <v>56</v>
      </c>
      <c r="S486" t="s">
        <v>66</v>
      </c>
      <c r="T486" t="s">
        <v>58</v>
      </c>
      <c r="U486">
        <v>268</v>
      </c>
      <c r="V486">
        <v>526.24</v>
      </c>
    </row>
    <row r="487" spans="1:22" x14ac:dyDescent="0.25">
      <c r="A487">
        <v>2022</v>
      </c>
      <c r="B487" t="s">
        <v>39</v>
      </c>
      <c r="C487" t="s">
        <v>18</v>
      </c>
      <c r="D487" t="s">
        <v>19</v>
      </c>
      <c r="E487">
        <v>643</v>
      </c>
      <c r="F487">
        <v>7000</v>
      </c>
      <c r="G487">
        <v>7840</v>
      </c>
      <c r="H487">
        <v>1400</v>
      </c>
      <c r="I487" t="s">
        <v>12</v>
      </c>
      <c r="L487" t="s">
        <v>59</v>
      </c>
      <c r="M487">
        <v>2020</v>
      </c>
      <c r="N487" t="s">
        <v>40</v>
      </c>
      <c r="O487" t="s">
        <v>65</v>
      </c>
      <c r="P487" t="s">
        <v>54</v>
      </c>
      <c r="Q487" t="s">
        <v>55</v>
      </c>
      <c r="R487" t="s">
        <v>56</v>
      </c>
      <c r="S487" t="s">
        <v>66</v>
      </c>
      <c r="T487" t="s">
        <v>58</v>
      </c>
      <c r="U487">
        <v>1028</v>
      </c>
      <c r="V487">
        <v>1470.04</v>
      </c>
    </row>
    <row r="488" spans="1:22" x14ac:dyDescent="0.25">
      <c r="A488">
        <v>2022</v>
      </c>
      <c r="B488" t="s">
        <v>39</v>
      </c>
      <c r="C488" t="s">
        <v>16</v>
      </c>
      <c r="D488" t="s">
        <v>20</v>
      </c>
      <c r="E488">
        <v>455</v>
      </c>
      <c r="F488">
        <v>4578.6000000000004</v>
      </c>
      <c r="G488">
        <v>5128.0320000000002</v>
      </c>
      <c r="H488">
        <v>915.72000000000014</v>
      </c>
      <c r="I488" t="s">
        <v>12</v>
      </c>
      <c r="L488" t="s">
        <v>61</v>
      </c>
      <c r="M488">
        <v>2020</v>
      </c>
      <c r="N488" t="s">
        <v>40</v>
      </c>
      <c r="O488" t="s">
        <v>65</v>
      </c>
      <c r="P488" t="s">
        <v>54</v>
      </c>
      <c r="Q488" t="s">
        <v>55</v>
      </c>
      <c r="R488" t="s">
        <v>56</v>
      </c>
      <c r="S488" t="s">
        <v>66</v>
      </c>
      <c r="T488" t="s">
        <v>58</v>
      </c>
      <c r="U488">
        <v>270</v>
      </c>
      <c r="V488">
        <v>386.1</v>
      </c>
    </row>
    <row r="489" spans="1:22" x14ac:dyDescent="0.25">
      <c r="A489">
        <v>2022</v>
      </c>
      <c r="B489" t="s">
        <v>39</v>
      </c>
      <c r="C489" t="s">
        <v>18</v>
      </c>
      <c r="D489" t="s">
        <v>21</v>
      </c>
      <c r="E489">
        <v>345</v>
      </c>
      <c r="F489">
        <v>7000</v>
      </c>
      <c r="G489">
        <v>7840</v>
      </c>
      <c r="H489">
        <v>1400</v>
      </c>
      <c r="I489" t="s">
        <v>12</v>
      </c>
      <c r="L489" t="s">
        <v>61</v>
      </c>
      <c r="M489">
        <v>2020</v>
      </c>
      <c r="N489" t="s">
        <v>40</v>
      </c>
      <c r="O489" t="s">
        <v>65</v>
      </c>
      <c r="P489" t="s">
        <v>54</v>
      </c>
      <c r="Q489" t="s">
        <v>55</v>
      </c>
      <c r="R489" t="s">
        <v>56</v>
      </c>
      <c r="S489" t="s">
        <v>66</v>
      </c>
      <c r="T489" t="s">
        <v>58</v>
      </c>
      <c r="U489">
        <v>297</v>
      </c>
      <c r="V489">
        <v>424.71</v>
      </c>
    </row>
    <row r="490" spans="1:22" x14ac:dyDescent="0.25">
      <c r="A490">
        <v>2022</v>
      </c>
      <c r="B490" t="s">
        <v>39</v>
      </c>
      <c r="C490" t="s">
        <v>14</v>
      </c>
      <c r="D490" t="s">
        <v>22</v>
      </c>
      <c r="E490">
        <v>122</v>
      </c>
      <c r="F490">
        <v>100</v>
      </c>
      <c r="G490">
        <v>112</v>
      </c>
      <c r="H490">
        <v>20</v>
      </c>
      <c r="I490" t="s">
        <v>12</v>
      </c>
      <c r="L490" t="s">
        <v>59</v>
      </c>
      <c r="M490">
        <v>2020</v>
      </c>
      <c r="N490" t="s">
        <v>40</v>
      </c>
      <c r="O490" t="s">
        <v>65</v>
      </c>
      <c r="P490" t="s">
        <v>54</v>
      </c>
      <c r="Q490" t="s">
        <v>55</v>
      </c>
      <c r="R490" t="s">
        <v>56</v>
      </c>
      <c r="S490" t="s">
        <v>66</v>
      </c>
      <c r="T490" t="s">
        <v>58</v>
      </c>
      <c r="U490">
        <v>345</v>
      </c>
      <c r="V490">
        <v>493.35</v>
      </c>
    </row>
    <row r="491" spans="1:22" x14ac:dyDescent="0.25">
      <c r="A491">
        <v>2022</v>
      </c>
      <c r="B491" t="s">
        <v>39</v>
      </c>
      <c r="C491" t="s">
        <v>23</v>
      </c>
      <c r="D491" t="s">
        <v>24</v>
      </c>
      <c r="E491">
        <v>78</v>
      </c>
      <c r="F491">
        <v>2288.6</v>
      </c>
      <c r="G491">
        <v>5126.4639999999999</v>
      </c>
      <c r="H491">
        <v>457.72</v>
      </c>
      <c r="I491" t="s">
        <v>12</v>
      </c>
      <c r="L491" t="s">
        <v>63</v>
      </c>
      <c r="M491">
        <v>2020</v>
      </c>
      <c r="N491" t="s">
        <v>40</v>
      </c>
      <c r="O491" t="s">
        <v>65</v>
      </c>
      <c r="P491" t="s">
        <v>54</v>
      </c>
      <c r="Q491" t="s">
        <v>55</v>
      </c>
      <c r="R491" t="s">
        <v>56</v>
      </c>
      <c r="S491" t="s">
        <v>66</v>
      </c>
      <c r="T491" t="s">
        <v>58</v>
      </c>
      <c r="U491">
        <v>776</v>
      </c>
      <c r="V491">
        <v>1109.68</v>
      </c>
    </row>
    <row r="492" spans="1:22" x14ac:dyDescent="0.25">
      <c r="A492">
        <v>2022</v>
      </c>
      <c r="B492" t="s">
        <v>39</v>
      </c>
      <c r="C492" t="s">
        <v>23</v>
      </c>
      <c r="D492" t="s">
        <v>25</v>
      </c>
      <c r="E492">
        <v>76</v>
      </c>
      <c r="F492">
        <v>2288.4499999999998</v>
      </c>
      <c r="G492">
        <v>5126.1279999999997</v>
      </c>
      <c r="H492">
        <v>457.69</v>
      </c>
      <c r="I492" t="s">
        <v>12</v>
      </c>
      <c r="L492" t="s">
        <v>59</v>
      </c>
      <c r="M492">
        <v>2020</v>
      </c>
      <c r="N492" t="s">
        <v>40</v>
      </c>
      <c r="O492" t="s">
        <v>65</v>
      </c>
      <c r="P492" t="s">
        <v>54</v>
      </c>
      <c r="Q492" t="s">
        <v>55</v>
      </c>
      <c r="R492" t="s">
        <v>56</v>
      </c>
      <c r="S492" t="s">
        <v>66</v>
      </c>
      <c r="T492" t="s">
        <v>58</v>
      </c>
      <c r="U492">
        <v>809</v>
      </c>
      <c r="V492">
        <v>1156.8699999999999</v>
      </c>
    </row>
    <row r="493" spans="1:22" x14ac:dyDescent="0.25">
      <c r="A493">
        <v>2022</v>
      </c>
      <c r="B493" t="s">
        <v>39</v>
      </c>
      <c r="C493" t="s">
        <v>23</v>
      </c>
      <c r="D493" t="s">
        <v>26</v>
      </c>
      <c r="E493">
        <v>46</v>
      </c>
      <c r="F493">
        <v>100</v>
      </c>
      <c r="G493">
        <v>224</v>
      </c>
      <c r="H493">
        <v>20</v>
      </c>
      <c r="I493" t="s">
        <v>12</v>
      </c>
      <c r="L493" t="s">
        <v>52</v>
      </c>
      <c r="M493">
        <v>2020</v>
      </c>
      <c r="N493" t="s">
        <v>40</v>
      </c>
      <c r="O493" t="s">
        <v>65</v>
      </c>
      <c r="P493" t="s">
        <v>54</v>
      </c>
      <c r="Q493" t="s">
        <v>55</v>
      </c>
      <c r="R493" t="s">
        <v>56</v>
      </c>
      <c r="S493" t="s">
        <v>66</v>
      </c>
      <c r="T493" t="s">
        <v>58</v>
      </c>
      <c r="U493">
        <v>862</v>
      </c>
      <c r="V493">
        <v>1232.6599999999999</v>
      </c>
    </row>
    <row r="494" spans="1:22" x14ac:dyDescent="0.25">
      <c r="A494">
        <v>2022</v>
      </c>
      <c r="B494" t="s">
        <v>39</v>
      </c>
      <c r="C494" t="s">
        <v>23</v>
      </c>
      <c r="D494" t="s">
        <v>27</v>
      </c>
      <c r="E494">
        <v>34</v>
      </c>
      <c r="F494">
        <v>2746.08</v>
      </c>
      <c r="G494">
        <v>5126.0160000000005</v>
      </c>
      <c r="H494">
        <v>549.21600000000001</v>
      </c>
      <c r="I494" t="s">
        <v>12</v>
      </c>
      <c r="L494" t="s">
        <v>59</v>
      </c>
      <c r="M494">
        <v>2020</v>
      </c>
      <c r="N494" t="s">
        <v>40</v>
      </c>
      <c r="O494" t="s">
        <v>65</v>
      </c>
      <c r="P494" t="s">
        <v>54</v>
      </c>
      <c r="Q494" t="s">
        <v>55</v>
      </c>
      <c r="R494" t="s">
        <v>56</v>
      </c>
      <c r="S494" t="s">
        <v>66</v>
      </c>
      <c r="T494" t="s">
        <v>58</v>
      </c>
      <c r="U494">
        <v>299</v>
      </c>
      <c r="V494">
        <v>427.57</v>
      </c>
    </row>
    <row r="495" spans="1:22" x14ac:dyDescent="0.25">
      <c r="A495">
        <v>2022</v>
      </c>
      <c r="B495" t="s">
        <v>39</v>
      </c>
      <c r="C495" t="s">
        <v>14</v>
      </c>
      <c r="D495" t="s">
        <v>28</v>
      </c>
      <c r="E495">
        <v>7</v>
      </c>
      <c r="F495">
        <v>240</v>
      </c>
      <c r="G495">
        <v>224</v>
      </c>
      <c r="H495">
        <v>48</v>
      </c>
      <c r="I495" t="s">
        <v>12</v>
      </c>
      <c r="L495" t="s">
        <v>59</v>
      </c>
      <c r="M495">
        <v>2020</v>
      </c>
      <c r="N495" t="s">
        <v>40</v>
      </c>
      <c r="O495" t="s">
        <v>65</v>
      </c>
      <c r="P495" t="s">
        <v>54</v>
      </c>
      <c r="Q495" t="s">
        <v>55</v>
      </c>
      <c r="R495" t="s">
        <v>56</v>
      </c>
      <c r="S495" t="s">
        <v>66</v>
      </c>
      <c r="T495" t="s">
        <v>58</v>
      </c>
      <c r="U495">
        <v>269</v>
      </c>
      <c r="V495">
        <v>384.67</v>
      </c>
    </row>
    <row r="496" spans="1:22" x14ac:dyDescent="0.25">
      <c r="A496">
        <v>2022</v>
      </c>
      <c r="B496" t="s">
        <v>39</v>
      </c>
      <c r="C496" t="s">
        <v>23</v>
      </c>
      <c r="D496" t="s">
        <v>30</v>
      </c>
      <c r="E496">
        <v>3</v>
      </c>
      <c r="F496">
        <v>2746.38</v>
      </c>
      <c r="G496">
        <v>5126.576</v>
      </c>
      <c r="H496">
        <v>549.27600000000007</v>
      </c>
      <c r="I496" t="s">
        <v>12</v>
      </c>
      <c r="L496" t="s">
        <v>59</v>
      </c>
      <c r="M496">
        <v>2020</v>
      </c>
      <c r="N496" t="s">
        <v>39</v>
      </c>
      <c r="O496" t="s">
        <v>65</v>
      </c>
      <c r="P496" t="s">
        <v>54</v>
      </c>
      <c r="Q496" t="s">
        <v>55</v>
      </c>
      <c r="R496" t="s">
        <v>56</v>
      </c>
      <c r="S496" t="s">
        <v>66</v>
      </c>
      <c r="T496" t="s">
        <v>58</v>
      </c>
      <c r="U496">
        <v>302</v>
      </c>
      <c r="V496">
        <v>431.86</v>
      </c>
    </row>
    <row r="497" spans="1:22" x14ac:dyDescent="0.25">
      <c r="A497">
        <v>2022</v>
      </c>
      <c r="B497" t="s">
        <v>39</v>
      </c>
      <c r="C497" t="s">
        <v>29</v>
      </c>
      <c r="D497" t="s">
        <v>29</v>
      </c>
      <c r="E497">
        <v>2</v>
      </c>
      <c r="F497">
        <v>7920</v>
      </c>
      <c r="G497">
        <v>7392</v>
      </c>
      <c r="H497">
        <v>1584</v>
      </c>
      <c r="I497" t="s">
        <v>12</v>
      </c>
      <c r="L497" t="s">
        <v>52</v>
      </c>
      <c r="M497">
        <v>2020</v>
      </c>
      <c r="N497" t="s">
        <v>39</v>
      </c>
      <c r="O497" t="s">
        <v>65</v>
      </c>
      <c r="P497" t="s">
        <v>54</v>
      </c>
      <c r="Q497" t="s">
        <v>55</v>
      </c>
      <c r="R497" t="s">
        <v>56</v>
      </c>
      <c r="S497" t="s">
        <v>66</v>
      </c>
      <c r="T497" t="s">
        <v>58</v>
      </c>
      <c r="U497">
        <v>350</v>
      </c>
      <c r="V497">
        <v>500.5</v>
      </c>
    </row>
    <row r="498" spans="1:22" x14ac:dyDescent="0.25">
      <c r="A498">
        <v>2022</v>
      </c>
      <c r="B498" t="s">
        <v>40</v>
      </c>
      <c r="C498" t="s">
        <v>10</v>
      </c>
      <c r="D498" t="s">
        <v>11</v>
      </c>
      <c r="E498">
        <v>3566</v>
      </c>
      <c r="F498">
        <v>5035.0300000000007</v>
      </c>
      <c r="G498">
        <v>5126.576</v>
      </c>
      <c r="H498">
        <v>1007.0060000000002</v>
      </c>
      <c r="I498" t="s">
        <v>12</v>
      </c>
      <c r="L498" t="s">
        <v>52</v>
      </c>
      <c r="M498">
        <v>2020</v>
      </c>
      <c r="N498" t="s">
        <v>39</v>
      </c>
      <c r="O498" t="s">
        <v>65</v>
      </c>
      <c r="P498" t="s">
        <v>54</v>
      </c>
      <c r="Q498" t="s">
        <v>55</v>
      </c>
      <c r="R498" t="s">
        <v>56</v>
      </c>
      <c r="S498" t="s">
        <v>66</v>
      </c>
      <c r="T498" t="s">
        <v>58</v>
      </c>
      <c r="U498">
        <v>278</v>
      </c>
      <c r="V498">
        <v>397.53999999999996</v>
      </c>
    </row>
    <row r="499" spans="1:22" x14ac:dyDescent="0.25">
      <c r="A499">
        <v>2022</v>
      </c>
      <c r="B499" t="s">
        <v>40</v>
      </c>
      <c r="C499" t="s">
        <v>10</v>
      </c>
      <c r="D499" t="s">
        <v>13</v>
      </c>
      <c r="E499">
        <v>2498</v>
      </c>
      <c r="F499">
        <v>9200</v>
      </c>
      <c r="G499">
        <v>8960</v>
      </c>
      <c r="H499">
        <v>1840</v>
      </c>
      <c r="I499" t="s">
        <v>12</v>
      </c>
      <c r="L499" t="s">
        <v>59</v>
      </c>
      <c r="M499">
        <v>2020</v>
      </c>
      <c r="N499" t="s">
        <v>39</v>
      </c>
      <c r="O499" t="s">
        <v>65</v>
      </c>
      <c r="P499" t="s">
        <v>54</v>
      </c>
      <c r="Q499" t="s">
        <v>55</v>
      </c>
      <c r="R499" t="s">
        <v>56</v>
      </c>
      <c r="S499" t="s">
        <v>66</v>
      </c>
      <c r="T499" t="s">
        <v>58</v>
      </c>
      <c r="U499">
        <v>304</v>
      </c>
      <c r="V499">
        <v>526.24</v>
      </c>
    </row>
    <row r="500" spans="1:22" x14ac:dyDescent="0.25">
      <c r="A500">
        <v>2022</v>
      </c>
      <c r="B500" t="s">
        <v>40</v>
      </c>
      <c r="C500" t="s">
        <v>14</v>
      </c>
      <c r="D500" t="s">
        <v>15</v>
      </c>
      <c r="E500">
        <v>1245</v>
      </c>
      <c r="F500">
        <v>5263.78</v>
      </c>
      <c r="G500">
        <v>5126.4639999999999</v>
      </c>
      <c r="H500">
        <v>1052.7560000000001</v>
      </c>
      <c r="I500" t="s">
        <v>12</v>
      </c>
      <c r="L500" t="s">
        <v>52</v>
      </c>
      <c r="M500">
        <v>2020</v>
      </c>
      <c r="N500" t="s">
        <v>39</v>
      </c>
      <c r="O500" t="s">
        <v>65</v>
      </c>
      <c r="P500" t="s">
        <v>54</v>
      </c>
      <c r="Q500" t="s">
        <v>55</v>
      </c>
      <c r="R500" t="s">
        <v>56</v>
      </c>
      <c r="S500" t="s">
        <v>66</v>
      </c>
      <c r="T500" t="s">
        <v>58</v>
      </c>
      <c r="U500">
        <v>274</v>
      </c>
      <c r="V500">
        <v>526.24</v>
      </c>
    </row>
    <row r="501" spans="1:22" x14ac:dyDescent="0.25">
      <c r="A501">
        <v>2022</v>
      </c>
      <c r="B501" t="s">
        <v>40</v>
      </c>
      <c r="C501" t="s">
        <v>16</v>
      </c>
      <c r="D501" t="s">
        <v>17</v>
      </c>
      <c r="E501">
        <v>644</v>
      </c>
      <c r="F501">
        <v>6605.0249999999996</v>
      </c>
      <c r="G501">
        <v>6432.72</v>
      </c>
      <c r="H501">
        <v>1321.0050000000001</v>
      </c>
      <c r="I501" t="s">
        <v>12</v>
      </c>
      <c r="L501" t="s">
        <v>62</v>
      </c>
      <c r="M501">
        <v>2020</v>
      </c>
      <c r="N501" t="s">
        <v>39</v>
      </c>
      <c r="O501" t="s">
        <v>65</v>
      </c>
      <c r="P501" t="s">
        <v>54</v>
      </c>
      <c r="Q501" t="s">
        <v>55</v>
      </c>
      <c r="R501" t="s">
        <v>56</v>
      </c>
      <c r="S501" t="s">
        <v>66</v>
      </c>
      <c r="T501" t="s">
        <v>58</v>
      </c>
      <c r="U501">
        <v>994</v>
      </c>
      <c r="V501">
        <v>1421.42</v>
      </c>
    </row>
    <row r="502" spans="1:22" x14ac:dyDescent="0.25">
      <c r="A502">
        <v>2022</v>
      </c>
      <c r="B502" t="s">
        <v>40</v>
      </c>
      <c r="C502" t="s">
        <v>18</v>
      </c>
      <c r="D502" t="s">
        <v>19</v>
      </c>
      <c r="E502">
        <v>643</v>
      </c>
      <c r="F502">
        <v>8400</v>
      </c>
      <c r="G502">
        <v>7840</v>
      </c>
      <c r="H502">
        <v>1680</v>
      </c>
      <c r="I502" t="s">
        <v>12</v>
      </c>
      <c r="L502" t="s">
        <v>59</v>
      </c>
      <c r="M502">
        <v>2020</v>
      </c>
      <c r="N502" t="s">
        <v>39</v>
      </c>
      <c r="O502" t="s">
        <v>65</v>
      </c>
      <c r="P502" t="s">
        <v>54</v>
      </c>
      <c r="Q502" t="s">
        <v>55</v>
      </c>
      <c r="R502" t="s">
        <v>56</v>
      </c>
      <c r="S502" t="s">
        <v>66</v>
      </c>
      <c r="T502" t="s">
        <v>58</v>
      </c>
      <c r="U502">
        <v>1027</v>
      </c>
      <c r="V502">
        <v>1468.6100000000001</v>
      </c>
    </row>
    <row r="503" spans="1:22" x14ac:dyDescent="0.25">
      <c r="A503">
        <v>2022</v>
      </c>
      <c r="B503" t="s">
        <v>40</v>
      </c>
      <c r="C503" t="s">
        <v>16</v>
      </c>
      <c r="D503" t="s">
        <v>20</v>
      </c>
      <c r="E503">
        <v>455</v>
      </c>
      <c r="F503">
        <v>5494.3200000000006</v>
      </c>
      <c r="G503">
        <v>5128.0320000000002</v>
      </c>
      <c r="H503">
        <v>1098.8640000000003</v>
      </c>
      <c r="I503" t="s">
        <v>12</v>
      </c>
      <c r="L503" t="s">
        <v>52</v>
      </c>
      <c r="M503">
        <v>2020</v>
      </c>
      <c r="N503" t="s">
        <v>39</v>
      </c>
      <c r="O503" t="s">
        <v>65</v>
      </c>
      <c r="P503" t="s">
        <v>54</v>
      </c>
      <c r="Q503" t="s">
        <v>55</v>
      </c>
      <c r="R503" t="s">
        <v>56</v>
      </c>
      <c r="S503" t="s">
        <v>66</v>
      </c>
      <c r="T503" t="s">
        <v>58</v>
      </c>
      <c r="U503">
        <v>276</v>
      </c>
      <c r="V503">
        <v>394.68</v>
      </c>
    </row>
    <row r="504" spans="1:22" x14ac:dyDescent="0.25">
      <c r="A504">
        <v>2022</v>
      </c>
      <c r="B504" t="s">
        <v>40</v>
      </c>
      <c r="C504" t="s">
        <v>18</v>
      </c>
      <c r="D504" t="s">
        <v>21</v>
      </c>
      <c r="E504">
        <v>345</v>
      </c>
      <c r="F504">
        <v>8400</v>
      </c>
      <c r="G504">
        <v>7840</v>
      </c>
      <c r="H504">
        <v>1680</v>
      </c>
      <c r="I504" t="s">
        <v>12</v>
      </c>
      <c r="L504" t="s">
        <v>52</v>
      </c>
      <c r="M504">
        <v>2020</v>
      </c>
      <c r="N504" t="s">
        <v>39</v>
      </c>
      <c r="O504" t="s">
        <v>65</v>
      </c>
      <c r="P504" t="s">
        <v>54</v>
      </c>
      <c r="Q504" t="s">
        <v>55</v>
      </c>
      <c r="R504" t="s">
        <v>56</v>
      </c>
      <c r="S504" t="s">
        <v>66</v>
      </c>
      <c r="T504" t="s">
        <v>58</v>
      </c>
      <c r="U504">
        <v>303</v>
      </c>
      <c r="V504">
        <v>433.28999999999996</v>
      </c>
    </row>
    <row r="505" spans="1:22" x14ac:dyDescent="0.25">
      <c r="A505">
        <v>2022</v>
      </c>
      <c r="B505" t="s">
        <v>40</v>
      </c>
      <c r="C505" t="s">
        <v>14</v>
      </c>
      <c r="D505" t="s">
        <v>22</v>
      </c>
      <c r="E505">
        <v>122</v>
      </c>
      <c r="F505">
        <v>120</v>
      </c>
      <c r="G505">
        <v>112</v>
      </c>
      <c r="H505">
        <v>24</v>
      </c>
      <c r="I505" t="s">
        <v>12</v>
      </c>
      <c r="L505" t="s">
        <v>52</v>
      </c>
      <c r="M505">
        <v>2020</v>
      </c>
      <c r="N505" t="s">
        <v>39</v>
      </c>
      <c r="O505" t="s">
        <v>65</v>
      </c>
      <c r="P505" t="s">
        <v>54</v>
      </c>
      <c r="Q505" t="s">
        <v>55</v>
      </c>
      <c r="R505" t="s">
        <v>56</v>
      </c>
      <c r="S505" t="s">
        <v>66</v>
      </c>
      <c r="T505" t="s">
        <v>58</v>
      </c>
      <c r="U505">
        <v>351</v>
      </c>
      <c r="V505">
        <v>501.93</v>
      </c>
    </row>
    <row r="506" spans="1:22" x14ac:dyDescent="0.25">
      <c r="A506">
        <v>2022</v>
      </c>
      <c r="B506" t="s">
        <v>40</v>
      </c>
      <c r="C506" t="s">
        <v>23</v>
      </c>
      <c r="D506" t="s">
        <v>24</v>
      </c>
      <c r="E506">
        <v>78</v>
      </c>
      <c r="F506">
        <v>2517.46</v>
      </c>
      <c r="G506">
        <v>5126.4639999999999</v>
      </c>
      <c r="H506">
        <v>503.49200000000002</v>
      </c>
      <c r="I506" t="s">
        <v>12</v>
      </c>
      <c r="L506" t="s">
        <v>62</v>
      </c>
      <c r="M506">
        <v>2020</v>
      </c>
      <c r="N506" t="s">
        <v>39</v>
      </c>
      <c r="O506" t="s">
        <v>65</v>
      </c>
      <c r="P506" t="s">
        <v>54</v>
      </c>
      <c r="Q506" t="s">
        <v>55</v>
      </c>
      <c r="R506" t="s">
        <v>56</v>
      </c>
      <c r="S506" t="s">
        <v>66</v>
      </c>
      <c r="T506" t="s">
        <v>58</v>
      </c>
      <c r="U506">
        <v>273</v>
      </c>
      <c r="V506">
        <v>390.39</v>
      </c>
    </row>
    <row r="507" spans="1:22" x14ac:dyDescent="0.25">
      <c r="A507">
        <v>2022</v>
      </c>
      <c r="B507" t="s">
        <v>40</v>
      </c>
      <c r="C507" t="s">
        <v>23</v>
      </c>
      <c r="D507" t="s">
        <v>25</v>
      </c>
      <c r="E507">
        <v>76</v>
      </c>
      <c r="F507">
        <v>2517.2949999999996</v>
      </c>
      <c r="G507">
        <v>5126.1279999999997</v>
      </c>
      <c r="H507">
        <v>503.45899999999995</v>
      </c>
      <c r="I507" t="s">
        <v>12</v>
      </c>
      <c r="L507" t="s">
        <v>52</v>
      </c>
      <c r="M507">
        <v>2020</v>
      </c>
      <c r="N507" t="s">
        <v>39</v>
      </c>
      <c r="O507" t="s">
        <v>65</v>
      </c>
      <c r="P507" t="s">
        <v>54</v>
      </c>
      <c r="Q507" t="s">
        <v>55</v>
      </c>
      <c r="R507" t="s">
        <v>56</v>
      </c>
      <c r="S507" t="s">
        <v>66</v>
      </c>
      <c r="T507" t="s">
        <v>58</v>
      </c>
      <c r="U507">
        <v>775</v>
      </c>
      <c r="V507">
        <v>1108.25</v>
      </c>
    </row>
    <row r="508" spans="1:22" x14ac:dyDescent="0.25">
      <c r="A508">
        <v>2022</v>
      </c>
      <c r="B508" t="s">
        <v>40</v>
      </c>
      <c r="C508" t="s">
        <v>23</v>
      </c>
      <c r="D508" t="s">
        <v>26</v>
      </c>
      <c r="E508">
        <v>46</v>
      </c>
      <c r="F508">
        <v>110</v>
      </c>
      <c r="G508">
        <v>224</v>
      </c>
      <c r="H508">
        <v>22</v>
      </c>
      <c r="I508" t="s">
        <v>12</v>
      </c>
      <c r="L508" t="s">
        <v>52</v>
      </c>
      <c r="M508">
        <v>2020</v>
      </c>
      <c r="N508" t="s">
        <v>39</v>
      </c>
      <c r="O508" t="s">
        <v>65</v>
      </c>
      <c r="P508" t="s">
        <v>54</v>
      </c>
      <c r="Q508" t="s">
        <v>55</v>
      </c>
      <c r="R508" t="s">
        <v>56</v>
      </c>
      <c r="S508" t="s">
        <v>66</v>
      </c>
      <c r="T508" t="s">
        <v>58</v>
      </c>
      <c r="U508">
        <v>808</v>
      </c>
      <c r="V508">
        <v>1155.44</v>
      </c>
    </row>
    <row r="509" spans="1:22" x14ac:dyDescent="0.25">
      <c r="A509">
        <v>2022</v>
      </c>
      <c r="B509" t="s">
        <v>40</v>
      </c>
      <c r="C509" t="s">
        <v>23</v>
      </c>
      <c r="D509" t="s">
        <v>27</v>
      </c>
      <c r="E509">
        <v>34</v>
      </c>
      <c r="F509">
        <v>2517.2400000000002</v>
      </c>
      <c r="G509">
        <v>5126.0160000000005</v>
      </c>
      <c r="H509">
        <v>503.44800000000009</v>
      </c>
      <c r="I509" t="s">
        <v>12</v>
      </c>
      <c r="L509" t="s">
        <v>59</v>
      </c>
      <c r="M509">
        <v>2020</v>
      </c>
      <c r="N509" t="s">
        <v>39</v>
      </c>
      <c r="O509" t="s">
        <v>65</v>
      </c>
      <c r="P509" t="s">
        <v>54</v>
      </c>
      <c r="Q509" t="s">
        <v>55</v>
      </c>
      <c r="R509" t="s">
        <v>56</v>
      </c>
      <c r="S509" t="s">
        <v>66</v>
      </c>
      <c r="T509" t="s">
        <v>58</v>
      </c>
      <c r="U509">
        <v>861</v>
      </c>
      <c r="V509">
        <v>1231.23</v>
      </c>
    </row>
    <row r="510" spans="1:22" x14ac:dyDescent="0.25">
      <c r="A510">
        <v>2022</v>
      </c>
      <c r="B510" t="s">
        <v>40</v>
      </c>
      <c r="C510" t="s">
        <v>14</v>
      </c>
      <c r="D510" t="s">
        <v>28</v>
      </c>
      <c r="E510">
        <v>7</v>
      </c>
      <c r="F510">
        <v>220</v>
      </c>
      <c r="G510">
        <v>224</v>
      </c>
      <c r="H510">
        <v>44</v>
      </c>
      <c r="I510" t="s">
        <v>12</v>
      </c>
      <c r="L510" t="s">
        <v>52</v>
      </c>
      <c r="M510">
        <v>2020</v>
      </c>
      <c r="N510" t="s">
        <v>39</v>
      </c>
      <c r="O510" t="s">
        <v>65</v>
      </c>
      <c r="P510" t="s">
        <v>54</v>
      </c>
      <c r="Q510" t="s">
        <v>55</v>
      </c>
      <c r="R510" t="s">
        <v>56</v>
      </c>
      <c r="S510" t="s">
        <v>66</v>
      </c>
      <c r="T510" t="s">
        <v>58</v>
      </c>
      <c r="U510">
        <v>305</v>
      </c>
      <c r="V510">
        <v>436.15</v>
      </c>
    </row>
    <row r="511" spans="1:22" x14ac:dyDescent="0.25">
      <c r="A511">
        <v>2022</v>
      </c>
      <c r="B511" t="s">
        <v>40</v>
      </c>
      <c r="C511" t="s">
        <v>23</v>
      </c>
      <c r="D511" t="s">
        <v>30</v>
      </c>
      <c r="E511">
        <v>3</v>
      </c>
      <c r="F511">
        <v>2517.5150000000003</v>
      </c>
      <c r="G511">
        <v>5126.576</v>
      </c>
      <c r="H511">
        <v>503.5030000000001</v>
      </c>
      <c r="I511" t="s">
        <v>12</v>
      </c>
      <c r="L511" t="s">
        <v>52</v>
      </c>
      <c r="M511">
        <v>2020</v>
      </c>
      <c r="N511" t="s">
        <v>39</v>
      </c>
      <c r="O511" t="s">
        <v>65</v>
      </c>
      <c r="P511" t="s">
        <v>54</v>
      </c>
      <c r="Q511" t="s">
        <v>55</v>
      </c>
      <c r="R511" t="s">
        <v>56</v>
      </c>
      <c r="S511" t="s">
        <v>66</v>
      </c>
      <c r="T511" t="s">
        <v>58</v>
      </c>
      <c r="U511">
        <v>347</v>
      </c>
      <c r="V511">
        <v>496.21000000000004</v>
      </c>
    </row>
    <row r="512" spans="1:22" x14ac:dyDescent="0.25">
      <c r="A512">
        <v>2022</v>
      </c>
      <c r="B512" t="s">
        <v>40</v>
      </c>
      <c r="C512" t="s">
        <v>29</v>
      </c>
      <c r="D512" t="s">
        <v>29</v>
      </c>
      <c r="E512">
        <v>2</v>
      </c>
      <c r="F512">
        <v>7260</v>
      </c>
      <c r="G512">
        <v>7392</v>
      </c>
      <c r="H512">
        <v>1452</v>
      </c>
      <c r="I512" t="s">
        <v>12</v>
      </c>
      <c r="L512" t="s">
        <v>59</v>
      </c>
      <c r="M512">
        <v>2020</v>
      </c>
      <c r="N512" t="s">
        <v>39</v>
      </c>
      <c r="O512" t="s">
        <v>65</v>
      </c>
      <c r="P512" t="s">
        <v>54</v>
      </c>
      <c r="Q512" t="s">
        <v>55</v>
      </c>
      <c r="R512" t="s">
        <v>56</v>
      </c>
      <c r="S512" t="s">
        <v>66</v>
      </c>
      <c r="T512" t="s">
        <v>58</v>
      </c>
      <c r="U512">
        <v>1111</v>
      </c>
      <c r="V512">
        <v>1588.73</v>
      </c>
    </row>
    <row r="513" spans="1:22" x14ac:dyDescent="0.25">
      <c r="A513">
        <v>2022</v>
      </c>
      <c r="B513" t="s">
        <v>41</v>
      </c>
      <c r="C513" t="s">
        <v>10</v>
      </c>
      <c r="D513" t="s">
        <v>11</v>
      </c>
      <c r="E513">
        <v>3566</v>
      </c>
      <c r="F513">
        <v>5263.8950000000004</v>
      </c>
      <c r="G513">
        <v>5126.576</v>
      </c>
      <c r="H513">
        <v>1052.7790000000002</v>
      </c>
      <c r="I513" t="s">
        <v>12</v>
      </c>
      <c r="L513" t="s">
        <v>59</v>
      </c>
      <c r="M513">
        <v>2020</v>
      </c>
      <c r="N513" t="s">
        <v>34</v>
      </c>
      <c r="O513" t="s">
        <v>53</v>
      </c>
      <c r="P513" t="s">
        <v>67</v>
      </c>
      <c r="Q513" t="s">
        <v>68</v>
      </c>
      <c r="R513" t="s">
        <v>64</v>
      </c>
      <c r="S513" t="s">
        <v>66</v>
      </c>
      <c r="T513" t="s">
        <v>58</v>
      </c>
      <c r="U513">
        <v>352</v>
      </c>
      <c r="V513">
        <v>503.36</v>
      </c>
    </row>
    <row r="514" spans="1:22" x14ac:dyDescent="0.25">
      <c r="A514">
        <v>2022</v>
      </c>
      <c r="B514" t="s">
        <v>41</v>
      </c>
      <c r="C514" t="s">
        <v>10</v>
      </c>
      <c r="D514" t="s">
        <v>13</v>
      </c>
      <c r="E514">
        <v>2498</v>
      </c>
      <c r="F514">
        <v>8800</v>
      </c>
      <c r="G514">
        <v>8960</v>
      </c>
      <c r="H514">
        <v>1760</v>
      </c>
      <c r="I514" t="s">
        <v>12</v>
      </c>
      <c r="L514" t="s">
        <v>59</v>
      </c>
      <c r="M514">
        <v>2020</v>
      </c>
      <c r="N514" t="s">
        <v>34</v>
      </c>
      <c r="O514" t="s">
        <v>53</v>
      </c>
      <c r="P514" t="s">
        <v>67</v>
      </c>
      <c r="Q514" t="s">
        <v>68</v>
      </c>
      <c r="R514" t="s">
        <v>64</v>
      </c>
      <c r="S514" t="s">
        <v>66</v>
      </c>
      <c r="T514" t="s">
        <v>58</v>
      </c>
      <c r="U514">
        <v>346</v>
      </c>
      <c r="V514">
        <v>494.78</v>
      </c>
    </row>
    <row r="515" spans="1:22" x14ac:dyDescent="0.25">
      <c r="A515">
        <v>2022</v>
      </c>
      <c r="B515" t="s">
        <v>41</v>
      </c>
      <c r="C515" t="s">
        <v>14</v>
      </c>
      <c r="D515" t="s">
        <v>15</v>
      </c>
      <c r="E515">
        <v>1245</v>
      </c>
      <c r="F515">
        <v>5034.92</v>
      </c>
      <c r="G515">
        <v>5126.4639999999999</v>
      </c>
      <c r="H515">
        <v>1006.984</v>
      </c>
      <c r="I515" t="s">
        <v>12</v>
      </c>
      <c r="L515" t="s">
        <v>59</v>
      </c>
      <c r="M515">
        <v>2020</v>
      </c>
      <c r="N515" t="s">
        <v>34</v>
      </c>
      <c r="O515" t="s">
        <v>53</v>
      </c>
      <c r="P515" t="s">
        <v>67</v>
      </c>
      <c r="Q515" t="s">
        <v>68</v>
      </c>
      <c r="R515" t="s">
        <v>64</v>
      </c>
      <c r="S515" t="s">
        <v>66</v>
      </c>
      <c r="T515" t="s">
        <v>58</v>
      </c>
      <c r="U515">
        <v>340</v>
      </c>
      <c r="V515">
        <v>486.2</v>
      </c>
    </row>
    <row r="516" spans="1:22" x14ac:dyDescent="0.25">
      <c r="A516">
        <v>2022</v>
      </c>
      <c r="B516" t="s">
        <v>41</v>
      </c>
      <c r="C516" t="s">
        <v>16</v>
      </c>
      <c r="D516" t="s">
        <v>17</v>
      </c>
      <c r="E516">
        <v>644</v>
      </c>
      <c r="F516">
        <v>6317.85</v>
      </c>
      <c r="G516">
        <v>6432.72</v>
      </c>
      <c r="H516">
        <v>1263.5700000000002</v>
      </c>
      <c r="I516" t="s">
        <v>12</v>
      </c>
      <c r="L516" t="s">
        <v>61</v>
      </c>
      <c r="M516">
        <v>2020</v>
      </c>
      <c r="N516" t="s">
        <v>34</v>
      </c>
      <c r="O516" t="s">
        <v>53</v>
      </c>
      <c r="P516" t="s">
        <v>67</v>
      </c>
      <c r="Q516" t="s">
        <v>68</v>
      </c>
      <c r="R516" t="s">
        <v>64</v>
      </c>
      <c r="S516" t="s">
        <v>66</v>
      </c>
      <c r="T516" t="s">
        <v>58</v>
      </c>
      <c r="U516">
        <v>349</v>
      </c>
      <c r="V516">
        <v>499.07</v>
      </c>
    </row>
    <row r="517" spans="1:22" x14ac:dyDescent="0.25">
      <c r="A517">
        <v>2022</v>
      </c>
      <c r="B517" t="s">
        <v>41</v>
      </c>
      <c r="C517" t="s">
        <v>18</v>
      </c>
      <c r="D517" t="s">
        <v>19</v>
      </c>
      <c r="E517">
        <v>643</v>
      </c>
      <c r="F517">
        <v>7700</v>
      </c>
      <c r="G517">
        <v>7840</v>
      </c>
      <c r="H517">
        <v>1540</v>
      </c>
      <c r="I517" t="s">
        <v>12</v>
      </c>
      <c r="L517" t="s">
        <v>52</v>
      </c>
      <c r="M517">
        <v>2020</v>
      </c>
      <c r="N517" t="s">
        <v>34</v>
      </c>
      <c r="O517" t="s">
        <v>53</v>
      </c>
      <c r="P517" t="s">
        <v>67</v>
      </c>
      <c r="Q517" t="s">
        <v>68</v>
      </c>
      <c r="R517" t="s">
        <v>64</v>
      </c>
      <c r="S517" t="s">
        <v>66</v>
      </c>
      <c r="T517" t="s">
        <v>58</v>
      </c>
      <c r="U517">
        <v>343</v>
      </c>
      <c r="V517">
        <v>490.49</v>
      </c>
    </row>
    <row r="518" spans="1:22" x14ac:dyDescent="0.25">
      <c r="A518">
        <v>2022</v>
      </c>
      <c r="B518" t="s">
        <v>41</v>
      </c>
      <c r="C518" t="s">
        <v>16</v>
      </c>
      <c r="D518" t="s">
        <v>20</v>
      </c>
      <c r="E518">
        <v>455</v>
      </c>
      <c r="F518">
        <v>5036.46</v>
      </c>
      <c r="G518">
        <v>5128.0320000000002</v>
      </c>
      <c r="H518">
        <v>1007.292</v>
      </c>
      <c r="I518" t="s">
        <v>12</v>
      </c>
      <c r="L518" t="s">
        <v>62</v>
      </c>
      <c r="M518">
        <v>2020</v>
      </c>
      <c r="N518" t="s">
        <v>38</v>
      </c>
      <c r="O518" t="s">
        <v>53</v>
      </c>
      <c r="P518" t="s">
        <v>67</v>
      </c>
      <c r="Q518" t="s">
        <v>68</v>
      </c>
      <c r="R518" t="s">
        <v>64</v>
      </c>
      <c r="S518" t="s">
        <v>66</v>
      </c>
      <c r="T518" t="s">
        <v>69</v>
      </c>
      <c r="U518">
        <v>286</v>
      </c>
      <c r="V518">
        <v>408.98</v>
      </c>
    </row>
    <row r="519" spans="1:22" x14ac:dyDescent="0.25">
      <c r="A519">
        <v>2022</v>
      </c>
      <c r="B519" t="s">
        <v>41</v>
      </c>
      <c r="C519" t="s">
        <v>18</v>
      </c>
      <c r="D519" t="s">
        <v>21</v>
      </c>
      <c r="E519">
        <v>345</v>
      </c>
      <c r="F519">
        <v>7700</v>
      </c>
      <c r="G519">
        <v>7840</v>
      </c>
      <c r="H519">
        <v>1540</v>
      </c>
      <c r="I519" t="s">
        <v>12</v>
      </c>
      <c r="L519" t="s">
        <v>59</v>
      </c>
      <c r="M519">
        <v>2020</v>
      </c>
      <c r="N519" t="s">
        <v>38</v>
      </c>
      <c r="O519" t="s">
        <v>53</v>
      </c>
      <c r="P519" t="s">
        <v>67</v>
      </c>
      <c r="Q519" t="s">
        <v>68</v>
      </c>
      <c r="R519" t="s">
        <v>64</v>
      </c>
      <c r="S519" t="s">
        <v>66</v>
      </c>
      <c r="T519" t="s">
        <v>69</v>
      </c>
      <c r="U519">
        <v>280</v>
      </c>
      <c r="V519">
        <v>400.4</v>
      </c>
    </row>
    <row r="520" spans="1:22" x14ac:dyDescent="0.25">
      <c r="A520">
        <v>2022</v>
      </c>
      <c r="B520" t="s">
        <v>41</v>
      </c>
      <c r="C520" t="s">
        <v>14</v>
      </c>
      <c r="D520" t="s">
        <v>22</v>
      </c>
      <c r="E520">
        <v>122</v>
      </c>
      <c r="F520">
        <v>110</v>
      </c>
      <c r="G520">
        <v>112</v>
      </c>
      <c r="H520">
        <v>22</v>
      </c>
      <c r="I520" t="s">
        <v>12</v>
      </c>
      <c r="L520" t="s">
        <v>52</v>
      </c>
      <c r="M520">
        <v>2020</v>
      </c>
      <c r="N520" t="s">
        <v>38</v>
      </c>
      <c r="O520" t="s">
        <v>53</v>
      </c>
      <c r="P520" t="s">
        <v>67</v>
      </c>
      <c r="Q520" t="s">
        <v>68</v>
      </c>
      <c r="R520" t="s">
        <v>64</v>
      </c>
      <c r="S520" t="s">
        <v>66</v>
      </c>
      <c r="T520" t="s">
        <v>69</v>
      </c>
      <c r="U520">
        <v>289</v>
      </c>
      <c r="V520">
        <v>413.27</v>
      </c>
    </row>
    <row r="521" spans="1:22" x14ac:dyDescent="0.25">
      <c r="A521">
        <v>2022</v>
      </c>
      <c r="B521" t="s">
        <v>41</v>
      </c>
      <c r="C521" t="s">
        <v>23</v>
      </c>
      <c r="D521" t="s">
        <v>24</v>
      </c>
      <c r="E521">
        <v>78</v>
      </c>
      <c r="F521">
        <v>2517.46</v>
      </c>
      <c r="G521">
        <v>5126.4639999999999</v>
      </c>
      <c r="H521">
        <v>503.49200000000002</v>
      </c>
      <c r="I521" t="s">
        <v>12</v>
      </c>
      <c r="L521" t="s">
        <v>61</v>
      </c>
      <c r="M521">
        <v>2020</v>
      </c>
      <c r="N521" t="s">
        <v>38</v>
      </c>
      <c r="O521" t="s">
        <v>53</v>
      </c>
      <c r="P521" t="s">
        <v>67</v>
      </c>
      <c r="Q521" t="s">
        <v>68</v>
      </c>
      <c r="R521" t="s">
        <v>64</v>
      </c>
      <c r="S521" t="s">
        <v>66</v>
      </c>
      <c r="T521" t="s">
        <v>69</v>
      </c>
      <c r="U521">
        <v>283</v>
      </c>
      <c r="V521">
        <v>404.69</v>
      </c>
    </row>
    <row r="522" spans="1:22" x14ac:dyDescent="0.25">
      <c r="A522">
        <v>2022</v>
      </c>
      <c r="B522" t="s">
        <v>41</v>
      </c>
      <c r="C522" t="s">
        <v>23</v>
      </c>
      <c r="D522" t="s">
        <v>25</v>
      </c>
      <c r="E522">
        <v>76</v>
      </c>
      <c r="F522">
        <v>2288.4499999999998</v>
      </c>
      <c r="G522">
        <v>5126.1279999999997</v>
      </c>
      <c r="H522">
        <v>457.69</v>
      </c>
      <c r="I522" t="s">
        <v>12</v>
      </c>
      <c r="L522" t="s">
        <v>52</v>
      </c>
      <c r="M522">
        <v>2020</v>
      </c>
      <c r="N522" t="s">
        <v>38</v>
      </c>
      <c r="O522" t="s">
        <v>53</v>
      </c>
      <c r="P522" t="s">
        <v>67</v>
      </c>
      <c r="Q522" t="s">
        <v>68</v>
      </c>
      <c r="R522" t="s">
        <v>64</v>
      </c>
      <c r="S522" t="s">
        <v>66</v>
      </c>
      <c r="T522" t="s">
        <v>69</v>
      </c>
      <c r="U522">
        <v>277</v>
      </c>
      <c r="V522">
        <v>396.11</v>
      </c>
    </row>
    <row r="523" spans="1:22" x14ac:dyDescent="0.25">
      <c r="A523">
        <v>2022</v>
      </c>
      <c r="B523" t="s">
        <v>41</v>
      </c>
      <c r="C523" t="s">
        <v>23</v>
      </c>
      <c r="D523" t="s">
        <v>26</v>
      </c>
      <c r="E523">
        <v>46</v>
      </c>
      <c r="F523">
        <v>100</v>
      </c>
      <c r="G523">
        <v>224</v>
      </c>
      <c r="H523">
        <v>20</v>
      </c>
      <c r="I523" t="s">
        <v>12</v>
      </c>
      <c r="L523" t="s">
        <v>59</v>
      </c>
      <c r="M523">
        <v>2020</v>
      </c>
      <c r="N523" t="s">
        <v>42</v>
      </c>
      <c r="O523" t="s">
        <v>53</v>
      </c>
      <c r="P523" t="s">
        <v>67</v>
      </c>
      <c r="Q523" t="s">
        <v>68</v>
      </c>
      <c r="R523" t="s">
        <v>64</v>
      </c>
      <c r="S523" t="s">
        <v>66</v>
      </c>
      <c r="T523" t="s">
        <v>58</v>
      </c>
      <c r="U523">
        <v>226</v>
      </c>
      <c r="V523">
        <v>323.18</v>
      </c>
    </row>
    <row r="524" spans="1:22" x14ac:dyDescent="0.25">
      <c r="A524">
        <v>2022</v>
      </c>
      <c r="B524" t="s">
        <v>41</v>
      </c>
      <c r="C524" t="s">
        <v>23</v>
      </c>
      <c r="D524" t="s">
        <v>27</v>
      </c>
      <c r="E524">
        <v>34</v>
      </c>
      <c r="F524">
        <v>2288.4</v>
      </c>
      <c r="G524">
        <v>5126.0160000000005</v>
      </c>
      <c r="H524">
        <v>457.68000000000006</v>
      </c>
      <c r="I524" t="s">
        <v>33</v>
      </c>
      <c r="L524" t="s">
        <v>52</v>
      </c>
      <c r="M524">
        <v>2020</v>
      </c>
      <c r="N524" t="s">
        <v>42</v>
      </c>
      <c r="O524" t="s">
        <v>53</v>
      </c>
      <c r="P524" t="s">
        <v>67</v>
      </c>
      <c r="Q524" t="s">
        <v>68</v>
      </c>
      <c r="R524" t="s">
        <v>64</v>
      </c>
      <c r="S524" t="s">
        <v>57</v>
      </c>
      <c r="T524" t="s">
        <v>58</v>
      </c>
      <c r="U524">
        <v>220</v>
      </c>
      <c r="V524">
        <v>314.60000000000002</v>
      </c>
    </row>
    <row r="525" spans="1:22" x14ac:dyDescent="0.25">
      <c r="A525">
        <v>2022</v>
      </c>
      <c r="B525" t="s">
        <v>41</v>
      </c>
      <c r="C525" t="s">
        <v>14</v>
      </c>
      <c r="D525" t="s">
        <v>28</v>
      </c>
      <c r="E525">
        <v>7</v>
      </c>
      <c r="F525">
        <v>200</v>
      </c>
      <c r="G525">
        <v>224</v>
      </c>
      <c r="H525">
        <v>40</v>
      </c>
      <c r="I525" t="s">
        <v>33</v>
      </c>
      <c r="L525" t="s">
        <v>61</v>
      </c>
      <c r="M525">
        <v>2020</v>
      </c>
      <c r="N525" t="s">
        <v>42</v>
      </c>
      <c r="O525" t="s">
        <v>53</v>
      </c>
      <c r="P525" t="s">
        <v>67</v>
      </c>
      <c r="Q525" t="s">
        <v>68</v>
      </c>
      <c r="R525" t="s">
        <v>64</v>
      </c>
      <c r="S525" t="s">
        <v>57</v>
      </c>
      <c r="T525" t="s">
        <v>58</v>
      </c>
      <c r="U525">
        <v>214</v>
      </c>
      <c r="V525">
        <v>306.02</v>
      </c>
    </row>
    <row r="526" spans="1:22" x14ac:dyDescent="0.25">
      <c r="A526">
        <v>2022</v>
      </c>
      <c r="B526" t="s">
        <v>41</v>
      </c>
      <c r="C526" t="s">
        <v>23</v>
      </c>
      <c r="D526" t="s">
        <v>30</v>
      </c>
      <c r="E526">
        <v>3</v>
      </c>
      <c r="F526">
        <v>2288.65</v>
      </c>
      <c r="G526">
        <v>5126.576</v>
      </c>
      <c r="H526">
        <v>457.73</v>
      </c>
      <c r="I526" t="s">
        <v>33</v>
      </c>
      <c r="L526" t="s">
        <v>52</v>
      </c>
      <c r="M526">
        <v>2020</v>
      </c>
      <c r="N526" t="s">
        <v>42</v>
      </c>
      <c r="O526" t="s">
        <v>53</v>
      </c>
      <c r="P526" t="s">
        <v>67</v>
      </c>
      <c r="Q526" t="s">
        <v>68</v>
      </c>
      <c r="R526" t="s">
        <v>64</v>
      </c>
      <c r="S526" t="s">
        <v>57</v>
      </c>
      <c r="T526" t="s">
        <v>58</v>
      </c>
      <c r="U526">
        <v>223</v>
      </c>
      <c r="V526">
        <v>318.89</v>
      </c>
    </row>
    <row r="527" spans="1:22" x14ac:dyDescent="0.25">
      <c r="A527">
        <v>2022</v>
      </c>
      <c r="B527" t="s">
        <v>41</v>
      </c>
      <c r="C527" t="s">
        <v>29</v>
      </c>
      <c r="D527" t="s">
        <v>29</v>
      </c>
      <c r="E527">
        <v>2</v>
      </c>
      <c r="F527">
        <v>6600</v>
      </c>
      <c r="G527">
        <v>7392</v>
      </c>
      <c r="H527">
        <v>1320</v>
      </c>
      <c r="I527" t="s">
        <v>33</v>
      </c>
      <c r="L527" t="s">
        <v>61</v>
      </c>
      <c r="M527">
        <v>2020</v>
      </c>
      <c r="N527" t="s">
        <v>42</v>
      </c>
      <c r="O527" t="s">
        <v>53</v>
      </c>
      <c r="P527" t="s">
        <v>67</v>
      </c>
      <c r="Q527" t="s">
        <v>68</v>
      </c>
      <c r="R527" t="s">
        <v>64</v>
      </c>
      <c r="S527" t="s">
        <v>57</v>
      </c>
      <c r="T527" t="s">
        <v>58</v>
      </c>
      <c r="U527">
        <v>217</v>
      </c>
      <c r="V527">
        <v>310.31</v>
      </c>
    </row>
    <row r="528" spans="1:22" x14ac:dyDescent="0.25">
      <c r="A528">
        <v>2022</v>
      </c>
      <c r="B528" t="s">
        <v>42</v>
      </c>
      <c r="C528" t="s">
        <v>10</v>
      </c>
      <c r="D528" t="s">
        <v>11</v>
      </c>
      <c r="E528">
        <v>3566</v>
      </c>
      <c r="F528">
        <v>4577.3</v>
      </c>
      <c r="G528">
        <v>5126.576</v>
      </c>
      <c r="H528">
        <v>915.46</v>
      </c>
      <c r="I528" t="s">
        <v>33</v>
      </c>
      <c r="L528" t="s">
        <v>52</v>
      </c>
      <c r="M528">
        <v>2020</v>
      </c>
      <c r="N528" t="s">
        <v>42</v>
      </c>
      <c r="O528" t="s">
        <v>53</v>
      </c>
      <c r="P528" t="s">
        <v>67</v>
      </c>
      <c r="Q528" t="s">
        <v>68</v>
      </c>
      <c r="R528" t="s">
        <v>64</v>
      </c>
      <c r="S528" t="s">
        <v>57</v>
      </c>
      <c r="T528" t="s">
        <v>58</v>
      </c>
      <c r="U528">
        <v>211</v>
      </c>
      <c r="V528">
        <v>301.73</v>
      </c>
    </row>
    <row r="529" spans="1:22" x14ac:dyDescent="0.25">
      <c r="A529">
        <v>2022</v>
      </c>
      <c r="B529" t="s">
        <v>42</v>
      </c>
      <c r="C529" t="s">
        <v>10</v>
      </c>
      <c r="D529" t="s">
        <v>13</v>
      </c>
      <c r="E529">
        <v>2498</v>
      </c>
      <c r="F529">
        <v>8000</v>
      </c>
      <c r="G529">
        <v>8960</v>
      </c>
      <c r="H529">
        <v>1600</v>
      </c>
      <c r="I529" t="s">
        <v>33</v>
      </c>
      <c r="L529" t="s">
        <v>52</v>
      </c>
      <c r="M529">
        <v>2020</v>
      </c>
      <c r="N529" t="s">
        <v>37</v>
      </c>
      <c r="O529" t="s">
        <v>53</v>
      </c>
      <c r="P529" t="s">
        <v>67</v>
      </c>
      <c r="Q529" t="s">
        <v>68</v>
      </c>
      <c r="R529" t="s">
        <v>64</v>
      </c>
      <c r="S529" t="s">
        <v>57</v>
      </c>
      <c r="T529" t="s">
        <v>69</v>
      </c>
      <c r="U529">
        <v>304</v>
      </c>
      <c r="V529">
        <v>434.72</v>
      </c>
    </row>
    <row r="530" spans="1:22" x14ac:dyDescent="0.25">
      <c r="A530">
        <v>2022</v>
      </c>
      <c r="B530" t="s">
        <v>42</v>
      </c>
      <c r="C530" t="s">
        <v>14</v>
      </c>
      <c r="D530" t="s">
        <v>15</v>
      </c>
      <c r="E530">
        <v>1245</v>
      </c>
      <c r="F530">
        <v>4577.2</v>
      </c>
      <c r="G530">
        <v>5126.4639999999999</v>
      </c>
      <c r="H530">
        <v>915.44</v>
      </c>
      <c r="I530" t="s">
        <v>33</v>
      </c>
      <c r="L530" t="s">
        <v>59</v>
      </c>
      <c r="M530">
        <v>2020</v>
      </c>
      <c r="N530" t="s">
        <v>37</v>
      </c>
      <c r="O530" t="s">
        <v>53</v>
      </c>
      <c r="P530" t="s">
        <v>67</v>
      </c>
      <c r="Q530" t="s">
        <v>68</v>
      </c>
      <c r="R530" t="s">
        <v>64</v>
      </c>
      <c r="S530" t="s">
        <v>57</v>
      </c>
      <c r="T530" t="s">
        <v>69</v>
      </c>
      <c r="U530">
        <v>298</v>
      </c>
      <c r="V530">
        <v>426.14</v>
      </c>
    </row>
    <row r="531" spans="1:22" x14ac:dyDescent="0.25">
      <c r="A531">
        <v>2022</v>
      </c>
      <c r="B531" t="s">
        <v>42</v>
      </c>
      <c r="C531" t="s">
        <v>16</v>
      </c>
      <c r="D531" t="s">
        <v>17</v>
      </c>
      <c r="E531">
        <v>644</v>
      </c>
      <c r="F531">
        <v>5743.5</v>
      </c>
      <c r="G531">
        <v>6432.72</v>
      </c>
      <c r="H531">
        <v>1148.7</v>
      </c>
      <c r="I531" t="s">
        <v>33</v>
      </c>
      <c r="L531" t="s">
        <v>59</v>
      </c>
      <c r="M531">
        <v>2020</v>
      </c>
      <c r="N531" t="s">
        <v>37</v>
      </c>
      <c r="O531" t="s">
        <v>53</v>
      </c>
      <c r="P531" t="s">
        <v>67</v>
      </c>
      <c r="Q531" t="s">
        <v>68</v>
      </c>
      <c r="R531" t="s">
        <v>64</v>
      </c>
      <c r="S531" t="s">
        <v>57</v>
      </c>
      <c r="T531" t="s">
        <v>69</v>
      </c>
      <c r="U531">
        <v>292</v>
      </c>
      <c r="V531">
        <v>417.56</v>
      </c>
    </row>
    <row r="532" spans="1:22" x14ac:dyDescent="0.25">
      <c r="A532">
        <v>2022</v>
      </c>
      <c r="B532" t="s">
        <v>42</v>
      </c>
      <c r="C532" t="s">
        <v>18</v>
      </c>
      <c r="D532" t="s">
        <v>19</v>
      </c>
      <c r="E532">
        <v>643</v>
      </c>
      <c r="F532">
        <v>7000</v>
      </c>
      <c r="G532">
        <v>7840</v>
      </c>
      <c r="H532">
        <v>1400</v>
      </c>
      <c r="I532" t="s">
        <v>33</v>
      </c>
      <c r="L532" t="s">
        <v>61</v>
      </c>
      <c r="M532">
        <v>2020</v>
      </c>
      <c r="N532" t="s">
        <v>37</v>
      </c>
      <c r="O532" t="s">
        <v>53</v>
      </c>
      <c r="P532" t="s">
        <v>67</v>
      </c>
      <c r="Q532" t="s">
        <v>68</v>
      </c>
      <c r="R532" t="s">
        <v>64</v>
      </c>
      <c r="S532" t="s">
        <v>57</v>
      </c>
      <c r="T532" t="s">
        <v>69</v>
      </c>
      <c r="U532">
        <v>301</v>
      </c>
      <c r="V532">
        <v>430.43</v>
      </c>
    </row>
    <row r="533" spans="1:22" x14ac:dyDescent="0.25">
      <c r="A533">
        <v>2022</v>
      </c>
      <c r="B533" t="s">
        <v>42</v>
      </c>
      <c r="C533" t="s">
        <v>16</v>
      </c>
      <c r="D533" t="s">
        <v>20</v>
      </c>
      <c r="E533">
        <v>455</v>
      </c>
      <c r="F533">
        <v>4578.6000000000004</v>
      </c>
      <c r="G533">
        <v>5128.0320000000002</v>
      </c>
      <c r="H533">
        <v>915.72000000000014</v>
      </c>
      <c r="I533" t="s">
        <v>33</v>
      </c>
      <c r="L533" t="s">
        <v>59</v>
      </c>
      <c r="M533">
        <v>2020</v>
      </c>
      <c r="N533" t="s">
        <v>37</v>
      </c>
      <c r="O533" t="s">
        <v>53</v>
      </c>
      <c r="P533" t="s">
        <v>67</v>
      </c>
      <c r="Q533" t="s">
        <v>68</v>
      </c>
      <c r="R533" t="s">
        <v>64</v>
      </c>
      <c r="S533" t="s">
        <v>57</v>
      </c>
      <c r="T533" t="s">
        <v>69</v>
      </c>
      <c r="U533">
        <v>295</v>
      </c>
      <c r="V533">
        <v>421.85</v>
      </c>
    </row>
    <row r="534" spans="1:22" x14ac:dyDescent="0.25">
      <c r="A534">
        <v>2022</v>
      </c>
      <c r="B534" t="s">
        <v>42</v>
      </c>
      <c r="C534" t="s">
        <v>18</v>
      </c>
      <c r="D534" t="s">
        <v>21</v>
      </c>
      <c r="E534">
        <v>345</v>
      </c>
      <c r="F534">
        <v>7000</v>
      </c>
      <c r="G534">
        <v>7840</v>
      </c>
      <c r="H534">
        <v>1400</v>
      </c>
      <c r="I534" t="s">
        <v>33</v>
      </c>
      <c r="L534" t="s">
        <v>59</v>
      </c>
      <c r="M534">
        <v>2020</v>
      </c>
      <c r="N534" t="s">
        <v>36</v>
      </c>
      <c r="O534" t="s">
        <v>53</v>
      </c>
      <c r="P534" t="s">
        <v>67</v>
      </c>
      <c r="Q534" t="s">
        <v>68</v>
      </c>
      <c r="R534" t="s">
        <v>64</v>
      </c>
      <c r="S534" t="s">
        <v>57</v>
      </c>
      <c r="T534" t="s">
        <v>58</v>
      </c>
      <c r="U534">
        <v>322</v>
      </c>
      <c r="V534">
        <v>460.46000000000004</v>
      </c>
    </row>
    <row r="535" spans="1:22" x14ac:dyDescent="0.25">
      <c r="A535">
        <v>2022</v>
      </c>
      <c r="B535" t="s">
        <v>42</v>
      </c>
      <c r="C535" t="s">
        <v>14</v>
      </c>
      <c r="D535" t="s">
        <v>22</v>
      </c>
      <c r="E535">
        <v>122</v>
      </c>
      <c r="F535">
        <v>100</v>
      </c>
      <c r="G535">
        <v>112</v>
      </c>
      <c r="H535">
        <v>20</v>
      </c>
      <c r="I535" t="s">
        <v>33</v>
      </c>
      <c r="L535" t="s">
        <v>52</v>
      </c>
      <c r="M535">
        <v>2020</v>
      </c>
      <c r="N535" t="s">
        <v>36</v>
      </c>
      <c r="O535" t="s">
        <v>53</v>
      </c>
      <c r="P535" t="s">
        <v>67</v>
      </c>
      <c r="Q535" t="s">
        <v>68</v>
      </c>
      <c r="R535" t="s">
        <v>64</v>
      </c>
      <c r="S535" t="s">
        <v>57</v>
      </c>
      <c r="T535" t="s">
        <v>69</v>
      </c>
      <c r="U535">
        <v>316</v>
      </c>
      <c r="V535">
        <v>451.88</v>
      </c>
    </row>
    <row r="536" spans="1:22" x14ac:dyDescent="0.25">
      <c r="A536">
        <v>2022</v>
      </c>
      <c r="B536" t="s">
        <v>42</v>
      </c>
      <c r="C536" t="s">
        <v>23</v>
      </c>
      <c r="D536" t="s">
        <v>24</v>
      </c>
      <c r="E536">
        <v>78</v>
      </c>
      <c r="F536">
        <v>2288.6</v>
      </c>
      <c r="G536">
        <v>5126.4639999999999</v>
      </c>
      <c r="H536">
        <v>457.72</v>
      </c>
      <c r="I536" t="s">
        <v>33</v>
      </c>
      <c r="L536" t="s">
        <v>61</v>
      </c>
      <c r="M536">
        <v>2020</v>
      </c>
      <c r="N536" t="s">
        <v>36</v>
      </c>
      <c r="O536" t="s">
        <v>53</v>
      </c>
      <c r="P536" t="s">
        <v>67</v>
      </c>
      <c r="Q536" t="s">
        <v>68</v>
      </c>
      <c r="R536" t="s">
        <v>64</v>
      </c>
      <c r="S536" t="s">
        <v>57</v>
      </c>
      <c r="T536" t="s">
        <v>69</v>
      </c>
      <c r="U536">
        <v>310</v>
      </c>
      <c r="V536">
        <v>443.3</v>
      </c>
    </row>
    <row r="537" spans="1:22" x14ac:dyDescent="0.25">
      <c r="A537">
        <v>2022</v>
      </c>
      <c r="B537" t="s">
        <v>42</v>
      </c>
      <c r="C537" t="s">
        <v>23</v>
      </c>
      <c r="D537" t="s">
        <v>25</v>
      </c>
      <c r="E537">
        <v>76</v>
      </c>
      <c r="F537">
        <v>2288.4499999999998</v>
      </c>
      <c r="G537">
        <v>5126.1279999999997</v>
      </c>
      <c r="H537">
        <v>457.69</v>
      </c>
      <c r="I537" t="s">
        <v>33</v>
      </c>
      <c r="L537" t="s">
        <v>52</v>
      </c>
      <c r="M537">
        <v>2020</v>
      </c>
      <c r="N537" t="s">
        <v>36</v>
      </c>
      <c r="O537" t="s">
        <v>53</v>
      </c>
      <c r="P537" t="s">
        <v>67</v>
      </c>
      <c r="Q537" t="s">
        <v>68</v>
      </c>
      <c r="R537" t="s">
        <v>64</v>
      </c>
      <c r="S537" t="s">
        <v>57</v>
      </c>
      <c r="T537" t="s">
        <v>69</v>
      </c>
      <c r="U537">
        <v>319</v>
      </c>
      <c r="V537">
        <v>456.16999999999996</v>
      </c>
    </row>
    <row r="538" spans="1:22" x14ac:dyDescent="0.25">
      <c r="A538">
        <v>2022</v>
      </c>
      <c r="B538" t="s">
        <v>42</v>
      </c>
      <c r="C538" t="s">
        <v>23</v>
      </c>
      <c r="D538" t="s">
        <v>26</v>
      </c>
      <c r="E538">
        <v>46</v>
      </c>
      <c r="F538">
        <v>100</v>
      </c>
      <c r="G538">
        <v>224</v>
      </c>
      <c r="H538">
        <v>20</v>
      </c>
      <c r="I538" t="s">
        <v>33</v>
      </c>
      <c r="L538" t="s">
        <v>59</v>
      </c>
      <c r="M538">
        <v>2020</v>
      </c>
      <c r="N538" t="s">
        <v>36</v>
      </c>
      <c r="O538" t="s">
        <v>53</v>
      </c>
      <c r="P538" t="s">
        <v>67</v>
      </c>
      <c r="Q538" t="s">
        <v>68</v>
      </c>
      <c r="R538" t="s">
        <v>64</v>
      </c>
      <c r="S538" t="s">
        <v>57</v>
      </c>
      <c r="T538" t="s">
        <v>69</v>
      </c>
      <c r="U538">
        <v>313</v>
      </c>
      <c r="V538">
        <v>447.59000000000003</v>
      </c>
    </row>
    <row r="539" spans="1:22" x14ac:dyDescent="0.25">
      <c r="A539">
        <v>2022</v>
      </c>
      <c r="B539" t="s">
        <v>42</v>
      </c>
      <c r="C539" t="s">
        <v>23</v>
      </c>
      <c r="D539" t="s">
        <v>27</v>
      </c>
      <c r="E539">
        <v>34</v>
      </c>
      <c r="F539">
        <v>2288.4</v>
      </c>
      <c r="G539">
        <v>5126.0160000000005</v>
      </c>
      <c r="H539">
        <v>457.68000000000006</v>
      </c>
      <c r="I539" t="s">
        <v>33</v>
      </c>
      <c r="L539" t="s">
        <v>59</v>
      </c>
      <c r="M539">
        <v>2020</v>
      </c>
      <c r="N539" t="s">
        <v>36</v>
      </c>
      <c r="O539" t="s">
        <v>53</v>
      </c>
      <c r="P539" t="s">
        <v>67</v>
      </c>
      <c r="Q539" t="s">
        <v>68</v>
      </c>
      <c r="R539" t="s">
        <v>64</v>
      </c>
      <c r="S539" t="s">
        <v>57</v>
      </c>
      <c r="T539" t="s">
        <v>69</v>
      </c>
      <c r="U539">
        <v>307</v>
      </c>
      <c r="V539">
        <v>439.01</v>
      </c>
    </row>
    <row r="540" spans="1:22" x14ac:dyDescent="0.25">
      <c r="A540">
        <v>2022</v>
      </c>
      <c r="B540" t="s">
        <v>42</v>
      </c>
      <c r="C540" t="s">
        <v>14</v>
      </c>
      <c r="D540" t="s">
        <v>28</v>
      </c>
      <c r="E540">
        <v>7</v>
      </c>
      <c r="F540">
        <v>200</v>
      </c>
      <c r="G540">
        <v>224</v>
      </c>
      <c r="H540">
        <v>40</v>
      </c>
      <c r="I540" t="s">
        <v>33</v>
      </c>
      <c r="L540" t="s">
        <v>52</v>
      </c>
      <c r="M540">
        <v>2020</v>
      </c>
      <c r="N540" t="s">
        <v>35</v>
      </c>
      <c r="O540" t="s">
        <v>53</v>
      </c>
      <c r="P540" t="s">
        <v>67</v>
      </c>
      <c r="Q540" t="s">
        <v>68</v>
      </c>
      <c r="R540" t="s">
        <v>64</v>
      </c>
      <c r="S540" t="s">
        <v>57</v>
      </c>
      <c r="T540" t="s">
        <v>58</v>
      </c>
      <c r="U540">
        <v>334</v>
      </c>
      <c r="V540">
        <v>477.62</v>
      </c>
    </row>
    <row r="541" spans="1:22" x14ac:dyDescent="0.25">
      <c r="A541">
        <v>2022</v>
      </c>
      <c r="B541" t="s">
        <v>42</v>
      </c>
      <c r="C541" t="s">
        <v>23</v>
      </c>
      <c r="D541" t="s">
        <v>30</v>
      </c>
      <c r="E541">
        <v>3</v>
      </c>
      <c r="F541">
        <v>2288.65</v>
      </c>
      <c r="G541">
        <v>5126.576</v>
      </c>
      <c r="H541">
        <v>457.73</v>
      </c>
      <c r="I541" t="s">
        <v>33</v>
      </c>
      <c r="L541" t="s">
        <v>59</v>
      </c>
      <c r="M541">
        <v>2020</v>
      </c>
      <c r="N541" t="s">
        <v>35</v>
      </c>
      <c r="O541" t="s">
        <v>53</v>
      </c>
      <c r="P541" t="s">
        <v>67</v>
      </c>
      <c r="Q541" t="s">
        <v>68</v>
      </c>
      <c r="R541" t="s">
        <v>64</v>
      </c>
      <c r="S541" t="s">
        <v>57</v>
      </c>
      <c r="T541" t="s">
        <v>58</v>
      </c>
      <c r="U541">
        <v>328</v>
      </c>
      <c r="V541">
        <v>469.03999999999996</v>
      </c>
    </row>
    <row r="542" spans="1:22" x14ac:dyDescent="0.25">
      <c r="A542">
        <v>2022</v>
      </c>
      <c r="B542" t="s">
        <v>42</v>
      </c>
      <c r="C542" t="s">
        <v>29</v>
      </c>
      <c r="D542" t="s">
        <v>29</v>
      </c>
      <c r="E542">
        <v>2</v>
      </c>
      <c r="F542">
        <v>6600</v>
      </c>
      <c r="G542">
        <v>7392</v>
      </c>
      <c r="H542">
        <v>1320</v>
      </c>
      <c r="I542" t="s">
        <v>33</v>
      </c>
      <c r="L542" t="s">
        <v>61</v>
      </c>
      <c r="M542">
        <v>2020</v>
      </c>
      <c r="N542" t="s">
        <v>35</v>
      </c>
      <c r="O542" t="s">
        <v>53</v>
      </c>
      <c r="P542" t="s">
        <v>67</v>
      </c>
      <c r="Q542" t="s">
        <v>68</v>
      </c>
      <c r="R542" t="s">
        <v>64</v>
      </c>
      <c r="S542" t="s">
        <v>57</v>
      </c>
      <c r="T542" t="s">
        <v>58</v>
      </c>
      <c r="U542">
        <v>337</v>
      </c>
      <c r="V542">
        <v>481.90999999999997</v>
      </c>
    </row>
    <row r="543" spans="1:22" x14ac:dyDescent="0.25">
      <c r="A543">
        <v>2023</v>
      </c>
      <c r="B543" t="s">
        <v>9</v>
      </c>
      <c r="C543" t="s">
        <v>10</v>
      </c>
      <c r="D543" t="s">
        <v>11</v>
      </c>
      <c r="E543">
        <v>3566</v>
      </c>
      <c r="F543">
        <v>5492.76</v>
      </c>
      <c r="G543">
        <v>5126.576</v>
      </c>
      <c r="H543">
        <v>1098.5520000000001</v>
      </c>
      <c r="I543" t="s">
        <v>33</v>
      </c>
      <c r="L543" t="s">
        <v>59</v>
      </c>
      <c r="M543">
        <v>2020</v>
      </c>
      <c r="N543" t="s">
        <v>35</v>
      </c>
      <c r="O543" t="s">
        <v>53</v>
      </c>
      <c r="P543" t="s">
        <v>67</v>
      </c>
      <c r="Q543" t="s">
        <v>68</v>
      </c>
      <c r="R543" t="s">
        <v>64</v>
      </c>
      <c r="S543" t="s">
        <v>57</v>
      </c>
      <c r="T543" t="s">
        <v>58</v>
      </c>
      <c r="U543">
        <v>331</v>
      </c>
      <c r="V543">
        <v>473.33</v>
      </c>
    </row>
    <row r="544" spans="1:22" x14ac:dyDescent="0.25">
      <c r="A544">
        <v>2023</v>
      </c>
      <c r="B544" t="s">
        <v>9</v>
      </c>
      <c r="C544" t="s">
        <v>10</v>
      </c>
      <c r="D544" t="s">
        <v>13</v>
      </c>
      <c r="E544">
        <v>2498</v>
      </c>
      <c r="F544">
        <v>9600</v>
      </c>
      <c r="G544">
        <v>8960</v>
      </c>
      <c r="H544">
        <v>1920</v>
      </c>
      <c r="I544" t="s">
        <v>33</v>
      </c>
      <c r="L544" t="s">
        <v>62</v>
      </c>
      <c r="M544">
        <v>2020</v>
      </c>
      <c r="N544" t="s">
        <v>35</v>
      </c>
      <c r="O544" t="s">
        <v>53</v>
      </c>
      <c r="P544" t="s">
        <v>67</v>
      </c>
      <c r="Q544" t="s">
        <v>68</v>
      </c>
      <c r="R544" t="s">
        <v>64</v>
      </c>
      <c r="S544" t="s">
        <v>57</v>
      </c>
      <c r="T544" t="s">
        <v>58</v>
      </c>
      <c r="U544">
        <v>325</v>
      </c>
      <c r="V544">
        <v>464.75</v>
      </c>
    </row>
    <row r="545" spans="1:22" x14ac:dyDescent="0.25">
      <c r="A545">
        <v>2023</v>
      </c>
      <c r="B545" t="s">
        <v>9</v>
      </c>
      <c r="C545" t="s">
        <v>14</v>
      </c>
      <c r="D545" t="s">
        <v>15</v>
      </c>
      <c r="E545">
        <v>1245</v>
      </c>
      <c r="F545">
        <v>5492.6399999999994</v>
      </c>
      <c r="G545">
        <v>5126.4639999999999</v>
      </c>
      <c r="H545">
        <v>1098.528</v>
      </c>
      <c r="I545" t="s">
        <v>33</v>
      </c>
      <c r="L545" t="s">
        <v>52</v>
      </c>
      <c r="M545">
        <v>2020</v>
      </c>
      <c r="N545" t="s">
        <v>41</v>
      </c>
      <c r="O545" t="s">
        <v>53</v>
      </c>
      <c r="P545" t="s">
        <v>67</v>
      </c>
      <c r="Q545" t="s">
        <v>68</v>
      </c>
      <c r="R545" t="s">
        <v>64</v>
      </c>
      <c r="S545" t="s">
        <v>57</v>
      </c>
      <c r="T545" t="s">
        <v>58</v>
      </c>
      <c r="U545">
        <v>238</v>
      </c>
      <c r="V545">
        <v>340.34000000000003</v>
      </c>
    </row>
    <row r="546" spans="1:22" x14ac:dyDescent="0.25">
      <c r="A546">
        <v>2023</v>
      </c>
      <c r="B546" t="s">
        <v>9</v>
      </c>
      <c r="C546" t="s">
        <v>16</v>
      </c>
      <c r="D546" t="s">
        <v>17</v>
      </c>
      <c r="E546">
        <v>644</v>
      </c>
      <c r="F546">
        <v>6892.2</v>
      </c>
      <c r="G546">
        <v>6432.72</v>
      </c>
      <c r="H546">
        <v>1378.44</v>
      </c>
      <c r="I546" t="s">
        <v>33</v>
      </c>
      <c r="L546" t="s">
        <v>52</v>
      </c>
      <c r="M546">
        <v>2020</v>
      </c>
      <c r="N546" t="s">
        <v>41</v>
      </c>
      <c r="O546" t="s">
        <v>53</v>
      </c>
      <c r="P546" t="s">
        <v>67</v>
      </c>
      <c r="Q546" t="s">
        <v>68</v>
      </c>
      <c r="R546" t="s">
        <v>64</v>
      </c>
      <c r="S546" t="s">
        <v>57</v>
      </c>
      <c r="T546" t="s">
        <v>58</v>
      </c>
      <c r="U546">
        <v>232</v>
      </c>
      <c r="V546">
        <v>331.76</v>
      </c>
    </row>
    <row r="547" spans="1:22" x14ac:dyDescent="0.25">
      <c r="A547">
        <v>2023</v>
      </c>
      <c r="B547" t="s">
        <v>9</v>
      </c>
      <c r="C547" t="s">
        <v>18</v>
      </c>
      <c r="D547" t="s">
        <v>19</v>
      </c>
      <c r="E547">
        <v>643</v>
      </c>
      <c r="F547">
        <v>8400</v>
      </c>
      <c r="G547">
        <v>7840</v>
      </c>
      <c r="H547">
        <v>1680</v>
      </c>
      <c r="I547" t="s">
        <v>12</v>
      </c>
      <c r="L547" t="s">
        <v>63</v>
      </c>
      <c r="M547">
        <v>2020</v>
      </c>
      <c r="N547" t="s">
        <v>41</v>
      </c>
      <c r="O547" t="s">
        <v>53</v>
      </c>
      <c r="P547" t="s">
        <v>67</v>
      </c>
      <c r="Q547" t="s">
        <v>68</v>
      </c>
      <c r="R547" t="s">
        <v>64</v>
      </c>
      <c r="S547" t="s">
        <v>57</v>
      </c>
      <c r="T547" t="s">
        <v>58</v>
      </c>
      <c r="U547">
        <v>241</v>
      </c>
      <c r="V547">
        <v>344.63</v>
      </c>
    </row>
    <row r="548" spans="1:22" x14ac:dyDescent="0.25">
      <c r="A548">
        <v>2023</v>
      </c>
      <c r="B548" t="s">
        <v>9</v>
      </c>
      <c r="C548" t="s">
        <v>16</v>
      </c>
      <c r="D548" t="s">
        <v>20</v>
      </c>
      <c r="E548">
        <v>455</v>
      </c>
      <c r="F548">
        <v>5494.3200000000006</v>
      </c>
      <c r="G548">
        <v>5128.0320000000002</v>
      </c>
      <c r="H548">
        <v>1098.8640000000003</v>
      </c>
      <c r="I548" t="s">
        <v>12</v>
      </c>
      <c r="L548" t="s">
        <v>52</v>
      </c>
      <c r="M548">
        <v>2020</v>
      </c>
      <c r="N548" t="s">
        <v>41</v>
      </c>
      <c r="O548" t="s">
        <v>53</v>
      </c>
      <c r="P548" t="s">
        <v>67</v>
      </c>
      <c r="Q548" t="s">
        <v>68</v>
      </c>
      <c r="R548" t="s">
        <v>64</v>
      </c>
      <c r="S548" t="s">
        <v>57</v>
      </c>
      <c r="T548" t="s">
        <v>58</v>
      </c>
      <c r="U548">
        <v>235</v>
      </c>
      <c r="V548">
        <v>336.05</v>
      </c>
    </row>
    <row r="549" spans="1:22" x14ac:dyDescent="0.25">
      <c r="A549">
        <v>2023</v>
      </c>
      <c r="B549" t="s">
        <v>9</v>
      </c>
      <c r="C549" t="s">
        <v>18</v>
      </c>
      <c r="D549" t="s">
        <v>21</v>
      </c>
      <c r="E549">
        <v>345</v>
      </c>
      <c r="F549">
        <v>8400</v>
      </c>
      <c r="G549">
        <v>7840</v>
      </c>
      <c r="H549">
        <v>1680</v>
      </c>
      <c r="I549" t="s">
        <v>12</v>
      </c>
      <c r="L549" t="s">
        <v>59</v>
      </c>
      <c r="M549">
        <v>2020</v>
      </c>
      <c r="N549" t="s">
        <v>41</v>
      </c>
      <c r="O549" t="s">
        <v>53</v>
      </c>
      <c r="P549" t="s">
        <v>67</v>
      </c>
      <c r="Q549" t="s">
        <v>68</v>
      </c>
      <c r="R549" t="s">
        <v>64</v>
      </c>
      <c r="S549" t="s">
        <v>57</v>
      </c>
      <c r="T549" t="s">
        <v>58</v>
      </c>
      <c r="U549">
        <v>229</v>
      </c>
      <c r="V549">
        <v>327.47000000000003</v>
      </c>
    </row>
    <row r="550" spans="1:22" x14ac:dyDescent="0.25">
      <c r="A550">
        <v>2023</v>
      </c>
      <c r="B550" t="s">
        <v>9</v>
      </c>
      <c r="C550" t="s">
        <v>14</v>
      </c>
      <c r="D550" t="s">
        <v>22</v>
      </c>
      <c r="E550">
        <v>122</v>
      </c>
      <c r="F550">
        <v>120</v>
      </c>
      <c r="G550">
        <v>112</v>
      </c>
      <c r="H550">
        <v>24</v>
      </c>
      <c r="I550" t="s">
        <v>12</v>
      </c>
      <c r="L550" t="s">
        <v>59</v>
      </c>
      <c r="M550">
        <v>2020</v>
      </c>
      <c r="N550" t="s">
        <v>40</v>
      </c>
      <c r="O550" t="s">
        <v>53</v>
      </c>
      <c r="P550" t="s">
        <v>67</v>
      </c>
      <c r="Q550" t="s">
        <v>68</v>
      </c>
      <c r="R550" t="s">
        <v>64</v>
      </c>
      <c r="S550" t="s">
        <v>57</v>
      </c>
      <c r="T550" t="s">
        <v>69</v>
      </c>
      <c r="U550">
        <v>256</v>
      </c>
      <c r="V550">
        <v>366.08</v>
      </c>
    </row>
    <row r="551" spans="1:22" x14ac:dyDescent="0.25">
      <c r="A551">
        <v>2023</v>
      </c>
      <c r="B551" t="s">
        <v>9</v>
      </c>
      <c r="C551" t="s">
        <v>23</v>
      </c>
      <c r="D551" t="s">
        <v>24</v>
      </c>
      <c r="E551">
        <v>78</v>
      </c>
      <c r="F551">
        <v>2288.6</v>
      </c>
      <c r="G551">
        <v>5126.4639999999999</v>
      </c>
      <c r="H551">
        <v>457.72</v>
      </c>
      <c r="I551" t="s">
        <v>12</v>
      </c>
      <c r="L551" t="s">
        <v>61</v>
      </c>
      <c r="M551">
        <v>2020</v>
      </c>
      <c r="N551" t="s">
        <v>40</v>
      </c>
      <c r="O551" t="s">
        <v>53</v>
      </c>
      <c r="P551" t="s">
        <v>67</v>
      </c>
      <c r="Q551" t="s">
        <v>68</v>
      </c>
      <c r="R551" t="s">
        <v>64</v>
      </c>
      <c r="S551" t="s">
        <v>57</v>
      </c>
      <c r="T551" t="s">
        <v>69</v>
      </c>
      <c r="U551">
        <v>250</v>
      </c>
      <c r="V551">
        <v>357.5</v>
      </c>
    </row>
    <row r="552" spans="1:22" x14ac:dyDescent="0.25">
      <c r="A552">
        <v>2023</v>
      </c>
      <c r="B552" t="s">
        <v>9</v>
      </c>
      <c r="C552" t="s">
        <v>23</v>
      </c>
      <c r="D552" t="s">
        <v>25</v>
      </c>
      <c r="E552">
        <v>76</v>
      </c>
      <c r="F552">
        <v>2288.4499999999998</v>
      </c>
      <c r="G552">
        <v>5126.1279999999997</v>
      </c>
      <c r="H552">
        <v>457.69</v>
      </c>
      <c r="I552" t="s">
        <v>12</v>
      </c>
      <c r="L552" t="s">
        <v>52</v>
      </c>
      <c r="M552">
        <v>2020</v>
      </c>
      <c r="N552" t="s">
        <v>40</v>
      </c>
      <c r="O552" t="s">
        <v>53</v>
      </c>
      <c r="P552" t="s">
        <v>67</v>
      </c>
      <c r="Q552" t="s">
        <v>68</v>
      </c>
      <c r="R552" t="s">
        <v>64</v>
      </c>
      <c r="S552" t="s">
        <v>57</v>
      </c>
      <c r="T552" t="s">
        <v>58</v>
      </c>
      <c r="U552">
        <v>244</v>
      </c>
      <c r="V552">
        <v>348.92</v>
      </c>
    </row>
    <row r="553" spans="1:22" x14ac:dyDescent="0.25">
      <c r="A553">
        <v>2023</v>
      </c>
      <c r="B553" t="s">
        <v>9</v>
      </c>
      <c r="C553" t="s">
        <v>23</v>
      </c>
      <c r="D553" t="s">
        <v>26</v>
      </c>
      <c r="E553">
        <v>46</v>
      </c>
      <c r="F553">
        <v>100</v>
      </c>
      <c r="G553">
        <v>224</v>
      </c>
      <c r="H553">
        <v>20</v>
      </c>
      <c r="I553" t="s">
        <v>12</v>
      </c>
      <c r="L553" t="s">
        <v>59</v>
      </c>
      <c r="M553">
        <v>2020</v>
      </c>
      <c r="N553" t="s">
        <v>40</v>
      </c>
      <c r="O553" t="s">
        <v>53</v>
      </c>
      <c r="P553" t="s">
        <v>67</v>
      </c>
      <c r="Q553" t="s">
        <v>68</v>
      </c>
      <c r="R553" t="s">
        <v>64</v>
      </c>
      <c r="S553" t="s">
        <v>57</v>
      </c>
      <c r="T553" t="s">
        <v>69</v>
      </c>
      <c r="U553">
        <v>253</v>
      </c>
      <c r="V553">
        <v>361.78999999999996</v>
      </c>
    </row>
    <row r="554" spans="1:22" x14ac:dyDescent="0.25">
      <c r="A554">
        <v>2023</v>
      </c>
      <c r="B554" t="s">
        <v>9</v>
      </c>
      <c r="C554" t="s">
        <v>23</v>
      </c>
      <c r="D554" t="s">
        <v>27</v>
      </c>
      <c r="E554">
        <v>34</v>
      </c>
      <c r="F554">
        <v>2288.4</v>
      </c>
      <c r="G554">
        <v>5126.0160000000005</v>
      </c>
      <c r="H554">
        <v>457.68000000000006</v>
      </c>
      <c r="I554" t="s">
        <v>12</v>
      </c>
      <c r="L554" t="s">
        <v>52</v>
      </c>
      <c r="M554">
        <v>2020</v>
      </c>
      <c r="N554" t="s">
        <v>40</v>
      </c>
      <c r="O554" t="s">
        <v>53</v>
      </c>
      <c r="P554" t="s">
        <v>67</v>
      </c>
      <c r="Q554" t="s">
        <v>68</v>
      </c>
      <c r="R554" t="s">
        <v>64</v>
      </c>
      <c r="S554" t="s">
        <v>57</v>
      </c>
      <c r="T554" t="s">
        <v>69</v>
      </c>
      <c r="U554">
        <v>247</v>
      </c>
      <c r="V554">
        <v>353.21</v>
      </c>
    </row>
    <row r="555" spans="1:22" x14ac:dyDescent="0.25">
      <c r="A555">
        <v>2023</v>
      </c>
      <c r="B555" t="s">
        <v>9</v>
      </c>
      <c r="C555" t="s">
        <v>14</v>
      </c>
      <c r="D555" t="s">
        <v>28</v>
      </c>
      <c r="E555">
        <v>7</v>
      </c>
      <c r="F555">
        <v>200</v>
      </c>
      <c r="G555">
        <v>224</v>
      </c>
      <c r="H555">
        <v>40</v>
      </c>
      <c r="I555" t="s">
        <v>12</v>
      </c>
      <c r="L555" t="s">
        <v>59</v>
      </c>
      <c r="M555">
        <v>2020</v>
      </c>
      <c r="N555" t="s">
        <v>39</v>
      </c>
      <c r="O555" t="s">
        <v>53</v>
      </c>
      <c r="P555" t="s">
        <v>67</v>
      </c>
      <c r="Q555" t="s">
        <v>68</v>
      </c>
      <c r="R555" t="s">
        <v>64</v>
      </c>
      <c r="S555" t="s">
        <v>57</v>
      </c>
      <c r="T555" t="s">
        <v>69</v>
      </c>
      <c r="U555">
        <v>274</v>
      </c>
      <c r="V555">
        <v>391.82</v>
      </c>
    </row>
    <row r="556" spans="1:22" x14ac:dyDescent="0.25">
      <c r="A556">
        <v>2023</v>
      </c>
      <c r="B556" t="s">
        <v>9</v>
      </c>
      <c r="C556" t="s">
        <v>29</v>
      </c>
      <c r="D556" t="s">
        <v>29</v>
      </c>
      <c r="E556">
        <v>3</v>
      </c>
      <c r="F556">
        <v>4577.3</v>
      </c>
      <c r="G556">
        <v>7392</v>
      </c>
      <c r="H556">
        <v>915.46</v>
      </c>
      <c r="I556" t="s">
        <v>12</v>
      </c>
      <c r="L556" t="s">
        <v>52</v>
      </c>
      <c r="M556">
        <v>2020</v>
      </c>
      <c r="N556" t="s">
        <v>39</v>
      </c>
      <c r="O556" t="s">
        <v>53</v>
      </c>
      <c r="P556" t="s">
        <v>67</v>
      </c>
      <c r="Q556" t="s">
        <v>68</v>
      </c>
      <c r="R556" t="s">
        <v>64</v>
      </c>
      <c r="S556" t="s">
        <v>57</v>
      </c>
      <c r="T556" t="s">
        <v>69</v>
      </c>
      <c r="U556">
        <v>268</v>
      </c>
      <c r="V556">
        <v>383.24</v>
      </c>
    </row>
    <row r="557" spans="1:22" x14ac:dyDescent="0.25">
      <c r="A557">
        <v>2023</v>
      </c>
      <c r="B557" t="s">
        <v>9</v>
      </c>
      <c r="C557" t="s">
        <v>23</v>
      </c>
      <c r="D557" t="s">
        <v>30</v>
      </c>
      <c r="E557">
        <v>3</v>
      </c>
      <c r="F557">
        <v>3300</v>
      </c>
      <c r="G557">
        <v>5126.576</v>
      </c>
      <c r="H557">
        <v>660</v>
      </c>
      <c r="I557" t="s">
        <v>12</v>
      </c>
      <c r="L557" t="s">
        <v>61</v>
      </c>
      <c r="M557">
        <v>2020</v>
      </c>
      <c r="N557" t="s">
        <v>39</v>
      </c>
      <c r="O557" t="s">
        <v>53</v>
      </c>
      <c r="P557" t="s">
        <v>67</v>
      </c>
      <c r="Q557" t="s">
        <v>68</v>
      </c>
      <c r="R557" t="s">
        <v>64</v>
      </c>
      <c r="S557" t="s">
        <v>57</v>
      </c>
      <c r="T557" t="s">
        <v>69</v>
      </c>
      <c r="U557">
        <v>262</v>
      </c>
      <c r="V557">
        <v>374.65999999999997</v>
      </c>
    </row>
    <row r="558" spans="1:22" x14ac:dyDescent="0.25">
      <c r="A558">
        <v>2023</v>
      </c>
      <c r="B558" t="s">
        <v>31</v>
      </c>
      <c r="C558" t="s">
        <v>10</v>
      </c>
      <c r="D558" t="s">
        <v>11</v>
      </c>
      <c r="E558">
        <v>3566</v>
      </c>
      <c r="F558">
        <v>4577.3</v>
      </c>
      <c r="G558">
        <v>5126.576</v>
      </c>
      <c r="H558">
        <v>915.46</v>
      </c>
      <c r="I558" t="s">
        <v>12</v>
      </c>
      <c r="L558" t="s">
        <v>59</v>
      </c>
      <c r="M558">
        <v>2020</v>
      </c>
      <c r="N558" t="s">
        <v>39</v>
      </c>
      <c r="O558" t="s">
        <v>53</v>
      </c>
      <c r="P558" t="s">
        <v>67</v>
      </c>
      <c r="Q558" t="s">
        <v>68</v>
      </c>
      <c r="R558" t="s">
        <v>64</v>
      </c>
      <c r="S558" t="s">
        <v>57</v>
      </c>
      <c r="T558" t="s">
        <v>69</v>
      </c>
      <c r="U558">
        <v>271</v>
      </c>
      <c r="V558">
        <v>387.53</v>
      </c>
    </row>
    <row r="559" spans="1:22" x14ac:dyDescent="0.25">
      <c r="A559">
        <v>2023</v>
      </c>
      <c r="B559" t="s">
        <v>31</v>
      </c>
      <c r="C559" t="s">
        <v>10</v>
      </c>
      <c r="D559" t="s">
        <v>13</v>
      </c>
      <c r="E559">
        <v>2498</v>
      </c>
      <c r="F559">
        <v>8000</v>
      </c>
      <c r="G559">
        <v>8960</v>
      </c>
      <c r="H559">
        <v>1600</v>
      </c>
      <c r="I559" t="s">
        <v>12</v>
      </c>
      <c r="L559" t="s">
        <v>61</v>
      </c>
      <c r="M559">
        <v>2020</v>
      </c>
      <c r="N559" t="s">
        <v>39</v>
      </c>
      <c r="O559" t="s">
        <v>53</v>
      </c>
      <c r="P559" t="s">
        <v>67</v>
      </c>
      <c r="Q559" t="s">
        <v>68</v>
      </c>
      <c r="R559" t="s">
        <v>64</v>
      </c>
      <c r="S559" t="s">
        <v>57</v>
      </c>
      <c r="T559" t="s">
        <v>69</v>
      </c>
      <c r="U559">
        <v>265</v>
      </c>
      <c r="V559">
        <v>378.95</v>
      </c>
    </row>
    <row r="560" spans="1:22" x14ac:dyDescent="0.25">
      <c r="A560">
        <v>2023</v>
      </c>
      <c r="B560" t="s">
        <v>31</v>
      </c>
      <c r="C560" t="s">
        <v>14</v>
      </c>
      <c r="D560" t="s">
        <v>15</v>
      </c>
      <c r="E560">
        <v>1245</v>
      </c>
      <c r="F560">
        <v>4577.2</v>
      </c>
      <c r="G560">
        <v>5126.4639999999999</v>
      </c>
      <c r="H560">
        <v>915.44</v>
      </c>
      <c r="I560" t="s">
        <v>12</v>
      </c>
      <c r="L560" t="s">
        <v>52</v>
      </c>
      <c r="M560">
        <v>2020</v>
      </c>
      <c r="N560" t="s">
        <v>39</v>
      </c>
      <c r="O560" t="s">
        <v>53</v>
      </c>
      <c r="P560" t="s">
        <v>67</v>
      </c>
      <c r="Q560" t="s">
        <v>68</v>
      </c>
      <c r="R560" t="s">
        <v>64</v>
      </c>
      <c r="S560" t="s">
        <v>57</v>
      </c>
      <c r="T560" t="s">
        <v>69</v>
      </c>
      <c r="U560">
        <v>259</v>
      </c>
      <c r="V560">
        <v>370.37</v>
      </c>
    </row>
    <row r="561" spans="1:22" x14ac:dyDescent="0.25">
      <c r="A561">
        <v>2023</v>
      </c>
      <c r="B561" t="s">
        <v>31</v>
      </c>
      <c r="C561" t="s">
        <v>16</v>
      </c>
      <c r="D561" t="s">
        <v>17</v>
      </c>
      <c r="E561">
        <v>644</v>
      </c>
      <c r="F561">
        <v>5743.5</v>
      </c>
      <c r="G561">
        <v>6432.72</v>
      </c>
      <c r="H561">
        <v>1148.7</v>
      </c>
      <c r="I561" t="s">
        <v>12</v>
      </c>
      <c r="L561" t="s">
        <v>61</v>
      </c>
      <c r="M561">
        <v>2020</v>
      </c>
      <c r="N561" t="s">
        <v>34</v>
      </c>
      <c r="O561" t="s">
        <v>65</v>
      </c>
      <c r="P561" t="s">
        <v>67</v>
      </c>
      <c r="Q561" t="s">
        <v>68</v>
      </c>
      <c r="R561" t="s">
        <v>64</v>
      </c>
      <c r="S561" t="s">
        <v>57</v>
      </c>
      <c r="T561" t="s">
        <v>69</v>
      </c>
      <c r="U561">
        <v>158</v>
      </c>
      <c r="V561">
        <v>225.94</v>
      </c>
    </row>
    <row r="562" spans="1:22" x14ac:dyDescent="0.25">
      <c r="A562">
        <v>2023</v>
      </c>
      <c r="B562" t="s">
        <v>31</v>
      </c>
      <c r="C562" t="s">
        <v>18</v>
      </c>
      <c r="D562" t="s">
        <v>19</v>
      </c>
      <c r="E562">
        <v>643</v>
      </c>
      <c r="F562">
        <v>7000</v>
      </c>
      <c r="G562">
        <v>7840</v>
      </c>
      <c r="H562">
        <v>1400</v>
      </c>
      <c r="I562" t="s">
        <v>12</v>
      </c>
      <c r="L562" t="s">
        <v>52</v>
      </c>
      <c r="M562">
        <v>2020</v>
      </c>
      <c r="N562" t="s">
        <v>34</v>
      </c>
      <c r="O562" t="s">
        <v>65</v>
      </c>
      <c r="P562" t="s">
        <v>67</v>
      </c>
      <c r="Q562" t="s">
        <v>68</v>
      </c>
      <c r="R562" t="s">
        <v>64</v>
      </c>
      <c r="S562" t="s">
        <v>57</v>
      </c>
      <c r="T562" t="s">
        <v>69</v>
      </c>
      <c r="U562">
        <v>206</v>
      </c>
      <c r="V562">
        <v>294.58</v>
      </c>
    </row>
    <row r="563" spans="1:22" x14ac:dyDescent="0.25">
      <c r="A563">
        <v>2023</v>
      </c>
      <c r="B563" t="s">
        <v>31</v>
      </c>
      <c r="C563" t="s">
        <v>16</v>
      </c>
      <c r="D563" t="s">
        <v>20</v>
      </c>
      <c r="E563">
        <v>455</v>
      </c>
      <c r="F563">
        <v>4578.6000000000004</v>
      </c>
      <c r="G563">
        <v>5128.0320000000002</v>
      </c>
      <c r="H563">
        <v>915.72000000000014</v>
      </c>
      <c r="I563" t="s">
        <v>12</v>
      </c>
      <c r="L563" t="s">
        <v>59</v>
      </c>
      <c r="M563">
        <v>2020</v>
      </c>
      <c r="N563" t="s">
        <v>34</v>
      </c>
      <c r="O563" t="s">
        <v>65</v>
      </c>
      <c r="P563" t="s">
        <v>67</v>
      </c>
      <c r="Q563" t="s">
        <v>68</v>
      </c>
      <c r="R563" t="s">
        <v>64</v>
      </c>
      <c r="S563" t="s">
        <v>57</v>
      </c>
      <c r="T563" t="s">
        <v>69</v>
      </c>
      <c r="U563">
        <v>134</v>
      </c>
      <c r="V563">
        <v>191.62</v>
      </c>
    </row>
    <row r="564" spans="1:22" x14ac:dyDescent="0.25">
      <c r="A564">
        <v>2023</v>
      </c>
      <c r="B564" t="s">
        <v>31</v>
      </c>
      <c r="C564" t="s">
        <v>18</v>
      </c>
      <c r="D564" t="s">
        <v>21</v>
      </c>
      <c r="E564">
        <v>345</v>
      </c>
      <c r="F564">
        <v>7000</v>
      </c>
      <c r="G564">
        <v>7840</v>
      </c>
      <c r="H564">
        <v>1400</v>
      </c>
      <c r="I564" t="s">
        <v>12</v>
      </c>
      <c r="L564" t="s">
        <v>61</v>
      </c>
      <c r="M564">
        <v>2020</v>
      </c>
      <c r="N564" t="s">
        <v>34</v>
      </c>
      <c r="O564" t="s">
        <v>65</v>
      </c>
      <c r="P564" t="s">
        <v>67</v>
      </c>
      <c r="Q564" t="s">
        <v>68</v>
      </c>
      <c r="R564" t="s">
        <v>64</v>
      </c>
      <c r="S564" t="s">
        <v>57</v>
      </c>
      <c r="T564" t="s">
        <v>69</v>
      </c>
      <c r="U564">
        <v>160</v>
      </c>
      <c r="V564">
        <v>228.8</v>
      </c>
    </row>
    <row r="565" spans="1:22" x14ac:dyDescent="0.25">
      <c r="A565">
        <v>2023</v>
      </c>
      <c r="B565" t="s">
        <v>31</v>
      </c>
      <c r="C565" t="s">
        <v>14</v>
      </c>
      <c r="D565" t="s">
        <v>22</v>
      </c>
      <c r="E565">
        <v>122</v>
      </c>
      <c r="F565">
        <v>100</v>
      </c>
      <c r="G565">
        <v>112</v>
      </c>
      <c r="H565">
        <v>20</v>
      </c>
      <c r="I565" t="s">
        <v>12</v>
      </c>
      <c r="L565" t="s">
        <v>61</v>
      </c>
      <c r="M565">
        <v>2020</v>
      </c>
      <c r="N565" t="s">
        <v>34</v>
      </c>
      <c r="O565" t="s">
        <v>65</v>
      </c>
      <c r="P565" t="s">
        <v>67</v>
      </c>
      <c r="Q565" t="s">
        <v>68</v>
      </c>
      <c r="R565" t="s">
        <v>64</v>
      </c>
      <c r="S565" t="s">
        <v>57</v>
      </c>
      <c r="T565" t="s">
        <v>69</v>
      </c>
      <c r="U565">
        <v>208</v>
      </c>
      <c r="V565">
        <v>297.44</v>
      </c>
    </row>
    <row r="566" spans="1:22" x14ac:dyDescent="0.25">
      <c r="A566">
        <v>2023</v>
      </c>
      <c r="B566" t="s">
        <v>31</v>
      </c>
      <c r="C566" t="s">
        <v>23</v>
      </c>
      <c r="D566" t="s">
        <v>24</v>
      </c>
      <c r="E566">
        <v>78</v>
      </c>
      <c r="F566">
        <v>2288.6</v>
      </c>
      <c r="G566">
        <v>5126.4639999999999</v>
      </c>
      <c r="H566">
        <v>457.72</v>
      </c>
      <c r="I566" t="s">
        <v>12</v>
      </c>
      <c r="L566" t="s">
        <v>61</v>
      </c>
      <c r="M566">
        <v>2020</v>
      </c>
      <c r="N566" t="s">
        <v>34</v>
      </c>
      <c r="O566" t="s">
        <v>65</v>
      </c>
      <c r="P566" t="s">
        <v>67</v>
      </c>
      <c r="Q566" t="s">
        <v>68</v>
      </c>
      <c r="R566" t="s">
        <v>64</v>
      </c>
      <c r="S566" t="s">
        <v>57</v>
      </c>
      <c r="T566" t="s">
        <v>69</v>
      </c>
      <c r="U566">
        <v>136</v>
      </c>
      <c r="V566">
        <v>194.48</v>
      </c>
    </row>
    <row r="567" spans="1:22" x14ac:dyDescent="0.25">
      <c r="A567">
        <v>2023</v>
      </c>
      <c r="B567" t="s">
        <v>31</v>
      </c>
      <c r="C567" t="s">
        <v>23</v>
      </c>
      <c r="D567" t="s">
        <v>25</v>
      </c>
      <c r="E567">
        <v>76</v>
      </c>
      <c r="F567">
        <v>2288.4499999999998</v>
      </c>
      <c r="G567">
        <v>5126.1279999999997</v>
      </c>
      <c r="H567">
        <v>457.69</v>
      </c>
      <c r="I567" t="s">
        <v>12</v>
      </c>
      <c r="L567" t="s">
        <v>52</v>
      </c>
      <c r="M567">
        <v>2020</v>
      </c>
      <c r="N567" t="s">
        <v>34</v>
      </c>
      <c r="O567" t="s">
        <v>65</v>
      </c>
      <c r="P567" t="s">
        <v>67</v>
      </c>
      <c r="Q567" t="s">
        <v>68</v>
      </c>
      <c r="R567" t="s">
        <v>64</v>
      </c>
      <c r="S567" t="s">
        <v>57</v>
      </c>
      <c r="T567" t="s">
        <v>69</v>
      </c>
      <c r="U567">
        <v>812</v>
      </c>
      <c r="V567">
        <v>1161.1599999999999</v>
      </c>
    </row>
    <row r="568" spans="1:22" x14ac:dyDescent="0.25">
      <c r="A568">
        <v>2023</v>
      </c>
      <c r="B568" t="s">
        <v>31</v>
      </c>
      <c r="C568" t="s">
        <v>23</v>
      </c>
      <c r="D568" t="s">
        <v>26</v>
      </c>
      <c r="E568">
        <v>46</v>
      </c>
      <c r="F568">
        <v>100</v>
      </c>
      <c r="G568">
        <v>224</v>
      </c>
      <c r="H568">
        <v>20</v>
      </c>
      <c r="I568" t="s">
        <v>12</v>
      </c>
      <c r="L568" t="s">
        <v>59</v>
      </c>
      <c r="M568">
        <v>2020</v>
      </c>
      <c r="N568" t="s">
        <v>34</v>
      </c>
      <c r="O568" t="s">
        <v>65</v>
      </c>
      <c r="P568" t="s">
        <v>67</v>
      </c>
      <c r="Q568" t="s">
        <v>68</v>
      </c>
      <c r="R568" t="s">
        <v>64</v>
      </c>
      <c r="S568" t="s">
        <v>57</v>
      </c>
      <c r="T568" t="s">
        <v>69</v>
      </c>
      <c r="U568">
        <v>899</v>
      </c>
      <c r="V568">
        <v>1285.57</v>
      </c>
    </row>
    <row r="569" spans="1:22" x14ac:dyDescent="0.25">
      <c r="A569">
        <v>2023</v>
      </c>
      <c r="B569" t="s">
        <v>31</v>
      </c>
      <c r="C569" t="s">
        <v>23</v>
      </c>
      <c r="D569" t="s">
        <v>27</v>
      </c>
      <c r="E569">
        <v>34</v>
      </c>
      <c r="F569">
        <v>2288.4</v>
      </c>
      <c r="G569">
        <v>5126.0160000000005</v>
      </c>
      <c r="H569">
        <v>457.68000000000006</v>
      </c>
      <c r="I569" t="s">
        <v>12</v>
      </c>
      <c r="L569" t="s">
        <v>59</v>
      </c>
      <c r="M569">
        <v>2020</v>
      </c>
      <c r="N569" t="s">
        <v>34</v>
      </c>
      <c r="O569" t="s">
        <v>65</v>
      </c>
      <c r="P569" t="s">
        <v>67</v>
      </c>
      <c r="Q569" t="s">
        <v>68</v>
      </c>
      <c r="R569" t="s">
        <v>64</v>
      </c>
      <c r="S569" t="s">
        <v>57</v>
      </c>
      <c r="T569" t="s">
        <v>69</v>
      </c>
      <c r="U569">
        <v>852</v>
      </c>
      <c r="V569">
        <v>526.24</v>
      </c>
    </row>
    <row r="570" spans="1:22" x14ac:dyDescent="0.25">
      <c r="A570">
        <v>2023</v>
      </c>
      <c r="B570" t="s">
        <v>31</v>
      </c>
      <c r="C570" t="s">
        <v>14</v>
      </c>
      <c r="D570" t="s">
        <v>28</v>
      </c>
      <c r="E570">
        <v>7</v>
      </c>
      <c r="F570">
        <v>200</v>
      </c>
      <c r="G570">
        <v>224</v>
      </c>
      <c r="H570">
        <v>40</v>
      </c>
      <c r="I570" t="s">
        <v>12</v>
      </c>
      <c r="L570" t="s">
        <v>59</v>
      </c>
      <c r="M570">
        <v>2020</v>
      </c>
      <c r="N570" t="s">
        <v>34</v>
      </c>
      <c r="O570" t="s">
        <v>65</v>
      </c>
      <c r="P570" t="s">
        <v>67</v>
      </c>
      <c r="Q570" t="s">
        <v>68</v>
      </c>
      <c r="R570" t="s">
        <v>64</v>
      </c>
      <c r="S570" t="s">
        <v>57</v>
      </c>
      <c r="T570" t="s">
        <v>69</v>
      </c>
      <c r="U570">
        <v>885</v>
      </c>
      <c r="V570">
        <v>526.24</v>
      </c>
    </row>
    <row r="571" spans="1:22" x14ac:dyDescent="0.25">
      <c r="A571">
        <v>2023</v>
      </c>
      <c r="B571" t="s">
        <v>31</v>
      </c>
      <c r="C571" t="s">
        <v>23</v>
      </c>
      <c r="D571" t="s">
        <v>30</v>
      </c>
      <c r="E571">
        <v>3</v>
      </c>
      <c r="F571">
        <v>3300</v>
      </c>
      <c r="G571">
        <v>5126.576</v>
      </c>
      <c r="H571">
        <v>660</v>
      </c>
      <c r="I571" t="s">
        <v>12</v>
      </c>
      <c r="L571" t="s">
        <v>52</v>
      </c>
      <c r="M571">
        <v>2020</v>
      </c>
      <c r="N571" t="s">
        <v>34</v>
      </c>
      <c r="O571" t="s">
        <v>65</v>
      </c>
      <c r="P571" t="s">
        <v>67</v>
      </c>
      <c r="Q571" t="s">
        <v>68</v>
      </c>
      <c r="R571" t="s">
        <v>64</v>
      </c>
      <c r="S571" t="s">
        <v>57</v>
      </c>
      <c r="T571" t="s">
        <v>69</v>
      </c>
      <c r="U571">
        <v>135</v>
      </c>
      <c r="V571">
        <v>193.05</v>
      </c>
    </row>
    <row r="572" spans="1:22" x14ac:dyDescent="0.25">
      <c r="A572">
        <v>2023</v>
      </c>
      <c r="B572" t="s">
        <v>31</v>
      </c>
      <c r="C572" t="s">
        <v>29</v>
      </c>
      <c r="D572" t="s">
        <v>29</v>
      </c>
      <c r="E572">
        <v>2</v>
      </c>
      <c r="F572">
        <v>6600</v>
      </c>
      <c r="G572">
        <v>7392</v>
      </c>
      <c r="H572">
        <v>1320</v>
      </c>
      <c r="I572" t="s">
        <v>12</v>
      </c>
      <c r="L572" t="s">
        <v>61</v>
      </c>
      <c r="M572">
        <v>2020</v>
      </c>
      <c r="N572" t="s">
        <v>34</v>
      </c>
      <c r="O572" t="s">
        <v>65</v>
      </c>
      <c r="P572" t="s">
        <v>67</v>
      </c>
      <c r="Q572" t="s">
        <v>68</v>
      </c>
      <c r="R572" t="s">
        <v>64</v>
      </c>
      <c r="S572" t="s">
        <v>57</v>
      </c>
      <c r="T572" t="s">
        <v>69</v>
      </c>
      <c r="U572">
        <v>163</v>
      </c>
      <c r="V572">
        <v>233.09</v>
      </c>
    </row>
    <row r="573" spans="1:22" x14ac:dyDescent="0.25">
      <c r="A573">
        <v>2023</v>
      </c>
      <c r="B573" t="s">
        <v>32</v>
      </c>
      <c r="C573" t="s">
        <v>10</v>
      </c>
      <c r="D573" t="s">
        <v>11</v>
      </c>
      <c r="E573">
        <v>3566</v>
      </c>
      <c r="F573">
        <v>4577.3</v>
      </c>
      <c r="G573">
        <v>5126.576</v>
      </c>
      <c r="H573">
        <v>915.46</v>
      </c>
      <c r="I573" t="s">
        <v>12</v>
      </c>
      <c r="L573" t="s">
        <v>59</v>
      </c>
      <c r="M573">
        <v>2020</v>
      </c>
      <c r="N573" t="s">
        <v>34</v>
      </c>
      <c r="O573" t="s">
        <v>65</v>
      </c>
      <c r="P573" t="s">
        <v>67</v>
      </c>
      <c r="Q573" t="s">
        <v>68</v>
      </c>
      <c r="R573" t="s">
        <v>64</v>
      </c>
      <c r="S573" t="s">
        <v>57</v>
      </c>
      <c r="T573" t="s">
        <v>69</v>
      </c>
      <c r="U573">
        <v>205</v>
      </c>
      <c r="V573">
        <v>293.14999999999998</v>
      </c>
    </row>
    <row r="574" spans="1:22" x14ac:dyDescent="0.25">
      <c r="A574">
        <v>2023</v>
      </c>
      <c r="B574" t="s">
        <v>32</v>
      </c>
      <c r="C574" t="s">
        <v>10</v>
      </c>
      <c r="D574" t="s">
        <v>13</v>
      </c>
      <c r="E574">
        <v>2498</v>
      </c>
      <c r="F574">
        <v>8000</v>
      </c>
      <c r="G574">
        <v>8960</v>
      </c>
      <c r="H574">
        <v>1600</v>
      </c>
      <c r="I574" t="s">
        <v>12</v>
      </c>
      <c r="L574" t="s">
        <v>61</v>
      </c>
      <c r="M574">
        <v>2020</v>
      </c>
      <c r="N574" t="s">
        <v>34</v>
      </c>
      <c r="O574" t="s">
        <v>65</v>
      </c>
      <c r="P574" t="s">
        <v>67</v>
      </c>
      <c r="Q574" t="s">
        <v>68</v>
      </c>
      <c r="R574" t="s">
        <v>64</v>
      </c>
      <c r="S574" t="s">
        <v>57</v>
      </c>
      <c r="T574" t="s">
        <v>69</v>
      </c>
      <c r="U574">
        <v>133</v>
      </c>
      <c r="V574">
        <v>190.19</v>
      </c>
    </row>
    <row r="575" spans="1:22" x14ac:dyDescent="0.25">
      <c r="A575">
        <v>2023</v>
      </c>
      <c r="B575" t="s">
        <v>32</v>
      </c>
      <c r="C575" t="s">
        <v>14</v>
      </c>
      <c r="D575" t="s">
        <v>15</v>
      </c>
      <c r="E575">
        <v>1245</v>
      </c>
      <c r="F575">
        <v>4577.2</v>
      </c>
      <c r="G575">
        <v>5126.4639999999999</v>
      </c>
      <c r="H575">
        <v>915.44</v>
      </c>
      <c r="I575" t="s">
        <v>12</v>
      </c>
      <c r="L575" t="s">
        <v>59</v>
      </c>
      <c r="M575">
        <v>2020</v>
      </c>
      <c r="N575" t="s">
        <v>34</v>
      </c>
      <c r="O575" t="s">
        <v>65</v>
      </c>
      <c r="P575" t="s">
        <v>67</v>
      </c>
      <c r="Q575" t="s">
        <v>68</v>
      </c>
      <c r="R575" t="s">
        <v>64</v>
      </c>
      <c r="S575" t="s">
        <v>57</v>
      </c>
      <c r="T575" t="s">
        <v>69</v>
      </c>
      <c r="U575">
        <v>821</v>
      </c>
      <c r="V575">
        <v>1174.03</v>
      </c>
    </row>
    <row r="576" spans="1:22" x14ac:dyDescent="0.25">
      <c r="A576">
        <v>2023</v>
      </c>
      <c r="B576" t="s">
        <v>32</v>
      </c>
      <c r="C576" t="s">
        <v>16</v>
      </c>
      <c r="D576" t="s">
        <v>17</v>
      </c>
      <c r="E576">
        <v>644</v>
      </c>
      <c r="F576">
        <v>10000</v>
      </c>
      <c r="G576">
        <v>6432.72</v>
      </c>
      <c r="H576">
        <v>2000</v>
      </c>
      <c r="I576" t="s">
        <v>12</v>
      </c>
      <c r="L576" t="s">
        <v>59</v>
      </c>
      <c r="M576">
        <v>2020</v>
      </c>
      <c r="N576" t="s">
        <v>34</v>
      </c>
      <c r="O576" t="s">
        <v>65</v>
      </c>
      <c r="P576" t="s">
        <v>67</v>
      </c>
      <c r="Q576" t="s">
        <v>68</v>
      </c>
      <c r="R576" t="s">
        <v>64</v>
      </c>
      <c r="S576" t="s">
        <v>57</v>
      </c>
      <c r="T576" t="s">
        <v>69</v>
      </c>
      <c r="U576">
        <v>854</v>
      </c>
      <c r="V576">
        <v>1221.22</v>
      </c>
    </row>
    <row r="577" spans="1:22" x14ac:dyDescent="0.25">
      <c r="A577">
        <v>2023</v>
      </c>
      <c r="B577" t="s">
        <v>32</v>
      </c>
      <c r="C577" t="s">
        <v>18</v>
      </c>
      <c r="D577" t="s">
        <v>19</v>
      </c>
      <c r="E577">
        <v>643</v>
      </c>
      <c r="F577">
        <v>7000</v>
      </c>
      <c r="G577">
        <v>7840</v>
      </c>
      <c r="H577">
        <v>1400</v>
      </c>
      <c r="I577" t="s">
        <v>12</v>
      </c>
      <c r="L577" t="s">
        <v>61</v>
      </c>
      <c r="M577">
        <v>2020</v>
      </c>
      <c r="N577" t="s">
        <v>34</v>
      </c>
      <c r="O577" t="s">
        <v>65</v>
      </c>
      <c r="P577" t="s">
        <v>67</v>
      </c>
      <c r="Q577" t="s">
        <v>68</v>
      </c>
      <c r="R577" t="s">
        <v>64</v>
      </c>
      <c r="S577" t="s">
        <v>57</v>
      </c>
      <c r="T577" t="s">
        <v>69</v>
      </c>
      <c r="U577">
        <v>131</v>
      </c>
      <c r="V577">
        <v>187.32999999999998</v>
      </c>
    </row>
    <row r="578" spans="1:22" x14ac:dyDescent="0.25">
      <c r="A578">
        <v>2023</v>
      </c>
      <c r="B578" t="s">
        <v>32</v>
      </c>
      <c r="C578" t="s">
        <v>16</v>
      </c>
      <c r="D578" t="s">
        <v>20</v>
      </c>
      <c r="E578">
        <v>455</v>
      </c>
      <c r="F578">
        <v>4578.6000000000004</v>
      </c>
      <c r="G578">
        <v>5128.0320000000002</v>
      </c>
      <c r="H578">
        <v>915.72000000000014</v>
      </c>
      <c r="I578" t="s">
        <v>12</v>
      </c>
      <c r="L578" t="s">
        <v>52</v>
      </c>
      <c r="M578">
        <v>2020</v>
      </c>
      <c r="N578" t="s">
        <v>38</v>
      </c>
      <c r="O578" t="s">
        <v>65</v>
      </c>
      <c r="P578" t="s">
        <v>67</v>
      </c>
      <c r="Q578" t="s">
        <v>68</v>
      </c>
      <c r="R578" t="s">
        <v>64</v>
      </c>
      <c r="S578" t="s">
        <v>57</v>
      </c>
      <c r="T578" t="s">
        <v>69</v>
      </c>
      <c r="U578">
        <v>140</v>
      </c>
      <c r="V578">
        <v>200.2</v>
      </c>
    </row>
    <row r="579" spans="1:22" x14ac:dyDescent="0.25">
      <c r="A579">
        <v>2023</v>
      </c>
      <c r="B579" t="s">
        <v>32</v>
      </c>
      <c r="C579" t="s">
        <v>18</v>
      </c>
      <c r="D579" t="s">
        <v>21</v>
      </c>
      <c r="E579">
        <v>345</v>
      </c>
      <c r="F579">
        <v>7000</v>
      </c>
      <c r="G579">
        <v>7840</v>
      </c>
      <c r="H579">
        <v>1400</v>
      </c>
      <c r="I579" t="s">
        <v>12</v>
      </c>
      <c r="L579" t="s">
        <v>52</v>
      </c>
      <c r="M579">
        <v>2020</v>
      </c>
      <c r="N579" t="s">
        <v>38</v>
      </c>
      <c r="O579" t="s">
        <v>65</v>
      </c>
      <c r="P579" t="s">
        <v>67</v>
      </c>
      <c r="Q579" t="s">
        <v>68</v>
      </c>
      <c r="R579" t="s">
        <v>64</v>
      </c>
      <c r="S579" t="s">
        <v>57</v>
      </c>
      <c r="T579" t="s">
        <v>69</v>
      </c>
      <c r="U579">
        <v>188</v>
      </c>
      <c r="V579">
        <v>268.84000000000003</v>
      </c>
    </row>
    <row r="580" spans="1:22" x14ac:dyDescent="0.25">
      <c r="A580">
        <v>2023</v>
      </c>
      <c r="B580" t="s">
        <v>32</v>
      </c>
      <c r="C580" t="s">
        <v>14</v>
      </c>
      <c r="D580" t="s">
        <v>22</v>
      </c>
      <c r="E580">
        <v>122</v>
      </c>
      <c r="F580">
        <v>100</v>
      </c>
      <c r="G580">
        <v>112</v>
      </c>
      <c r="H580">
        <v>20</v>
      </c>
      <c r="I580" t="s">
        <v>12</v>
      </c>
      <c r="L580" t="s">
        <v>61</v>
      </c>
      <c r="M580">
        <v>2020</v>
      </c>
      <c r="N580" t="s">
        <v>38</v>
      </c>
      <c r="O580" t="s">
        <v>65</v>
      </c>
      <c r="P580" t="s">
        <v>67</v>
      </c>
      <c r="Q580" t="s">
        <v>68</v>
      </c>
      <c r="R580" t="s">
        <v>64</v>
      </c>
      <c r="S580" t="s">
        <v>57</v>
      </c>
      <c r="T580" t="s">
        <v>69</v>
      </c>
      <c r="U580">
        <v>356</v>
      </c>
      <c r="V580">
        <v>509.08</v>
      </c>
    </row>
    <row r="581" spans="1:22" x14ac:dyDescent="0.25">
      <c r="A581">
        <v>2023</v>
      </c>
      <c r="B581" t="s">
        <v>32</v>
      </c>
      <c r="C581" t="s">
        <v>23</v>
      </c>
      <c r="D581" t="s">
        <v>24</v>
      </c>
      <c r="E581">
        <v>78</v>
      </c>
      <c r="F581">
        <v>2288.6</v>
      </c>
      <c r="G581">
        <v>5126.4639999999999</v>
      </c>
      <c r="H581">
        <v>457.72</v>
      </c>
      <c r="I581" t="s">
        <v>12</v>
      </c>
      <c r="L581" t="s">
        <v>52</v>
      </c>
      <c r="M581">
        <v>2020</v>
      </c>
      <c r="N581" t="s">
        <v>38</v>
      </c>
      <c r="O581" t="s">
        <v>65</v>
      </c>
      <c r="P581" t="s">
        <v>67</v>
      </c>
      <c r="Q581" t="s">
        <v>68</v>
      </c>
      <c r="R581" t="s">
        <v>64</v>
      </c>
      <c r="S581" t="s">
        <v>57</v>
      </c>
      <c r="T581" t="s">
        <v>69</v>
      </c>
      <c r="U581">
        <v>184</v>
      </c>
      <c r="V581">
        <v>263.12</v>
      </c>
    </row>
    <row r="582" spans="1:22" x14ac:dyDescent="0.25">
      <c r="A582">
        <v>2023</v>
      </c>
      <c r="B582" t="s">
        <v>32</v>
      </c>
      <c r="C582" t="s">
        <v>23</v>
      </c>
      <c r="D582" t="s">
        <v>25</v>
      </c>
      <c r="E582">
        <v>76</v>
      </c>
      <c r="F582">
        <v>2288.4499999999998</v>
      </c>
      <c r="G582">
        <v>5126.1279999999997</v>
      </c>
      <c r="H582">
        <v>457.69</v>
      </c>
      <c r="I582" t="s">
        <v>12</v>
      </c>
      <c r="L582" t="s">
        <v>59</v>
      </c>
      <c r="M582">
        <v>2020</v>
      </c>
      <c r="N582" t="s">
        <v>38</v>
      </c>
      <c r="O582" t="s">
        <v>65</v>
      </c>
      <c r="P582" t="s">
        <v>67</v>
      </c>
      <c r="Q582" t="s">
        <v>68</v>
      </c>
      <c r="R582" t="s">
        <v>64</v>
      </c>
      <c r="S582" t="s">
        <v>57</v>
      </c>
      <c r="T582" t="s">
        <v>69</v>
      </c>
      <c r="U582">
        <v>358</v>
      </c>
      <c r="V582">
        <v>511.94</v>
      </c>
    </row>
    <row r="583" spans="1:22" x14ac:dyDescent="0.25">
      <c r="A583">
        <v>2023</v>
      </c>
      <c r="B583" t="s">
        <v>32</v>
      </c>
      <c r="C583" t="s">
        <v>23</v>
      </c>
      <c r="D583" t="s">
        <v>26</v>
      </c>
      <c r="E583">
        <v>46</v>
      </c>
      <c r="F583">
        <v>100</v>
      </c>
      <c r="G583">
        <v>224</v>
      </c>
      <c r="H583">
        <v>20</v>
      </c>
      <c r="I583" t="s">
        <v>12</v>
      </c>
      <c r="L583" t="s">
        <v>63</v>
      </c>
      <c r="M583">
        <v>2020</v>
      </c>
      <c r="N583" t="s">
        <v>38</v>
      </c>
      <c r="O583" t="s">
        <v>65</v>
      </c>
      <c r="P583" t="s">
        <v>67</v>
      </c>
      <c r="Q583" t="s">
        <v>68</v>
      </c>
      <c r="R583" t="s">
        <v>64</v>
      </c>
      <c r="S583" t="s">
        <v>57</v>
      </c>
      <c r="T583" t="s">
        <v>69</v>
      </c>
      <c r="U583">
        <v>816</v>
      </c>
      <c r="V583">
        <v>1166.8800000000001</v>
      </c>
    </row>
    <row r="584" spans="1:22" x14ac:dyDescent="0.25">
      <c r="A584">
        <v>2023</v>
      </c>
      <c r="B584" t="s">
        <v>32</v>
      </c>
      <c r="C584" t="s">
        <v>23</v>
      </c>
      <c r="D584" t="s">
        <v>27</v>
      </c>
      <c r="E584">
        <v>34</v>
      </c>
      <c r="F584">
        <v>2288.4</v>
      </c>
      <c r="G584">
        <v>5126.0160000000005</v>
      </c>
      <c r="H584">
        <v>457.68000000000006</v>
      </c>
      <c r="I584" t="s">
        <v>12</v>
      </c>
      <c r="L584" t="s">
        <v>61</v>
      </c>
      <c r="M584">
        <v>2020</v>
      </c>
      <c r="N584" t="s">
        <v>38</v>
      </c>
      <c r="O584" t="s">
        <v>65</v>
      </c>
      <c r="P584" t="s">
        <v>67</v>
      </c>
      <c r="Q584" t="s">
        <v>68</v>
      </c>
      <c r="R584" t="s">
        <v>64</v>
      </c>
      <c r="S584" t="s">
        <v>57</v>
      </c>
      <c r="T584" t="s">
        <v>69</v>
      </c>
      <c r="U584">
        <v>849</v>
      </c>
      <c r="V584">
        <v>1214.07</v>
      </c>
    </row>
    <row r="585" spans="1:22" x14ac:dyDescent="0.25">
      <c r="A585">
        <v>2023</v>
      </c>
      <c r="B585" t="s">
        <v>32</v>
      </c>
      <c r="C585" t="s">
        <v>14</v>
      </c>
      <c r="D585" t="s">
        <v>28</v>
      </c>
      <c r="E585">
        <v>7</v>
      </c>
      <c r="F585">
        <v>200</v>
      </c>
      <c r="G585">
        <v>224</v>
      </c>
      <c r="H585">
        <v>40</v>
      </c>
      <c r="I585" t="s">
        <v>12</v>
      </c>
      <c r="L585" t="s">
        <v>52</v>
      </c>
      <c r="M585">
        <v>2020</v>
      </c>
      <c r="N585" t="s">
        <v>38</v>
      </c>
      <c r="O585" t="s">
        <v>65</v>
      </c>
      <c r="P585" t="s">
        <v>67</v>
      </c>
      <c r="Q585" t="s">
        <v>68</v>
      </c>
      <c r="R585" t="s">
        <v>64</v>
      </c>
      <c r="S585" t="s">
        <v>57</v>
      </c>
      <c r="T585" t="s">
        <v>69</v>
      </c>
      <c r="U585">
        <v>902</v>
      </c>
      <c r="V585">
        <v>1289.8600000000001</v>
      </c>
    </row>
    <row r="586" spans="1:22" x14ac:dyDescent="0.25">
      <c r="A586">
        <v>2023</v>
      </c>
      <c r="B586" t="s">
        <v>32</v>
      </c>
      <c r="C586" t="s">
        <v>23</v>
      </c>
      <c r="D586" t="s">
        <v>30</v>
      </c>
      <c r="E586">
        <v>3</v>
      </c>
      <c r="F586">
        <v>2288.65</v>
      </c>
      <c r="G586">
        <v>5126.576</v>
      </c>
      <c r="H586">
        <v>457.73</v>
      </c>
      <c r="I586" t="s">
        <v>12</v>
      </c>
      <c r="L586" t="s">
        <v>52</v>
      </c>
      <c r="M586">
        <v>2020</v>
      </c>
      <c r="N586" t="s">
        <v>38</v>
      </c>
      <c r="O586" t="s">
        <v>65</v>
      </c>
      <c r="P586" t="s">
        <v>67</v>
      </c>
      <c r="Q586" t="s">
        <v>68</v>
      </c>
      <c r="R586" t="s">
        <v>64</v>
      </c>
      <c r="S586" t="s">
        <v>57</v>
      </c>
      <c r="T586" t="s">
        <v>69</v>
      </c>
      <c r="U586">
        <v>855</v>
      </c>
      <c r="V586">
        <v>526.24</v>
      </c>
    </row>
    <row r="587" spans="1:22" x14ac:dyDescent="0.25">
      <c r="A587">
        <v>2023</v>
      </c>
      <c r="B587" t="s">
        <v>32</v>
      </c>
      <c r="C587" t="s">
        <v>29</v>
      </c>
      <c r="D587" t="s">
        <v>29</v>
      </c>
      <c r="E587">
        <v>2</v>
      </c>
      <c r="F587">
        <v>6600</v>
      </c>
      <c r="G587">
        <v>7392</v>
      </c>
      <c r="H587">
        <v>1320</v>
      </c>
      <c r="I587" t="s">
        <v>12</v>
      </c>
      <c r="L587" t="s">
        <v>63</v>
      </c>
      <c r="M587">
        <v>2020</v>
      </c>
      <c r="N587" t="s">
        <v>38</v>
      </c>
      <c r="O587" t="s">
        <v>65</v>
      </c>
      <c r="P587" t="s">
        <v>67</v>
      </c>
      <c r="Q587" t="s">
        <v>68</v>
      </c>
      <c r="R587" t="s">
        <v>64</v>
      </c>
      <c r="S587" t="s">
        <v>57</v>
      </c>
      <c r="T587" t="s">
        <v>69</v>
      </c>
      <c r="U587">
        <v>357</v>
      </c>
      <c r="V587">
        <v>510.51</v>
      </c>
    </row>
    <row r="588" spans="1:22" x14ac:dyDescent="0.25">
      <c r="A588">
        <v>2023</v>
      </c>
      <c r="B588" t="s">
        <v>34</v>
      </c>
      <c r="C588" t="s">
        <v>10</v>
      </c>
      <c r="D588" t="s">
        <v>11</v>
      </c>
      <c r="E588">
        <v>3566</v>
      </c>
      <c r="F588">
        <v>4577.3</v>
      </c>
      <c r="G588">
        <v>5126.576</v>
      </c>
      <c r="H588">
        <v>915.46</v>
      </c>
      <c r="I588" t="s">
        <v>12</v>
      </c>
      <c r="L588" t="s">
        <v>59</v>
      </c>
      <c r="M588">
        <v>2020</v>
      </c>
      <c r="N588" t="s">
        <v>38</v>
      </c>
      <c r="O588" t="s">
        <v>65</v>
      </c>
      <c r="P588" t="s">
        <v>67</v>
      </c>
      <c r="Q588" t="s">
        <v>68</v>
      </c>
      <c r="R588" t="s">
        <v>64</v>
      </c>
      <c r="S588" t="s">
        <v>57</v>
      </c>
      <c r="T588" t="s">
        <v>69</v>
      </c>
      <c r="U588">
        <v>139</v>
      </c>
      <c r="V588">
        <v>198.76999999999998</v>
      </c>
    </row>
    <row r="589" spans="1:22" x14ac:dyDescent="0.25">
      <c r="A589">
        <v>2023</v>
      </c>
      <c r="B589" t="s">
        <v>34</v>
      </c>
      <c r="C589" t="s">
        <v>10</v>
      </c>
      <c r="D589" t="s">
        <v>13</v>
      </c>
      <c r="E589">
        <v>2498</v>
      </c>
      <c r="F589">
        <v>8000</v>
      </c>
      <c r="G589">
        <v>8960</v>
      </c>
      <c r="H589">
        <v>1600</v>
      </c>
      <c r="I589" t="s">
        <v>33</v>
      </c>
      <c r="L589" t="s">
        <v>62</v>
      </c>
      <c r="M589">
        <v>2020</v>
      </c>
      <c r="N589" t="s">
        <v>38</v>
      </c>
      <c r="O589" t="s">
        <v>65</v>
      </c>
      <c r="P589" t="s">
        <v>67</v>
      </c>
      <c r="Q589" t="s">
        <v>68</v>
      </c>
      <c r="R589" t="s">
        <v>64</v>
      </c>
      <c r="S589" t="s">
        <v>57</v>
      </c>
      <c r="T589" t="s">
        <v>69</v>
      </c>
      <c r="U589">
        <v>187</v>
      </c>
      <c r="V589">
        <v>267.40999999999997</v>
      </c>
    </row>
    <row r="590" spans="1:22" x14ac:dyDescent="0.25">
      <c r="A590">
        <v>2023</v>
      </c>
      <c r="B590" t="s">
        <v>34</v>
      </c>
      <c r="C590" t="s">
        <v>14</v>
      </c>
      <c r="D590" t="s">
        <v>15</v>
      </c>
      <c r="E590">
        <v>1245</v>
      </c>
      <c r="F590">
        <v>4577.2</v>
      </c>
      <c r="G590">
        <v>5126.4639999999999</v>
      </c>
      <c r="H590">
        <v>915.44</v>
      </c>
      <c r="I590" t="s">
        <v>33</v>
      </c>
      <c r="L590" t="s">
        <v>61</v>
      </c>
      <c r="M590">
        <v>2020</v>
      </c>
      <c r="N590" t="s">
        <v>38</v>
      </c>
      <c r="O590" t="s">
        <v>65</v>
      </c>
      <c r="P590" t="s">
        <v>67</v>
      </c>
      <c r="Q590" t="s">
        <v>68</v>
      </c>
      <c r="R590" t="s">
        <v>64</v>
      </c>
      <c r="S590" t="s">
        <v>57</v>
      </c>
      <c r="T590" t="s">
        <v>69</v>
      </c>
      <c r="U590">
        <v>825</v>
      </c>
      <c r="V590">
        <v>1179.75</v>
      </c>
    </row>
    <row r="591" spans="1:22" x14ac:dyDescent="0.25">
      <c r="A591">
        <v>2023</v>
      </c>
      <c r="B591" t="s">
        <v>34</v>
      </c>
      <c r="C591" t="s">
        <v>16</v>
      </c>
      <c r="D591" t="s">
        <v>17</v>
      </c>
      <c r="E591">
        <v>644</v>
      </c>
      <c r="F591">
        <v>15000</v>
      </c>
      <c r="G591">
        <v>6432.72</v>
      </c>
      <c r="H591">
        <v>3000</v>
      </c>
      <c r="I591" t="s">
        <v>33</v>
      </c>
      <c r="L591" t="s">
        <v>59</v>
      </c>
      <c r="M591">
        <v>2020</v>
      </c>
      <c r="N591" t="s">
        <v>38</v>
      </c>
      <c r="O591" t="s">
        <v>65</v>
      </c>
      <c r="P591" t="s">
        <v>67</v>
      </c>
      <c r="Q591" t="s">
        <v>68</v>
      </c>
      <c r="R591" t="s">
        <v>64</v>
      </c>
      <c r="S591" t="s">
        <v>57</v>
      </c>
      <c r="T591" t="s">
        <v>69</v>
      </c>
      <c r="U591">
        <v>858</v>
      </c>
      <c r="V591">
        <v>1226.94</v>
      </c>
    </row>
    <row r="592" spans="1:22" x14ac:dyDescent="0.25">
      <c r="A592">
        <v>2023</v>
      </c>
      <c r="B592" t="s">
        <v>34</v>
      </c>
      <c r="C592" t="s">
        <v>18</v>
      </c>
      <c r="D592" t="s">
        <v>19</v>
      </c>
      <c r="E592">
        <v>643</v>
      </c>
      <c r="F592">
        <v>7000</v>
      </c>
      <c r="G592">
        <v>7840</v>
      </c>
      <c r="H592">
        <v>1400</v>
      </c>
      <c r="I592" t="s">
        <v>33</v>
      </c>
      <c r="L592" t="s">
        <v>52</v>
      </c>
      <c r="M592">
        <v>2020</v>
      </c>
      <c r="N592" t="s">
        <v>38</v>
      </c>
      <c r="O592" t="s">
        <v>65</v>
      </c>
      <c r="P592" t="s">
        <v>67</v>
      </c>
      <c r="Q592" t="s">
        <v>68</v>
      </c>
      <c r="R592" t="s">
        <v>64</v>
      </c>
      <c r="S592" t="s">
        <v>57</v>
      </c>
      <c r="T592" t="s">
        <v>69</v>
      </c>
      <c r="U592">
        <v>359</v>
      </c>
      <c r="V592">
        <v>513.37</v>
      </c>
    </row>
    <row r="593" spans="1:22" x14ac:dyDescent="0.25">
      <c r="A593">
        <v>2023</v>
      </c>
      <c r="B593" t="s">
        <v>34</v>
      </c>
      <c r="C593" t="s">
        <v>16</v>
      </c>
      <c r="D593" t="s">
        <v>20</v>
      </c>
      <c r="E593">
        <v>455</v>
      </c>
      <c r="F593">
        <v>14000</v>
      </c>
      <c r="G593">
        <v>5128.0320000000002</v>
      </c>
      <c r="H593">
        <v>2800</v>
      </c>
      <c r="I593" t="s">
        <v>33</v>
      </c>
      <c r="L593" t="s">
        <v>63</v>
      </c>
      <c r="M593">
        <v>2020</v>
      </c>
      <c r="N593" t="s">
        <v>42</v>
      </c>
      <c r="O593" t="s">
        <v>65</v>
      </c>
      <c r="P593" t="s">
        <v>67</v>
      </c>
      <c r="Q593" t="s">
        <v>68</v>
      </c>
      <c r="R593" t="s">
        <v>64</v>
      </c>
      <c r="S593" t="s">
        <v>57</v>
      </c>
      <c r="T593" t="s">
        <v>69</v>
      </c>
      <c r="U593">
        <v>362</v>
      </c>
      <c r="V593">
        <v>517.66</v>
      </c>
    </row>
    <row r="594" spans="1:22" x14ac:dyDescent="0.25">
      <c r="A594">
        <v>2023</v>
      </c>
      <c r="B594" t="s">
        <v>34</v>
      </c>
      <c r="C594" t="s">
        <v>18</v>
      </c>
      <c r="D594" t="s">
        <v>21</v>
      </c>
      <c r="E594">
        <v>345</v>
      </c>
      <c r="F594">
        <v>7000</v>
      </c>
      <c r="G594">
        <v>7840</v>
      </c>
      <c r="H594">
        <v>1400</v>
      </c>
      <c r="I594" t="s">
        <v>33</v>
      </c>
      <c r="L594" t="s">
        <v>61</v>
      </c>
      <c r="M594">
        <v>2020</v>
      </c>
      <c r="N594" t="s">
        <v>42</v>
      </c>
      <c r="O594" t="s">
        <v>65</v>
      </c>
      <c r="P594" t="s">
        <v>67</v>
      </c>
      <c r="Q594" t="s">
        <v>68</v>
      </c>
      <c r="R594" t="s">
        <v>64</v>
      </c>
      <c r="S594" t="s">
        <v>57</v>
      </c>
      <c r="T594" t="s">
        <v>69</v>
      </c>
      <c r="U594">
        <v>164</v>
      </c>
      <c r="V594">
        <v>234.51999999999998</v>
      </c>
    </row>
    <row r="595" spans="1:22" x14ac:dyDescent="0.25">
      <c r="A595">
        <v>2023</v>
      </c>
      <c r="B595" t="s">
        <v>34</v>
      </c>
      <c r="C595" t="s">
        <v>14</v>
      </c>
      <c r="D595" t="s">
        <v>22</v>
      </c>
      <c r="E595">
        <v>122</v>
      </c>
      <c r="F595">
        <v>100</v>
      </c>
      <c r="G595">
        <v>112</v>
      </c>
      <c r="H595">
        <v>20</v>
      </c>
      <c r="I595" t="s">
        <v>33</v>
      </c>
      <c r="L595" t="s">
        <v>59</v>
      </c>
      <c r="M595">
        <v>2020</v>
      </c>
      <c r="N595" t="s">
        <v>42</v>
      </c>
      <c r="O595" t="s">
        <v>65</v>
      </c>
      <c r="P595" t="s">
        <v>67</v>
      </c>
      <c r="Q595" t="s">
        <v>68</v>
      </c>
      <c r="R595" t="s">
        <v>64</v>
      </c>
      <c r="S595" t="s">
        <v>57</v>
      </c>
      <c r="T595" t="s">
        <v>69</v>
      </c>
      <c r="U595">
        <v>338</v>
      </c>
      <c r="V595">
        <v>483.34000000000003</v>
      </c>
    </row>
    <row r="596" spans="1:22" x14ac:dyDescent="0.25">
      <c r="A596">
        <v>2023</v>
      </c>
      <c r="B596" t="s">
        <v>34</v>
      </c>
      <c r="C596" t="s">
        <v>23</v>
      </c>
      <c r="D596" t="s">
        <v>24</v>
      </c>
      <c r="E596">
        <v>78</v>
      </c>
      <c r="F596">
        <v>2288.6</v>
      </c>
      <c r="G596">
        <v>5126.4639999999999</v>
      </c>
      <c r="H596">
        <v>457.72</v>
      </c>
      <c r="I596" t="s">
        <v>33</v>
      </c>
      <c r="L596" t="s">
        <v>62</v>
      </c>
      <c r="M596">
        <v>2020</v>
      </c>
      <c r="N596" t="s">
        <v>42</v>
      </c>
      <c r="O596" t="s">
        <v>65</v>
      </c>
      <c r="P596" t="s">
        <v>67</v>
      </c>
      <c r="Q596" t="s">
        <v>68</v>
      </c>
      <c r="R596" t="s">
        <v>64</v>
      </c>
      <c r="S596" t="s">
        <v>57</v>
      </c>
      <c r="T596" t="s">
        <v>69</v>
      </c>
      <c r="U596">
        <v>364</v>
      </c>
      <c r="V596">
        <v>520.52</v>
      </c>
    </row>
    <row r="597" spans="1:22" x14ac:dyDescent="0.25">
      <c r="A597">
        <v>2023</v>
      </c>
      <c r="B597" t="s">
        <v>34</v>
      </c>
      <c r="C597" t="s">
        <v>23</v>
      </c>
      <c r="D597" t="s">
        <v>25</v>
      </c>
      <c r="E597">
        <v>76</v>
      </c>
      <c r="F597">
        <v>2288.4499999999998</v>
      </c>
      <c r="G597">
        <v>5126.1279999999997</v>
      </c>
      <c r="H597">
        <v>457.69</v>
      </c>
      <c r="I597" t="s">
        <v>33</v>
      </c>
      <c r="L597" t="s">
        <v>52</v>
      </c>
      <c r="M597">
        <v>2020</v>
      </c>
      <c r="N597" t="s">
        <v>42</v>
      </c>
      <c r="O597" t="s">
        <v>65</v>
      </c>
      <c r="P597" t="s">
        <v>67</v>
      </c>
      <c r="Q597" t="s">
        <v>68</v>
      </c>
      <c r="R597" t="s">
        <v>64</v>
      </c>
      <c r="S597" t="s">
        <v>57</v>
      </c>
      <c r="T597" t="s">
        <v>69</v>
      </c>
      <c r="U597">
        <v>166</v>
      </c>
      <c r="V597">
        <v>237.38</v>
      </c>
    </row>
    <row r="598" spans="1:22" x14ac:dyDescent="0.25">
      <c r="A598">
        <v>2023</v>
      </c>
      <c r="B598" t="s">
        <v>34</v>
      </c>
      <c r="C598" t="s">
        <v>23</v>
      </c>
      <c r="D598" t="s">
        <v>26</v>
      </c>
      <c r="E598">
        <v>46</v>
      </c>
      <c r="F598">
        <v>100</v>
      </c>
      <c r="G598">
        <v>224</v>
      </c>
      <c r="H598">
        <v>20</v>
      </c>
      <c r="I598" t="s">
        <v>33</v>
      </c>
      <c r="L598" t="s">
        <v>52</v>
      </c>
      <c r="M598">
        <v>2020</v>
      </c>
      <c r="N598" t="s">
        <v>42</v>
      </c>
      <c r="O598" t="s">
        <v>65</v>
      </c>
      <c r="P598" t="s">
        <v>67</v>
      </c>
      <c r="Q598" t="s">
        <v>68</v>
      </c>
      <c r="R598" t="s">
        <v>64</v>
      </c>
      <c r="S598" t="s">
        <v>57</v>
      </c>
      <c r="T598" t="s">
        <v>69</v>
      </c>
      <c r="U598">
        <v>819</v>
      </c>
      <c r="V598">
        <v>1171.17</v>
      </c>
    </row>
    <row r="599" spans="1:22" x14ac:dyDescent="0.25">
      <c r="A599">
        <v>2023</v>
      </c>
      <c r="B599" t="s">
        <v>34</v>
      </c>
      <c r="C599" t="s">
        <v>23</v>
      </c>
      <c r="D599" t="s">
        <v>27</v>
      </c>
      <c r="E599">
        <v>34</v>
      </c>
      <c r="F599">
        <v>2288.4</v>
      </c>
      <c r="G599">
        <v>5126.0160000000005</v>
      </c>
      <c r="H599">
        <v>457.68000000000006</v>
      </c>
      <c r="I599" t="s">
        <v>33</v>
      </c>
      <c r="L599" t="s">
        <v>52</v>
      </c>
      <c r="M599">
        <v>2020</v>
      </c>
      <c r="N599" t="s">
        <v>42</v>
      </c>
      <c r="O599" t="s">
        <v>65</v>
      </c>
      <c r="P599" t="s">
        <v>67</v>
      </c>
      <c r="Q599" t="s">
        <v>68</v>
      </c>
      <c r="R599" t="s">
        <v>64</v>
      </c>
      <c r="S599" t="s">
        <v>57</v>
      </c>
      <c r="T599" t="s">
        <v>69</v>
      </c>
      <c r="U599">
        <v>853</v>
      </c>
      <c r="V599">
        <v>1219.79</v>
      </c>
    </row>
    <row r="600" spans="1:22" x14ac:dyDescent="0.25">
      <c r="A600">
        <v>2023</v>
      </c>
      <c r="B600" t="s">
        <v>34</v>
      </c>
      <c r="C600" t="s">
        <v>14</v>
      </c>
      <c r="D600" t="s">
        <v>28</v>
      </c>
      <c r="E600">
        <v>7</v>
      </c>
      <c r="F600">
        <v>200</v>
      </c>
      <c r="G600">
        <v>224</v>
      </c>
      <c r="H600">
        <v>40</v>
      </c>
      <c r="I600" t="s">
        <v>33</v>
      </c>
      <c r="L600" t="s">
        <v>62</v>
      </c>
      <c r="M600">
        <v>2020</v>
      </c>
      <c r="N600" t="s">
        <v>42</v>
      </c>
      <c r="O600" t="s">
        <v>65</v>
      </c>
      <c r="P600" t="s">
        <v>67</v>
      </c>
      <c r="Q600" t="s">
        <v>68</v>
      </c>
      <c r="R600" t="s">
        <v>64</v>
      </c>
      <c r="S600" t="s">
        <v>57</v>
      </c>
      <c r="T600" t="s">
        <v>69</v>
      </c>
      <c r="U600">
        <v>906</v>
      </c>
      <c r="V600">
        <v>1295.58</v>
      </c>
    </row>
    <row r="601" spans="1:22" x14ac:dyDescent="0.25">
      <c r="A601">
        <v>2023</v>
      </c>
      <c r="B601" t="s">
        <v>34</v>
      </c>
      <c r="C601" t="s">
        <v>23</v>
      </c>
      <c r="D601" t="s">
        <v>30</v>
      </c>
      <c r="E601">
        <v>3</v>
      </c>
      <c r="F601">
        <v>2288.65</v>
      </c>
      <c r="G601">
        <v>5126.576</v>
      </c>
      <c r="H601">
        <v>457.73</v>
      </c>
      <c r="I601" t="s">
        <v>33</v>
      </c>
      <c r="L601" t="s">
        <v>62</v>
      </c>
      <c r="M601">
        <v>2020</v>
      </c>
      <c r="N601" t="s">
        <v>42</v>
      </c>
      <c r="O601" t="s">
        <v>65</v>
      </c>
      <c r="P601" t="s">
        <v>67</v>
      </c>
      <c r="Q601" t="s">
        <v>68</v>
      </c>
      <c r="R601" t="s">
        <v>64</v>
      </c>
      <c r="S601" t="s">
        <v>57</v>
      </c>
      <c r="T601" t="s">
        <v>69</v>
      </c>
      <c r="U601">
        <v>859</v>
      </c>
      <c r="V601">
        <v>526.24</v>
      </c>
    </row>
    <row r="602" spans="1:22" x14ac:dyDescent="0.25">
      <c r="A602">
        <v>2023</v>
      </c>
      <c r="B602" t="s">
        <v>34</v>
      </c>
      <c r="C602" t="s">
        <v>29</v>
      </c>
      <c r="D602" t="s">
        <v>29</v>
      </c>
      <c r="E602">
        <v>2</v>
      </c>
      <c r="F602">
        <v>7920</v>
      </c>
      <c r="G602">
        <v>7392</v>
      </c>
      <c r="H602">
        <v>1584</v>
      </c>
      <c r="I602" t="s">
        <v>33</v>
      </c>
      <c r="L602" t="s">
        <v>52</v>
      </c>
      <c r="M602">
        <v>2020</v>
      </c>
      <c r="N602" t="s">
        <v>42</v>
      </c>
      <c r="O602" t="s">
        <v>65</v>
      </c>
      <c r="P602" t="s">
        <v>67</v>
      </c>
      <c r="Q602" t="s">
        <v>68</v>
      </c>
      <c r="R602" t="s">
        <v>64</v>
      </c>
      <c r="S602" t="s">
        <v>57</v>
      </c>
      <c r="T602" t="s">
        <v>69</v>
      </c>
      <c r="U602">
        <v>165</v>
      </c>
      <c r="V602">
        <v>526.24</v>
      </c>
    </row>
    <row r="603" spans="1:22" x14ac:dyDescent="0.25">
      <c r="A603">
        <v>2023</v>
      </c>
      <c r="B603" t="s">
        <v>35</v>
      </c>
      <c r="C603" t="s">
        <v>10</v>
      </c>
      <c r="D603" t="s">
        <v>11</v>
      </c>
      <c r="E603">
        <v>3566</v>
      </c>
      <c r="F603">
        <v>4577.3</v>
      </c>
      <c r="G603">
        <v>5126.576</v>
      </c>
      <c r="H603">
        <v>915.46</v>
      </c>
      <c r="I603" t="s">
        <v>33</v>
      </c>
      <c r="L603" t="s">
        <v>52</v>
      </c>
      <c r="M603">
        <v>2020</v>
      </c>
      <c r="N603" t="s">
        <v>42</v>
      </c>
      <c r="O603" t="s">
        <v>65</v>
      </c>
      <c r="P603" t="s">
        <v>67</v>
      </c>
      <c r="Q603" t="s">
        <v>68</v>
      </c>
      <c r="R603" t="s">
        <v>64</v>
      </c>
      <c r="S603" t="s">
        <v>57</v>
      </c>
      <c r="T603" t="s">
        <v>69</v>
      </c>
      <c r="U603">
        <v>339</v>
      </c>
      <c r="V603">
        <v>484.77</v>
      </c>
    </row>
    <row r="604" spans="1:22" x14ac:dyDescent="0.25">
      <c r="A604">
        <v>2023</v>
      </c>
      <c r="B604" t="s">
        <v>35</v>
      </c>
      <c r="C604" t="s">
        <v>10</v>
      </c>
      <c r="D604" t="s">
        <v>13</v>
      </c>
      <c r="E604">
        <v>2498</v>
      </c>
      <c r="F604">
        <v>8800</v>
      </c>
      <c r="G604">
        <v>8960</v>
      </c>
      <c r="H604">
        <v>1760</v>
      </c>
      <c r="I604" t="s">
        <v>33</v>
      </c>
      <c r="L604" t="s">
        <v>61</v>
      </c>
      <c r="M604">
        <v>2020</v>
      </c>
      <c r="N604" t="s">
        <v>42</v>
      </c>
      <c r="O604" t="s">
        <v>65</v>
      </c>
      <c r="P604" t="s">
        <v>67</v>
      </c>
      <c r="Q604" t="s">
        <v>68</v>
      </c>
      <c r="R604" t="s">
        <v>64</v>
      </c>
      <c r="S604" t="s">
        <v>57</v>
      </c>
      <c r="T604" t="s">
        <v>69</v>
      </c>
      <c r="U604">
        <v>163</v>
      </c>
      <c r="V604">
        <v>233.09</v>
      </c>
    </row>
    <row r="605" spans="1:22" x14ac:dyDescent="0.25">
      <c r="A605">
        <v>2023</v>
      </c>
      <c r="B605" t="s">
        <v>35</v>
      </c>
      <c r="C605" t="s">
        <v>14</v>
      </c>
      <c r="D605" t="s">
        <v>15</v>
      </c>
      <c r="E605">
        <v>1245</v>
      </c>
      <c r="F605">
        <v>5034.92</v>
      </c>
      <c r="G605">
        <v>5126.4639999999999</v>
      </c>
      <c r="H605">
        <v>1006.984</v>
      </c>
      <c r="I605" t="s">
        <v>33</v>
      </c>
      <c r="L605" t="s">
        <v>62</v>
      </c>
      <c r="M605">
        <v>2020</v>
      </c>
      <c r="N605" t="s">
        <v>42</v>
      </c>
      <c r="O605" t="s">
        <v>65</v>
      </c>
      <c r="P605" t="s">
        <v>67</v>
      </c>
      <c r="Q605" t="s">
        <v>68</v>
      </c>
      <c r="R605" t="s">
        <v>64</v>
      </c>
      <c r="S605" t="s">
        <v>57</v>
      </c>
      <c r="T605" t="s">
        <v>69</v>
      </c>
      <c r="U605">
        <v>337</v>
      </c>
      <c r="V605">
        <v>481.90999999999997</v>
      </c>
    </row>
    <row r="606" spans="1:22" x14ac:dyDescent="0.25">
      <c r="A606">
        <v>2023</v>
      </c>
      <c r="B606" t="s">
        <v>35</v>
      </c>
      <c r="C606" t="s">
        <v>16</v>
      </c>
      <c r="D606" t="s">
        <v>17</v>
      </c>
      <c r="E606">
        <v>644</v>
      </c>
      <c r="F606">
        <v>6317.85</v>
      </c>
      <c r="G606">
        <v>6432.72</v>
      </c>
      <c r="H606">
        <v>1263.5700000000002</v>
      </c>
      <c r="I606" t="s">
        <v>33</v>
      </c>
      <c r="L606" t="s">
        <v>59</v>
      </c>
      <c r="M606">
        <v>2020</v>
      </c>
      <c r="N606" t="s">
        <v>42</v>
      </c>
      <c r="O606" t="s">
        <v>65</v>
      </c>
      <c r="P606" t="s">
        <v>67</v>
      </c>
      <c r="Q606" t="s">
        <v>68</v>
      </c>
      <c r="R606" t="s">
        <v>64</v>
      </c>
      <c r="S606" t="s">
        <v>57</v>
      </c>
      <c r="T606" t="s">
        <v>69</v>
      </c>
      <c r="U606">
        <v>828</v>
      </c>
      <c r="V606">
        <v>1184.04</v>
      </c>
    </row>
    <row r="607" spans="1:22" x14ac:dyDescent="0.25">
      <c r="A607">
        <v>2023</v>
      </c>
      <c r="B607" t="s">
        <v>35</v>
      </c>
      <c r="C607" t="s">
        <v>18</v>
      </c>
      <c r="D607" t="s">
        <v>19</v>
      </c>
      <c r="E607">
        <v>643</v>
      </c>
      <c r="F607">
        <v>7700</v>
      </c>
      <c r="G607">
        <v>7840</v>
      </c>
      <c r="H607">
        <v>1540</v>
      </c>
      <c r="I607" t="s">
        <v>33</v>
      </c>
      <c r="L607" t="s">
        <v>59</v>
      </c>
      <c r="M607">
        <v>2020</v>
      </c>
      <c r="N607" t="s">
        <v>42</v>
      </c>
      <c r="O607" t="s">
        <v>65</v>
      </c>
      <c r="P607" t="s">
        <v>67</v>
      </c>
      <c r="Q607" t="s">
        <v>68</v>
      </c>
      <c r="R607" t="s">
        <v>64</v>
      </c>
      <c r="S607" t="s">
        <v>57</v>
      </c>
      <c r="T607" t="s">
        <v>69</v>
      </c>
      <c r="U607">
        <v>861</v>
      </c>
      <c r="V607">
        <v>1231.23</v>
      </c>
    </row>
    <row r="608" spans="1:22" x14ac:dyDescent="0.25">
      <c r="A608">
        <v>2023</v>
      </c>
      <c r="B608" t="s">
        <v>35</v>
      </c>
      <c r="C608" t="s">
        <v>16</v>
      </c>
      <c r="D608" t="s">
        <v>20</v>
      </c>
      <c r="E608">
        <v>455</v>
      </c>
      <c r="F608">
        <v>5036.46</v>
      </c>
      <c r="G608">
        <v>5128.0320000000002</v>
      </c>
      <c r="H608">
        <v>1007.292</v>
      </c>
      <c r="I608" t="s">
        <v>33</v>
      </c>
      <c r="L608" t="s">
        <v>63</v>
      </c>
      <c r="M608">
        <v>2020</v>
      </c>
      <c r="N608" t="s">
        <v>42</v>
      </c>
      <c r="O608" t="s">
        <v>65</v>
      </c>
      <c r="P608" t="s">
        <v>67</v>
      </c>
      <c r="Q608" t="s">
        <v>68</v>
      </c>
      <c r="R608" t="s">
        <v>64</v>
      </c>
      <c r="S608" t="s">
        <v>57</v>
      </c>
      <c r="T608" t="s">
        <v>69</v>
      </c>
      <c r="U608">
        <v>335</v>
      </c>
      <c r="V608">
        <v>479.05</v>
      </c>
    </row>
    <row r="609" spans="1:22" x14ac:dyDescent="0.25">
      <c r="A609">
        <v>2023</v>
      </c>
      <c r="B609" t="s">
        <v>35</v>
      </c>
      <c r="C609" t="s">
        <v>18</v>
      </c>
      <c r="D609" t="s">
        <v>21</v>
      </c>
      <c r="E609">
        <v>345</v>
      </c>
      <c r="F609">
        <v>7700</v>
      </c>
      <c r="G609">
        <v>7840</v>
      </c>
      <c r="H609">
        <v>1540</v>
      </c>
      <c r="I609" t="s">
        <v>33</v>
      </c>
      <c r="L609" t="s">
        <v>52</v>
      </c>
      <c r="M609">
        <v>2020</v>
      </c>
      <c r="N609" t="s">
        <v>31</v>
      </c>
      <c r="O609" t="s">
        <v>65</v>
      </c>
      <c r="P609" t="s">
        <v>67</v>
      </c>
      <c r="Q609" t="s">
        <v>68</v>
      </c>
      <c r="R609" t="s">
        <v>64</v>
      </c>
      <c r="S609" t="s">
        <v>57</v>
      </c>
      <c r="T609" t="s">
        <v>69</v>
      </c>
      <c r="U609">
        <v>170</v>
      </c>
      <c r="V609">
        <v>243.1</v>
      </c>
    </row>
    <row r="610" spans="1:22" x14ac:dyDescent="0.25">
      <c r="A610">
        <v>2023</v>
      </c>
      <c r="B610" t="s">
        <v>35</v>
      </c>
      <c r="C610" t="s">
        <v>14</v>
      </c>
      <c r="D610" t="s">
        <v>22</v>
      </c>
      <c r="E610">
        <v>122</v>
      </c>
      <c r="F610">
        <v>110</v>
      </c>
      <c r="G610">
        <v>112</v>
      </c>
      <c r="H610">
        <v>22</v>
      </c>
      <c r="I610" t="s">
        <v>33</v>
      </c>
      <c r="L610" t="s">
        <v>61</v>
      </c>
      <c r="M610">
        <v>2020</v>
      </c>
      <c r="N610" t="s">
        <v>31</v>
      </c>
      <c r="O610" t="s">
        <v>65</v>
      </c>
      <c r="P610" t="s">
        <v>67</v>
      </c>
      <c r="Q610" t="s">
        <v>68</v>
      </c>
      <c r="R610" t="s">
        <v>64</v>
      </c>
      <c r="S610" t="s">
        <v>57</v>
      </c>
      <c r="T610" t="s">
        <v>69</v>
      </c>
      <c r="U610">
        <v>218</v>
      </c>
      <c r="V610">
        <v>311.74</v>
      </c>
    </row>
    <row r="611" spans="1:22" x14ac:dyDescent="0.25">
      <c r="A611">
        <v>2023</v>
      </c>
      <c r="B611" t="s">
        <v>35</v>
      </c>
      <c r="C611" t="s">
        <v>23</v>
      </c>
      <c r="D611" t="s">
        <v>24</v>
      </c>
      <c r="E611">
        <v>78</v>
      </c>
      <c r="F611">
        <v>2517.46</v>
      </c>
      <c r="G611">
        <v>5126.4639999999999</v>
      </c>
      <c r="H611">
        <v>503.49200000000002</v>
      </c>
      <c r="I611" t="s">
        <v>33</v>
      </c>
      <c r="L611" t="s">
        <v>59</v>
      </c>
      <c r="M611">
        <v>2020</v>
      </c>
      <c r="N611" t="s">
        <v>31</v>
      </c>
      <c r="O611" t="s">
        <v>65</v>
      </c>
      <c r="P611" t="s">
        <v>67</v>
      </c>
      <c r="Q611" t="s">
        <v>68</v>
      </c>
      <c r="R611" t="s">
        <v>64</v>
      </c>
      <c r="S611" t="s">
        <v>57</v>
      </c>
      <c r="T611" t="s">
        <v>69</v>
      </c>
      <c r="U611">
        <v>146</v>
      </c>
      <c r="V611">
        <v>208.78</v>
      </c>
    </row>
    <row r="612" spans="1:22" x14ac:dyDescent="0.25">
      <c r="A612">
        <v>2023</v>
      </c>
      <c r="B612" t="s">
        <v>35</v>
      </c>
      <c r="C612" t="s">
        <v>23</v>
      </c>
      <c r="D612" t="s">
        <v>25</v>
      </c>
      <c r="E612">
        <v>76</v>
      </c>
      <c r="F612">
        <v>2288.4499999999998</v>
      </c>
      <c r="G612">
        <v>5126.1279999999997</v>
      </c>
      <c r="H612">
        <v>457.69</v>
      </c>
      <c r="I612" t="s">
        <v>33</v>
      </c>
      <c r="L612" t="s">
        <v>61</v>
      </c>
      <c r="M612">
        <v>2020</v>
      </c>
      <c r="N612" t="s">
        <v>31</v>
      </c>
      <c r="O612" t="s">
        <v>65</v>
      </c>
      <c r="P612" t="s">
        <v>67</v>
      </c>
      <c r="Q612" t="s">
        <v>68</v>
      </c>
      <c r="R612" t="s">
        <v>64</v>
      </c>
      <c r="S612" t="s">
        <v>57</v>
      </c>
      <c r="T612" t="s">
        <v>69</v>
      </c>
      <c r="U612">
        <v>172</v>
      </c>
      <c r="V612">
        <v>245.95999999999998</v>
      </c>
    </row>
    <row r="613" spans="1:22" x14ac:dyDescent="0.25">
      <c r="A613">
        <v>2023</v>
      </c>
      <c r="B613" t="s">
        <v>35</v>
      </c>
      <c r="C613" t="s">
        <v>23</v>
      </c>
      <c r="D613" t="s">
        <v>26</v>
      </c>
      <c r="E613">
        <v>46</v>
      </c>
      <c r="F613">
        <v>100</v>
      </c>
      <c r="G613">
        <v>224</v>
      </c>
      <c r="H613">
        <v>20</v>
      </c>
      <c r="I613" t="s">
        <v>33</v>
      </c>
      <c r="L613" t="s">
        <v>62</v>
      </c>
      <c r="M613">
        <v>2020</v>
      </c>
      <c r="N613" t="s">
        <v>31</v>
      </c>
      <c r="O613" t="s">
        <v>65</v>
      </c>
      <c r="P613" t="s">
        <v>67</v>
      </c>
      <c r="Q613" t="s">
        <v>68</v>
      </c>
      <c r="R613" t="s">
        <v>64</v>
      </c>
      <c r="S613" t="s">
        <v>57</v>
      </c>
      <c r="T613" t="s">
        <v>69</v>
      </c>
      <c r="U613">
        <v>220</v>
      </c>
      <c r="V613">
        <v>314.60000000000002</v>
      </c>
    </row>
    <row r="614" spans="1:22" x14ac:dyDescent="0.25">
      <c r="A614">
        <v>2023</v>
      </c>
      <c r="B614" t="s">
        <v>35</v>
      </c>
      <c r="C614" t="s">
        <v>23</v>
      </c>
      <c r="D614" t="s">
        <v>27</v>
      </c>
      <c r="E614">
        <v>34</v>
      </c>
      <c r="F614">
        <v>2288.4</v>
      </c>
      <c r="G614">
        <v>5126.0160000000005</v>
      </c>
      <c r="H614">
        <v>457.68000000000006</v>
      </c>
      <c r="I614" t="s">
        <v>12</v>
      </c>
      <c r="L614" t="s">
        <v>52</v>
      </c>
      <c r="M614">
        <v>2020</v>
      </c>
      <c r="N614" t="s">
        <v>31</v>
      </c>
      <c r="O614" t="s">
        <v>65</v>
      </c>
      <c r="P614" t="s">
        <v>67</v>
      </c>
      <c r="Q614" t="s">
        <v>68</v>
      </c>
      <c r="R614" t="s">
        <v>64</v>
      </c>
      <c r="S614" t="s">
        <v>57</v>
      </c>
      <c r="T614" t="s">
        <v>69</v>
      </c>
      <c r="U614">
        <v>142</v>
      </c>
      <c r="V614">
        <v>203.06</v>
      </c>
    </row>
    <row r="615" spans="1:22" x14ac:dyDescent="0.25">
      <c r="A615">
        <v>2023</v>
      </c>
      <c r="B615" t="s">
        <v>35</v>
      </c>
      <c r="C615" t="s">
        <v>14</v>
      </c>
      <c r="D615" t="s">
        <v>28</v>
      </c>
      <c r="E615">
        <v>7</v>
      </c>
      <c r="F615">
        <v>200</v>
      </c>
      <c r="G615">
        <v>224</v>
      </c>
      <c r="H615">
        <v>40</v>
      </c>
      <c r="I615" t="s">
        <v>12</v>
      </c>
      <c r="L615" t="s">
        <v>52</v>
      </c>
      <c r="M615">
        <v>2020</v>
      </c>
      <c r="N615" t="s">
        <v>31</v>
      </c>
      <c r="O615" t="s">
        <v>65</v>
      </c>
      <c r="P615" t="s">
        <v>67</v>
      </c>
      <c r="Q615" t="s">
        <v>68</v>
      </c>
      <c r="R615" t="s">
        <v>64</v>
      </c>
      <c r="S615" t="s">
        <v>57</v>
      </c>
      <c r="T615" t="s">
        <v>69</v>
      </c>
      <c r="U615">
        <v>844</v>
      </c>
      <c r="V615">
        <v>1206.92</v>
      </c>
    </row>
    <row r="616" spans="1:22" x14ac:dyDescent="0.25">
      <c r="A616">
        <v>2023</v>
      </c>
      <c r="B616" t="s">
        <v>35</v>
      </c>
      <c r="C616" t="s">
        <v>23</v>
      </c>
      <c r="D616" t="s">
        <v>30</v>
      </c>
      <c r="E616">
        <v>3</v>
      </c>
      <c r="F616">
        <v>3300</v>
      </c>
      <c r="G616">
        <v>5126.576</v>
      </c>
      <c r="H616">
        <v>660</v>
      </c>
      <c r="I616" t="s">
        <v>12</v>
      </c>
      <c r="L616" t="s">
        <v>52</v>
      </c>
      <c r="M616">
        <v>2020</v>
      </c>
      <c r="N616" t="s">
        <v>31</v>
      </c>
      <c r="O616" t="s">
        <v>65</v>
      </c>
      <c r="P616" t="s">
        <v>67</v>
      </c>
      <c r="Q616" t="s">
        <v>68</v>
      </c>
      <c r="R616" t="s">
        <v>64</v>
      </c>
      <c r="S616" t="s">
        <v>57</v>
      </c>
      <c r="T616" t="s">
        <v>69</v>
      </c>
      <c r="U616">
        <v>897</v>
      </c>
      <c r="V616">
        <v>1282.71</v>
      </c>
    </row>
    <row r="617" spans="1:22" x14ac:dyDescent="0.25">
      <c r="A617">
        <v>2023</v>
      </c>
      <c r="B617" t="s">
        <v>35</v>
      </c>
      <c r="C617" t="s">
        <v>29</v>
      </c>
      <c r="D617" t="s">
        <v>29</v>
      </c>
      <c r="E617">
        <v>2</v>
      </c>
      <c r="F617">
        <v>4577.3</v>
      </c>
      <c r="G617">
        <v>7392</v>
      </c>
      <c r="H617">
        <v>915.46</v>
      </c>
      <c r="I617" t="s">
        <v>12</v>
      </c>
      <c r="L617" t="s">
        <v>52</v>
      </c>
      <c r="M617">
        <v>2020</v>
      </c>
      <c r="N617" t="s">
        <v>31</v>
      </c>
      <c r="O617" t="s">
        <v>65</v>
      </c>
      <c r="P617" t="s">
        <v>67</v>
      </c>
      <c r="Q617" t="s">
        <v>68</v>
      </c>
      <c r="R617" t="s">
        <v>64</v>
      </c>
      <c r="S617" t="s">
        <v>57</v>
      </c>
      <c r="T617" t="s">
        <v>69</v>
      </c>
      <c r="U617">
        <v>850</v>
      </c>
      <c r="V617">
        <v>526.24</v>
      </c>
    </row>
    <row r="618" spans="1:22" x14ac:dyDescent="0.25">
      <c r="A618">
        <v>2023</v>
      </c>
      <c r="B618" t="s">
        <v>36</v>
      </c>
      <c r="C618" t="s">
        <v>10</v>
      </c>
      <c r="D618" t="s">
        <v>11</v>
      </c>
      <c r="E618">
        <v>3566</v>
      </c>
      <c r="F618">
        <v>4577.3</v>
      </c>
      <c r="G618">
        <v>5126.576</v>
      </c>
      <c r="H618">
        <v>915.46</v>
      </c>
      <c r="I618" t="s">
        <v>12</v>
      </c>
      <c r="L618" t="s">
        <v>59</v>
      </c>
      <c r="M618">
        <v>2020</v>
      </c>
      <c r="N618" t="s">
        <v>31</v>
      </c>
      <c r="O618" t="s">
        <v>65</v>
      </c>
      <c r="P618" t="s">
        <v>67</v>
      </c>
      <c r="Q618" t="s">
        <v>68</v>
      </c>
      <c r="R618" t="s">
        <v>64</v>
      </c>
      <c r="S618" t="s">
        <v>57</v>
      </c>
      <c r="T618" t="s">
        <v>69</v>
      </c>
      <c r="U618">
        <v>883</v>
      </c>
      <c r="V618">
        <v>526.24</v>
      </c>
    </row>
    <row r="619" spans="1:22" x14ac:dyDescent="0.25">
      <c r="A619">
        <v>2023</v>
      </c>
      <c r="B619" t="s">
        <v>36</v>
      </c>
      <c r="C619" t="s">
        <v>10</v>
      </c>
      <c r="D619" t="s">
        <v>13</v>
      </c>
      <c r="E619">
        <v>2498</v>
      </c>
      <c r="F619">
        <v>8000</v>
      </c>
      <c r="G619">
        <v>8960</v>
      </c>
      <c r="H619">
        <v>1600</v>
      </c>
      <c r="I619" t="s">
        <v>12</v>
      </c>
      <c r="L619" t="s">
        <v>52</v>
      </c>
      <c r="M619">
        <v>2020</v>
      </c>
      <c r="N619" t="s">
        <v>31</v>
      </c>
      <c r="O619" t="s">
        <v>65</v>
      </c>
      <c r="P619" t="s">
        <v>67</v>
      </c>
      <c r="Q619" t="s">
        <v>68</v>
      </c>
      <c r="R619" t="s">
        <v>64</v>
      </c>
      <c r="S619" t="s">
        <v>57</v>
      </c>
      <c r="T619" t="s">
        <v>69</v>
      </c>
      <c r="U619">
        <v>169</v>
      </c>
      <c r="V619">
        <v>241.67000000000002</v>
      </c>
    </row>
    <row r="620" spans="1:22" x14ac:dyDescent="0.25">
      <c r="A620">
        <v>2023</v>
      </c>
      <c r="B620" t="s">
        <v>36</v>
      </c>
      <c r="C620" t="s">
        <v>14</v>
      </c>
      <c r="D620" t="s">
        <v>15</v>
      </c>
      <c r="E620">
        <v>1245</v>
      </c>
      <c r="F620">
        <v>4577.2</v>
      </c>
      <c r="G620">
        <v>5126.4639999999999</v>
      </c>
      <c r="H620">
        <v>915.44</v>
      </c>
      <c r="I620" t="s">
        <v>12</v>
      </c>
      <c r="L620" t="s">
        <v>59</v>
      </c>
      <c r="M620">
        <v>2020</v>
      </c>
      <c r="N620" t="s">
        <v>31</v>
      </c>
      <c r="O620" t="s">
        <v>65</v>
      </c>
      <c r="P620" t="s">
        <v>67</v>
      </c>
      <c r="Q620" t="s">
        <v>68</v>
      </c>
      <c r="R620" t="s">
        <v>64</v>
      </c>
      <c r="S620" t="s">
        <v>57</v>
      </c>
      <c r="T620" t="s">
        <v>69</v>
      </c>
      <c r="U620">
        <v>217</v>
      </c>
      <c r="V620">
        <v>310.31</v>
      </c>
    </row>
    <row r="621" spans="1:22" x14ac:dyDescent="0.25">
      <c r="A621">
        <v>2023</v>
      </c>
      <c r="B621" t="s">
        <v>36</v>
      </c>
      <c r="C621" t="s">
        <v>16</v>
      </c>
      <c r="D621" t="s">
        <v>17</v>
      </c>
      <c r="E621">
        <v>644</v>
      </c>
      <c r="F621">
        <v>10000</v>
      </c>
      <c r="G621">
        <v>6432.72</v>
      </c>
      <c r="H621">
        <v>2000</v>
      </c>
      <c r="I621" t="s">
        <v>12</v>
      </c>
      <c r="L621" t="s">
        <v>61</v>
      </c>
      <c r="M621">
        <v>2020</v>
      </c>
      <c r="N621" t="s">
        <v>31</v>
      </c>
      <c r="O621" t="s">
        <v>65</v>
      </c>
      <c r="P621" t="s">
        <v>67</v>
      </c>
      <c r="Q621" t="s">
        <v>68</v>
      </c>
      <c r="R621" t="s">
        <v>64</v>
      </c>
      <c r="S621" t="s">
        <v>57</v>
      </c>
      <c r="T621" t="s">
        <v>69</v>
      </c>
      <c r="U621">
        <v>145</v>
      </c>
      <c r="V621">
        <v>207.35</v>
      </c>
    </row>
    <row r="622" spans="1:22" x14ac:dyDescent="0.25">
      <c r="A622">
        <v>2023</v>
      </c>
      <c r="B622" t="s">
        <v>36</v>
      </c>
      <c r="C622" t="s">
        <v>18</v>
      </c>
      <c r="D622" t="s">
        <v>19</v>
      </c>
      <c r="E622">
        <v>643</v>
      </c>
      <c r="F622">
        <v>7000</v>
      </c>
      <c r="G622">
        <v>7840</v>
      </c>
      <c r="H622">
        <v>1400</v>
      </c>
      <c r="I622" t="s">
        <v>12</v>
      </c>
      <c r="L622" t="s">
        <v>59</v>
      </c>
      <c r="M622">
        <v>2020</v>
      </c>
      <c r="N622" t="s">
        <v>31</v>
      </c>
      <c r="O622" t="s">
        <v>65</v>
      </c>
      <c r="P622" t="s">
        <v>67</v>
      </c>
      <c r="Q622" t="s">
        <v>68</v>
      </c>
      <c r="R622" t="s">
        <v>64</v>
      </c>
      <c r="S622" t="s">
        <v>57</v>
      </c>
      <c r="T622" t="s">
        <v>69</v>
      </c>
      <c r="U622">
        <v>819</v>
      </c>
      <c r="V622">
        <v>1171.17</v>
      </c>
    </row>
    <row r="623" spans="1:22" x14ac:dyDescent="0.25">
      <c r="A623">
        <v>2023</v>
      </c>
      <c r="B623" t="s">
        <v>36</v>
      </c>
      <c r="C623" t="s">
        <v>16</v>
      </c>
      <c r="D623" t="s">
        <v>20</v>
      </c>
      <c r="E623">
        <v>455</v>
      </c>
      <c r="F623">
        <v>8000</v>
      </c>
      <c r="G623">
        <v>5128.0320000000002</v>
      </c>
      <c r="H623">
        <v>1600</v>
      </c>
      <c r="I623" t="s">
        <v>12</v>
      </c>
      <c r="L623" t="s">
        <v>52</v>
      </c>
      <c r="M623">
        <v>2020</v>
      </c>
      <c r="N623" t="s">
        <v>31</v>
      </c>
      <c r="O623" t="s">
        <v>65</v>
      </c>
      <c r="P623" t="s">
        <v>67</v>
      </c>
      <c r="Q623" t="s">
        <v>68</v>
      </c>
      <c r="R623" t="s">
        <v>64</v>
      </c>
      <c r="S623" t="s">
        <v>57</v>
      </c>
      <c r="T623" t="s">
        <v>69</v>
      </c>
      <c r="U623">
        <v>143</v>
      </c>
      <c r="V623">
        <v>204.49</v>
      </c>
    </row>
    <row r="624" spans="1:22" x14ac:dyDescent="0.25">
      <c r="A624">
        <v>2023</v>
      </c>
      <c r="B624" t="s">
        <v>36</v>
      </c>
      <c r="C624" t="s">
        <v>18</v>
      </c>
      <c r="D624" t="s">
        <v>21</v>
      </c>
      <c r="E624">
        <v>345</v>
      </c>
      <c r="F624">
        <v>7000</v>
      </c>
      <c r="G624">
        <v>7840</v>
      </c>
      <c r="H624">
        <v>1400</v>
      </c>
      <c r="I624" t="s">
        <v>12</v>
      </c>
      <c r="L624" t="s">
        <v>63</v>
      </c>
      <c r="M624">
        <v>2020</v>
      </c>
      <c r="N624" t="s">
        <v>9</v>
      </c>
      <c r="O624" t="s">
        <v>65</v>
      </c>
      <c r="P624" t="s">
        <v>67</v>
      </c>
      <c r="Q624" t="s">
        <v>68</v>
      </c>
      <c r="R624" t="s">
        <v>64</v>
      </c>
      <c r="S624" t="s">
        <v>57</v>
      </c>
      <c r="T624" t="s">
        <v>69</v>
      </c>
      <c r="U624">
        <v>176</v>
      </c>
      <c r="V624">
        <v>251.68</v>
      </c>
    </row>
    <row r="625" spans="1:22" x14ac:dyDescent="0.25">
      <c r="A625">
        <v>2023</v>
      </c>
      <c r="B625" t="s">
        <v>36</v>
      </c>
      <c r="C625" t="s">
        <v>14</v>
      </c>
      <c r="D625" t="s">
        <v>22</v>
      </c>
      <c r="E625">
        <v>122</v>
      </c>
      <c r="F625">
        <v>100</v>
      </c>
      <c r="G625">
        <v>112</v>
      </c>
      <c r="H625">
        <v>20</v>
      </c>
      <c r="I625" t="s">
        <v>12</v>
      </c>
      <c r="L625" t="s">
        <v>61</v>
      </c>
      <c r="M625">
        <v>2020</v>
      </c>
      <c r="N625" t="s">
        <v>9</v>
      </c>
      <c r="O625" t="s">
        <v>65</v>
      </c>
      <c r="P625" t="s">
        <v>67</v>
      </c>
      <c r="Q625" t="s">
        <v>68</v>
      </c>
      <c r="R625" t="s">
        <v>64</v>
      </c>
      <c r="S625" t="s">
        <v>57</v>
      </c>
      <c r="T625" t="s">
        <v>69</v>
      </c>
      <c r="U625">
        <v>224</v>
      </c>
      <c r="V625">
        <v>320.32</v>
      </c>
    </row>
    <row r="626" spans="1:22" x14ac:dyDescent="0.25">
      <c r="A626">
        <v>2023</v>
      </c>
      <c r="B626" t="s">
        <v>36</v>
      </c>
      <c r="C626" t="s">
        <v>23</v>
      </c>
      <c r="D626" t="s">
        <v>24</v>
      </c>
      <c r="E626">
        <v>78</v>
      </c>
      <c r="F626">
        <v>2288.6</v>
      </c>
      <c r="G626">
        <v>5126.4639999999999</v>
      </c>
      <c r="H626">
        <v>457.72</v>
      </c>
      <c r="I626" t="s">
        <v>12</v>
      </c>
      <c r="L626" t="s">
        <v>59</v>
      </c>
      <c r="M626">
        <v>2020</v>
      </c>
      <c r="N626" t="s">
        <v>9</v>
      </c>
      <c r="O626" t="s">
        <v>65</v>
      </c>
      <c r="P626" t="s">
        <v>67</v>
      </c>
      <c r="Q626" t="s">
        <v>68</v>
      </c>
      <c r="R626" t="s">
        <v>64</v>
      </c>
      <c r="S626" t="s">
        <v>57</v>
      </c>
      <c r="T626" t="s">
        <v>69</v>
      </c>
      <c r="U626">
        <v>178</v>
      </c>
      <c r="V626">
        <v>254.54</v>
      </c>
    </row>
    <row r="627" spans="1:22" x14ac:dyDescent="0.25">
      <c r="A627">
        <v>2023</v>
      </c>
      <c r="B627" t="s">
        <v>36</v>
      </c>
      <c r="C627" t="s">
        <v>23</v>
      </c>
      <c r="D627" t="s">
        <v>25</v>
      </c>
      <c r="E627">
        <v>76</v>
      </c>
      <c r="F627">
        <v>2288.4499999999998</v>
      </c>
      <c r="G627">
        <v>5126.1279999999997</v>
      </c>
      <c r="H627">
        <v>457.69</v>
      </c>
      <c r="I627" t="s">
        <v>12</v>
      </c>
      <c r="L627" t="s">
        <v>52</v>
      </c>
      <c r="M627">
        <v>2020</v>
      </c>
      <c r="N627" t="s">
        <v>9</v>
      </c>
      <c r="O627" t="s">
        <v>65</v>
      </c>
      <c r="P627" t="s">
        <v>67</v>
      </c>
      <c r="Q627" t="s">
        <v>68</v>
      </c>
      <c r="R627" t="s">
        <v>64</v>
      </c>
      <c r="S627" t="s">
        <v>57</v>
      </c>
      <c r="T627" t="s">
        <v>69</v>
      </c>
      <c r="U627">
        <v>148</v>
      </c>
      <c r="V627">
        <v>211.64</v>
      </c>
    </row>
    <row r="628" spans="1:22" x14ac:dyDescent="0.25">
      <c r="A628">
        <v>2023</v>
      </c>
      <c r="B628" t="s">
        <v>36</v>
      </c>
      <c r="C628" t="s">
        <v>23</v>
      </c>
      <c r="D628" t="s">
        <v>26</v>
      </c>
      <c r="E628">
        <v>46</v>
      </c>
      <c r="F628">
        <v>100</v>
      </c>
      <c r="G628">
        <v>224</v>
      </c>
      <c r="H628">
        <v>20</v>
      </c>
      <c r="I628" t="s">
        <v>12</v>
      </c>
      <c r="L628" t="s">
        <v>59</v>
      </c>
      <c r="M628">
        <v>2020</v>
      </c>
      <c r="N628" t="s">
        <v>9</v>
      </c>
      <c r="O628" t="s">
        <v>65</v>
      </c>
      <c r="P628" t="s">
        <v>67</v>
      </c>
      <c r="Q628" t="s">
        <v>68</v>
      </c>
      <c r="R628" t="s">
        <v>64</v>
      </c>
      <c r="S628" t="s">
        <v>57</v>
      </c>
      <c r="T628" t="s">
        <v>69</v>
      </c>
      <c r="U628">
        <v>810</v>
      </c>
      <c r="V628">
        <v>1158.3</v>
      </c>
    </row>
    <row r="629" spans="1:22" x14ac:dyDescent="0.25">
      <c r="A629">
        <v>2023</v>
      </c>
      <c r="B629" t="s">
        <v>36</v>
      </c>
      <c r="C629" t="s">
        <v>23</v>
      </c>
      <c r="D629" t="s">
        <v>27</v>
      </c>
      <c r="E629">
        <v>34</v>
      </c>
      <c r="F629">
        <v>2288.4</v>
      </c>
      <c r="G629">
        <v>5126.0160000000005</v>
      </c>
      <c r="H629">
        <v>457.68000000000006</v>
      </c>
      <c r="I629" t="s">
        <v>12</v>
      </c>
      <c r="L629" t="s">
        <v>61</v>
      </c>
      <c r="M629">
        <v>2020</v>
      </c>
      <c r="N629" t="s">
        <v>9</v>
      </c>
      <c r="O629" t="s">
        <v>65</v>
      </c>
      <c r="P629" t="s">
        <v>67</v>
      </c>
      <c r="Q629" t="s">
        <v>68</v>
      </c>
      <c r="R629" t="s">
        <v>64</v>
      </c>
      <c r="S629" t="s">
        <v>57</v>
      </c>
      <c r="T629" t="s">
        <v>69</v>
      </c>
      <c r="U629">
        <v>843</v>
      </c>
      <c r="V629">
        <v>1205.49</v>
      </c>
    </row>
    <row r="630" spans="1:22" x14ac:dyDescent="0.25">
      <c r="A630">
        <v>2023</v>
      </c>
      <c r="B630" t="s">
        <v>36</v>
      </c>
      <c r="C630" t="s">
        <v>14</v>
      </c>
      <c r="D630" t="s">
        <v>28</v>
      </c>
      <c r="E630">
        <v>7</v>
      </c>
      <c r="F630">
        <v>200</v>
      </c>
      <c r="G630">
        <v>224</v>
      </c>
      <c r="H630">
        <v>40</v>
      </c>
      <c r="I630" t="s">
        <v>12</v>
      </c>
      <c r="L630" t="s">
        <v>61</v>
      </c>
      <c r="M630">
        <v>2020</v>
      </c>
      <c r="N630" t="s">
        <v>9</v>
      </c>
      <c r="O630" t="s">
        <v>65</v>
      </c>
      <c r="P630" t="s">
        <v>67</v>
      </c>
      <c r="Q630" t="s">
        <v>68</v>
      </c>
      <c r="R630" t="s">
        <v>64</v>
      </c>
      <c r="S630" t="s">
        <v>57</v>
      </c>
      <c r="T630" t="s">
        <v>69</v>
      </c>
      <c r="U630">
        <v>896</v>
      </c>
      <c r="V630">
        <v>1281.28</v>
      </c>
    </row>
    <row r="631" spans="1:22" x14ac:dyDescent="0.25">
      <c r="A631">
        <v>2023</v>
      </c>
      <c r="B631" t="s">
        <v>36</v>
      </c>
      <c r="C631" t="s">
        <v>29</v>
      </c>
      <c r="D631" t="s">
        <v>29</v>
      </c>
      <c r="E631">
        <v>3</v>
      </c>
      <c r="F631">
        <v>4577.3</v>
      </c>
      <c r="G631">
        <v>7392</v>
      </c>
      <c r="H631">
        <v>915.46</v>
      </c>
      <c r="I631" t="s">
        <v>33</v>
      </c>
      <c r="L631" t="s">
        <v>52</v>
      </c>
      <c r="M631">
        <v>2020</v>
      </c>
      <c r="N631" t="s">
        <v>9</v>
      </c>
      <c r="O631" t="s">
        <v>65</v>
      </c>
      <c r="P631" t="s">
        <v>67</v>
      </c>
      <c r="Q631" t="s">
        <v>55</v>
      </c>
      <c r="R631" t="s">
        <v>64</v>
      </c>
      <c r="S631" t="s">
        <v>57</v>
      </c>
      <c r="T631" t="s">
        <v>58</v>
      </c>
      <c r="U631">
        <v>818</v>
      </c>
      <c r="V631">
        <v>526.24</v>
      </c>
    </row>
    <row r="632" spans="1:22" x14ac:dyDescent="0.25">
      <c r="A632">
        <v>2023</v>
      </c>
      <c r="B632" t="s">
        <v>36</v>
      </c>
      <c r="C632" t="s">
        <v>23</v>
      </c>
      <c r="D632" t="s">
        <v>30</v>
      </c>
      <c r="E632">
        <v>3</v>
      </c>
      <c r="F632">
        <v>2288.65</v>
      </c>
      <c r="G632">
        <v>5126.576</v>
      </c>
      <c r="H632">
        <v>457.73</v>
      </c>
      <c r="I632" t="s">
        <v>33</v>
      </c>
      <c r="L632" t="s">
        <v>61</v>
      </c>
      <c r="M632">
        <v>2020</v>
      </c>
      <c r="N632" t="s">
        <v>9</v>
      </c>
      <c r="O632" t="s">
        <v>65</v>
      </c>
      <c r="P632" t="s">
        <v>67</v>
      </c>
      <c r="Q632" t="s">
        <v>68</v>
      </c>
      <c r="R632" t="s">
        <v>64</v>
      </c>
      <c r="S632" t="s">
        <v>57</v>
      </c>
      <c r="T632" t="s">
        <v>69</v>
      </c>
      <c r="U632">
        <v>849</v>
      </c>
      <c r="V632">
        <v>526.24</v>
      </c>
    </row>
    <row r="633" spans="1:22" x14ac:dyDescent="0.25">
      <c r="A633">
        <v>2023</v>
      </c>
      <c r="B633" t="s">
        <v>37</v>
      </c>
      <c r="C633" t="s">
        <v>10</v>
      </c>
      <c r="D633" t="s">
        <v>11</v>
      </c>
      <c r="E633">
        <v>3566</v>
      </c>
      <c r="F633">
        <v>4577.3</v>
      </c>
      <c r="G633">
        <v>5126.576</v>
      </c>
      <c r="H633">
        <v>915.46</v>
      </c>
      <c r="I633" t="s">
        <v>33</v>
      </c>
      <c r="L633" t="s">
        <v>52</v>
      </c>
      <c r="M633">
        <v>2020</v>
      </c>
      <c r="N633" t="s">
        <v>9</v>
      </c>
      <c r="O633" t="s">
        <v>65</v>
      </c>
      <c r="P633" t="s">
        <v>67</v>
      </c>
      <c r="Q633" t="s">
        <v>68</v>
      </c>
      <c r="R633" t="s">
        <v>64</v>
      </c>
      <c r="S633" t="s">
        <v>57</v>
      </c>
      <c r="T633" t="s">
        <v>69</v>
      </c>
      <c r="U633">
        <v>882</v>
      </c>
      <c r="V633">
        <v>526.24</v>
      </c>
    </row>
    <row r="634" spans="1:22" x14ac:dyDescent="0.25">
      <c r="A634">
        <v>2023</v>
      </c>
      <c r="B634" t="s">
        <v>37</v>
      </c>
      <c r="C634" t="s">
        <v>10</v>
      </c>
      <c r="D634" t="s">
        <v>13</v>
      </c>
      <c r="E634">
        <v>2498</v>
      </c>
      <c r="F634">
        <v>8000</v>
      </c>
      <c r="G634">
        <v>8960</v>
      </c>
      <c r="H634">
        <v>1600</v>
      </c>
      <c r="I634" t="s">
        <v>33</v>
      </c>
      <c r="L634" t="s">
        <v>59</v>
      </c>
      <c r="M634">
        <v>2020</v>
      </c>
      <c r="N634" t="s">
        <v>9</v>
      </c>
      <c r="O634" t="s">
        <v>65</v>
      </c>
      <c r="P634" t="s">
        <v>67</v>
      </c>
      <c r="Q634" t="s">
        <v>68</v>
      </c>
      <c r="R634" t="s">
        <v>64</v>
      </c>
      <c r="S634" t="s">
        <v>57</v>
      </c>
      <c r="T634" t="s">
        <v>69</v>
      </c>
      <c r="U634">
        <v>147</v>
      </c>
      <c r="V634">
        <v>210.21</v>
      </c>
    </row>
    <row r="635" spans="1:22" x14ac:dyDescent="0.25">
      <c r="A635">
        <v>2023</v>
      </c>
      <c r="B635" t="s">
        <v>37</v>
      </c>
      <c r="C635" t="s">
        <v>14</v>
      </c>
      <c r="D635" t="s">
        <v>15</v>
      </c>
      <c r="E635">
        <v>1245</v>
      </c>
      <c r="F635">
        <v>4577.2</v>
      </c>
      <c r="G635">
        <v>5126.4639999999999</v>
      </c>
      <c r="H635">
        <v>915.44</v>
      </c>
      <c r="I635" t="s">
        <v>33</v>
      </c>
      <c r="L635" t="s">
        <v>52</v>
      </c>
      <c r="M635">
        <v>2020</v>
      </c>
      <c r="N635" t="s">
        <v>9</v>
      </c>
      <c r="O635" t="s">
        <v>65</v>
      </c>
      <c r="P635" t="s">
        <v>67</v>
      </c>
      <c r="Q635" t="s">
        <v>68</v>
      </c>
      <c r="R635" t="s">
        <v>64</v>
      </c>
      <c r="S635" t="s">
        <v>57</v>
      </c>
      <c r="T635" t="s">
        <v>69</v>
      </c>
      <c r="U635">
        <v>175</v>
      </c>
      <c r="V635">
        <v>250.25</v>
      </c>
    </row>
    <row r="636" spans="1:22" x14ac:dyDescent="0.25">
      <c r="A636">
        <v>2023</v>
      </c>
      <c r="B636" t="s">
        <v>37</v>
      </c>
      <c r="C636" t="s">
        <v>16</v>
      </c>
      <c r="D636" t="s">
        <v>17</v>
      </c>
      <c r="E636">
        <v>644</v>
      </c>
      <c r="F636">
        <v>5743.5</v>
      </c>
      <c r="G636">
        <v>6432.72</v>
      </c>
      <c r="H636">
        <v>1148.7</v>
      </c>
      <c r="I636" t="s">
        <v>33</v>
      </c>
      <c r="L636" t="s">
        <v>62</v>
      </c>
      <c r="M636">
        <v>2020</v>
      </c>
      <c r="N636" t="s">
        <v>9</v>
      </c>
      <c r="O636" t="s">
        <v>65</v>
      </c>
      <c r="P636" t="s">
        <v>67</v>
      </c>
      <c r="Q636" t="s">
        <v>68</v>
      </c>
      <c r="R636" t="s">
        <v>64</v>
      </c>
      <c r="S636" t="s">
        <v>57</v>
      </c>
      <c r="T636" t="s">
        <v>69</v>
      </c>
      <c r="U636">
        <v>223</v>
      </c>
      <c r="V636">
        <v>318.89</v>
      </c>
    </row>
    <row r="637" spans="1:22" x14ac:dyDescent="0.25">
      <c r="A637">
        <v>2023</v>
      </c>
      <c r="B637" t="s">
        <v>37</v>
      </c>
      <c r="C637" t="s">
        <v>18</v>
      </c>
      <c r="D637" t="s">
        <v>19</v>
      </c>
      <c r="E637">
        <v>643</v>
      </c>
      <c r="F637">
        <v>7000</v>
      </c>
      <c r="G637">
        <v>7840</v>
      </c>
      <c r="H637">
        <v>1400</v>
      </c>
      <c r="I637" t="s">
        <v>33</v>
      </c>
      <c r="L637" t="s">
        <v>59</v>
      </c>
      <c r="M637">
        <v>2020</v>
      </c>
      <c r="N637" t="s">
        <v>9</v>
      </c>
      <c r="O637" t="s">
        <v>65</v>
      </c>
      <c r="P637" t="s">
        <v>67</v>
      </c>
      <c r="Q637" t="s">
        <v>68</v>
      </c>
      <c r="R637" t="s">
        <v>64</v>
      </c>
      <c r="S637" t="s">
        <v>57</v>
      </c>
      <c r="T637" t="s">
        <v>69</v>
      </c>
      <c r="U637">
        <v>151</v>
      </c>
      <c r="V637">
        <v>215.93</v>
      </c>
    </row>
    <row r="638" spans="1:22" x14ac:dyDescent="0.25">
      <c r="A638">
        <v>2023</v>
      </c>
      <c r="B638" t="s">
        <v>37</v>
      </c>
      <c r="C638" t="s">
        <v>16</v>
      </c>
      <c r="D638" t="s">
        <v>20</v>
      </c>
      <c r="E638">
        <v>455</v>
      </c>
      <c r="F638">
        <v>4578.6000000000004</v>
      </c>
      <c r="G638">
        <v>5128.0320000000002</v>
      </c>
      <c r="H638">
        <v>915.72000000000014</v>
      </c>
      <c r="I638" t="s">
        <v>33</v>
      </c>
      <c r="L638" t="s">
        <v>62</v>
      </c>
      <c r="M638">
        <v>2020</v>
      </c>
      <c r="N638" t="s">
        <v>9</v>
      </c>
      <c r="O638" t="s">
        <v>65</v>
      </c>
      <c r="P638" t="s">
        <v>67</v>
      </c>
      <c r="Q638" t="s">
        <v>68</v>
      </c>
      <c r="R638" t="s">
        <v>64</v>
      </c>
      <c r="S638" t="s">
        <v>57</v>
      </c>
      <c r="T638" t="s">
        <v>69</v>
      </c>
      <c r="U638">
        <v>852</v>
      </c>
      <c r="V638">
        <v>1218.3600000000001</v>
      </c>
    </row>
    <row r="639" spans="1:22" x14ac:dyDescent="0.25">
      <c r="A639">
        <v>2023</v>
      </c>
      <c r="B639" t="s">
        <v>37</v>
      </c>
      <c r="C639" t="s">
        <v>18</v>
      </c>
      <c r="D639" t="s">
        <v>21</v>
      </c>
      <c r="E639">
        <v>345</v>
      </c>
      <c r="F639">
        <v>7000</v>
      </c>
      <c r="G639">
        <v>7840</v>
      </c>
      <c r="H639">
        <v>1400</v>
      </c>
      <c r="I639" t="s">
        <v>33</v>
      </c>
      <c r="L639" t="s">
        <v>63</v>
      </c>
      <c r="M639">
        <v>2020</v>
      </c>
      <c r="N639" t="s">
        <v>9</v>
      </c>
      <c r="O639" t="s">
        <v>65</v>
      </c>
      <c r="P639" t="s">
        <v>67</v>
      </c>
      <c r="Q639" t="s">
        <v>68</v>
      </c>
      <c r="R639" t="s">
        <v>64</v>
      </c>
      <c r="S639" t="s">
        <v>57</v>
      </c>
      <c r="T639" t="s">
        <v>69</v>
      </c>
      <c r="U639">
        <v>149</v>
      </c>
      <c r="V639">
        <v>213.07</v>
      </c>
    </row>
    <row r="640" spans="1:22" x14ac:dyDescent="0.25">
      <c r="A640">
        <v>2023</v>
      </c>
      <c r="B640" t="s">
        <v>37</v>
      </c>
      <c r="C640" t="s">
        <v>14</v>
      </c>
      <c r="D640" t="s">
        <v>22</v>
      </c>
      <c r="E640">
        <v>122</v>
      </c>
      <c r="F640">
        <v>100</v>
      </c>
      <c r="G640">
        <v>112</v>
      </c>
      <c r="H640">
        <v>20</v>
      </c>
      <c r="I640" t="s">
        <v>33</v>
      </c>
      <c r="L640" t="s">
        <v>59</v>
      </c>
      <c r="M640">
        <v>2020</v>
      </c>
      <c r="N640" t="s">
        <v>37</v>
      </c>
      <c r="O640" t="s">
        <v>65</v>
      </c>
      <c r="P640" t="s">
        <v>67</v>
      </c>
      <c r="Q640" t="s">
        <v>68</v>
      </c>
      <c r="R640" t="s">
        <v>64</v>
      </c>
      <c r="S640" t="s">
        <v>57</v>
      </c>
      <c r="T640" t="s">
        <v>69</v>
      </c>
      <c r="U640">
        <v>146</v>
      </c>
      <c r="V640">
        <v>208.78</v>
      </c>
    </row>
    <row r="641" spans="1:22" x14ac:dyDescent="0.25">
      <c r="A641">
        <v>2023</v>
      </c>
      <c r="B641" t="s">
        <v>37</v>
      </c>
      <c r="C641" t="s">
        <v>23</v>
      </c>
      <c r="D641" t="s">
        <v>24</v>
      </c>
      <c r="E641">
        <v>78</v>
      </c>
      <c r="F641">
        <v>2288.6</v>
      </c>
      <c r="G641">
        <v>5126.4639999999999</v>
      </c>
      <c r="H641">
        <v>457.72</v>
      </c>
      <c r="I641" t="s">
        <v>33</v>
      </c>
      <c r="L641" t="s">
        <v>52</v>
      </c>
      <c r="M641">
        <v>2020</v>
      </c>
      <c r="N641" t="s">
        <v>37</v>
      </c>
      <c r="O641" t="s">
        <v>65</v>
      </c>
      <c r="P641" t="s">
        <v>67</v>
      </c>
      <c r="Q641" t="s">
        <v>68</v>
      </c>
      <c r="R641" t="s">
        <v>64</v>
      </c>
      <c r="S641" t="s">
        <v>57</v>
      </c>
      <c r="T641" t="s">
        <v>69</v>
      </c>
      <c r="U641">
        <v>362</v>
      </c>
      <c r="V641">
        <v>517.66</v>
      </c>
    </row>
    <row r="642" spans="1:22" x14ac:dyDescent="0.25">
      <c r="A642">
        <v>2023</v>
      </c>
      <c r="B642" t="s">
        <v>37</v>
      </c>
      <c r="C642" t="s">
        <v>23</v>
      </c>
      <c r="D642" t="s">
        <v>25</v>
      </c>
      <c r="E642">
        <v>76</v>
      </c>
      <c r="F642">
        <v>2288.4499999999998</v>
      </c>
      <c r="G642">
        <v>5126.1279999999997</v>
      </c>
      <c r="H642">
        <v>457.69</v>
      </c>
      <c r="I642" t="s">
        <v>33</v>
      </c>
      <c r="L642" t="s">
        <v>59</v>
      </c>
      <c r="M642">
        <v>2020</v>
      </c>
      <c r="N642" t="s">
        <v>37</v>
      </c>
      <c r="O642" t="s">
        <v>65</v>
      </c>
      <c r="P642" t="s">
        <v>67</v>
      </c>
      <c r="Q642" t="s">
        <v>68</v>
      </c>
      <c r="R642" t="s">
        <v>64</v>
      </c>
      <c r="S642" t="s">
        <v>57</v>
      </c>
      <c r="T642" t="s">
        <v>69</v>
      </c>
      <c r="U642">
        <v>142</v>
      </c>
      <c r="V642">
        <v>203.06</v>
      </c>
    </row>
    <row r="643" spans="1:22" x14ac:dyDescent="0.25">
      <c r="A643">
        <v>2023</v>
      </c>
      <c r="B643" t="s">
        <v>37</v>
      </c>
      <c r="C643" t="s">
        <v>23</v>
      </c>
      <c r="D643" t="s">
        <v>26</v>
      </c>
      <c r="E643">
        <v>46</v>
      </c>
      <c r="F643">
        <v>100</v>
      </c>
      <c r="G643">
        <v>224</v>
      </c>
      <c r="H643">
        <v>20</v>
      </c>
      <c r="I643" t="s">
        <v>33</v>
      </c>
      <c r="L643" t="s">
        <v>59</v>
      </c>
      <c r="M643">
        <v>2020</v>
      </c>
      <c r="N643" t="s">
        <v>37</v>
      </c>
      <c r="O643" t="s">
        <v>65</v>
      </c>
      <c r="P643" t="s">
        <v>67</v>
      </c>
      <c r="Q643" t="s">
        <v>68</v>
      </c>
      <c r="R643" t="s">
        <v>64</v>
      </c>
      <c r="S643" t="s">
        <v>57</v>
      </c>
      <c r="T643" t="s">
        <v>69</v>
      </c>
      <c r="U643">
        <v>190</v>
      </c>
      <c r="V643">
        <v>271.7</v>
      </c>
    </row>
    <row r="644" spans="1:22" x14ac:dyDescent="0.25">
      <c r="A644">
        <v>2023</v>
      </c>
      <c r="B644" t="s">
        <v>37</v>
      </c>
      <c r="C644" t="s">
        <v>23</v>
      </c>
      <c r="D644" t="s">
        <v>27</v>
      </c>
      <c r="E644">
        <v>34</v>
      </c>
      <c r="F644">
        <v>2288.4</v>
      </c>
      <c r="G644">
        <v>5126.0160000000005</v>
      </c>
      <c r="H644">
        <v>457.68000000000006</v>
      </c>
      <c r="I644" t="s">
        <v>33</v>
      </c>
      <c r="L644" t="s">
        <v>52</v>
      </c>
      <c r="M644">
        <v>2020</v>
      </c>
      <c r="N644" t="s">
        <v>37</v>
      </c>
      <c r="O644" t="s">
        <v>65</v>
      </c>
      <c r="P644" t="s">
        <v>67</v>
      </c>
      <c r="Q644" t="s">
        <v>68</v>
      </c>
      <c r="R644" t="s">
        <v>64</v>
      </c>
      <c r="S644" t="s">
        <v>57</v>
      </c>
      <c r="T644" t="s">
        <v>69</v>
      </c>
      <c r="U644">
        <v>364</v>
      </c>
      <c r="V644">
        <v>520.52</v>
      </c>
    </row>
    <row r="645" spans="1:22" x14ac:dyDescent="0.25">
      <c r="A645">
        <v>2023</v>
      </c>
      <c r="B645" t="s">
        <v>37</v>
      </c>
      <c r="C645" t="s">
        <v>14</v>
      </c>
      <c r="D645" t="s">
        <v>28</v>
      </c>
      <c r="E645">
        <v>7</v>
      </c>
      <c r="F645">
        <v>200</v>
      </c>
      <c r="G645">
        <v>224</v>
      </c>
      <c r="H645">
        <v>40</v>
      </c>
      <c r="I645" t="s">
        <v>33</v>
      </c>
      <c r="L645" t="s">
        <v>52</v>
      </c>
      <c r="M645">
        <v>2020</v>
      </c>
      <c r="N645" t="s">
        <v>37</v>
      </c>
      <c r="O645" t="s">
        <v>65</v>
      </c>
      <c r="P645" t="s">
        <v>67</v>
      </c>
      <c r="Q645" t="s">
        <v>68</v>
      </c>
      <c r="R645" t="s">
        <v>64</v>
      </c>
      <c r="S645" t="s">
        <v>57</v>
      </c>
      <c r="T645" t="s">
        <v>69</v>
      </c>
      <c r="U645">
        <v>815</v>
      </c>
      <c r="V645">
        <v>1165.45</v>
      </c>
    </row>
    <row r="646" spans="1:22" x14ac:dyDescent="0.25">
      <c r="A646">
        <v>2023</v>
      </c>
      <c r="B646" t="s">
        <v>37</v>
      </c>
      <c r="C646" t="s">
        <v>23</v>
      </c>
      <c r="D646" t="s">
        <v>30</v>
      </c>
      <c r="E646">
        <v>3</v>
      </c>
      <c r="F646">
        <v>2288.65</v>
      </c>
      <c r="G646">
        <v>5126.576</v>
      </c>
      <c r="H646">
        <v>457.73</v>
      </c>
      <c r="I646" t="s">
        <v>33</v>
      </c>
      <c r="L646" t="s">
        <v>61</v>
      </c>
      <c r="M646">
        <v>2020</v>
      </c>
      <c r="N646" t="s">
        <v>37</v>
      </c>
      <c r="O646" t="s">
        <v>65</v>
      </c>
      <c r="P646" t="s">
        <v>67</v>
      </c>
      <c r="Q646" t="s">
        <v>68</v>
      </c>
      <c r="R646" t="s">
        <v>64</v>
      </c>
      <c r="S646" t="s">
        <v>57</v>
      </c>
      <c r="T646" t="s">
        <v>69</v>
      </c>
      <c r="U646">
        <v>848</v>
      </c>
      <c r="V646">
        <v>1212.6399999999999</v>
      </c>
    </row>
    <row r="647" spans="1:22" x14ac:dyDescent="0.25">
      <c r="A647">
        <v>2023</v>
      </c>
      <c r="B647" t="s">
        <v>37</v>
      </c>
      <c r="C647" t="s">
        <v>29</v>
      </c>
      <c r="D647" t="s">
        <v>29</v>
      </c>
      <c r="E647">
        <v>2</v>
      </c>
      <c r="F647">
        <v>6600</v>
      </c>
      <c r="G647">
        <v>7392</v>
      </c>
      <c r="H647">
        <v>1320</v>
      </c>
      <c r="I647" t="s">
        <v>12</v>
      </c>
      <c r="L647" t="s">
        <v>52</v>
      </c>
      <c r="M647">
        <v>2020</v>
      </c>
      <c r="N647" t="s">
        <v>37</v>
      </c>
      <c r="O647" t="s">
        <v>65</v>
      </c>
      <c r="P647" t="s">
        <v>67</v>
      </c>
      <c r="Q647" t="s">
        <v>68</v>
      </c>
      <c r="R647" t="s">
        <v>64</v>
      </c>
      <c r="S647" t="s">
        <v>57</v>
      </c>
      <c r="T647" t="s">
        <v>69</v>
      </c>
      <c r="U647">
        <v>901</v>
      </c>
      <c r="V647">
        <v>1288.43</v>
      </c>
    </row>
    <row r="648" spans="1:22" x14ac:dyDescent="0.25">
      <c r="A648">
        <v>2023</v>
      </c>
      <c r="B648" t="s">
        <v>38</v>
      </c>
      <c r="C648" t="s">
        <v>10</v>
      </c>
      <c r="D648" t="s">
        <v>11</v>
      </c>
      <c r="E648">
        <v>3566</v>
      </c>
      <c r="F648">
        <v>4577.3</v>
      </c>
      <c r="G648">
        <v>5126.576</v>
      </c>
      <c r="H648">
        <v>915.46</v>
      </c>
      <c r="I648" t="s">
        <v>12</v>
      </c>
      <c r="L648" t="s">
        <v>52</v>
      </c>
      <c r="M648">
        <v>2020</v>
      </c>
      <c r="N648" t="s">
        <v>37</v>
      </c>
      <c r="O648" t="s">
        <v>65</v>
      </c>
      <c r="P648" t="s">
        <v>67</v>
      </c>
      <c r="Q648" t="s">
        <v>68</v>
      </c>
      <c r="R648" t="s">
        <v>64</v>
      </c>
      <c r="S648" t="s">
        <v>57</v>
      </c>
      <c r="T648" t="s">
        <v>69</v>
      </c>
      <c r="U648">
        <v>854</v>
      </c>
      <c r="V648">
        <v>526.24</v>
      </c>
    </row>
    <row r="649" spans="1:22" x14ac:dyDescent="0.25">
      <c r="A649">
        <v>2023</v>
      </c>
      <c r="B649" t="s">
        <v>38</v>
      </c>
      <c r="C649" t="s">
        <v>10</v>
      </c>
      <c r="D649" t="s">
        <v>13</v>
      </c>
      <c r="E649">
        <v>2498</v>
      </c>
      <c r="F649">
        <v>8000</v>
      </c>
      <c r="G649">
        <v>8960</v>
      </c>
      <c r="H649">
        <v>1600</v>
      </c>
      <c r="I649" t="s">
        <v>12</v>
      </c>
      <c r="L649" t="s">
        <v>59</v>
      </c>
      <c r="M649">
        <v>2020</v>
      </c>
      <c r="N649" t="s">
        <v>37</v>
      </c>
      <c r="O649" t="s">
        <v>65</v>
      </c>
      <c r="P649" t="s">
        <v>67</v>
      </c>
      <c r="Q649" t="s">
        <v>68</v>
      </c>
      <c r="R649" t="s">
        <v>64</v>
      </c>
      <c r="S649" t="s">
        <v>57</v>
      </c>
      <c r="T649" t="s">
        <v>69</v>
      </c>
      <c r="U649">
        <v>189</v>
      </c>
      <c r="V649">
        <v>526.24</v>
      </c>
    </row>
    <row r="650" spans="1:22" x14ac:dyDescent="0.25">
      <c r="A650">
        <v>2023</v>
      </c>
      <c r="B650" t="s">
        <v>38</v>
      </c>
      <c r="C650" t="s">
        <v>14</v>
      </c>
      <c r="D650" t="s">
        <v>15</v>
      </c>
      <c r="E650">
        <v>1245</v>
      </c>
      <c r="F650">
        <v>4577.2</v>
      </c>
      <c r="G650">
        <v>5126.4639999999999</v>
      </c>
      <c r="H650">
        <v>915.44</v>
      </c>
      <c r="I650" t="s">
        <v>12</v>
      </c>
      <c r="L650" t="s">
        <v>52</v>
      </c>
      <c r="M650">
        <v>2020</v>
      </c>
      <c r="N650" t="s">
        <v>37</v>
      </c>
      <c r="O650" t="s">
        <v>65</v>
      </c>
      <c r="P650" t="s">
        <v>67</v>
      </c>
      <c r="Q650" t="s">
        <v>68</v>
      </c>
      <c r="R650" t="s">
        <v>64</v>
      </c>
      <c r="S650" t="s">
        <v>57</v>
      </c>
      <c r="T650" t="s">
        <v>69</v>
      </c>
      <c r="U650">
        <v>363</v>
      </c>
      <c r="V650">
        <v>519.09</v>
      </c>
    </row>
    <row r="651" spans="1:22" x14ac:dyDescent="0.25">
      <c r="A651">
        <v>2023</v>
      </c>
      <c r="B651" t="s">
        <v>38</v>
      </c>
      <c r="C651" t="s">
        <v>16</v>
      </c>
      <c r="D651" t="s">
        <v>17</v>
      </c>
      <c r="E651">
        <v>644</v>
      </c>
      <c r="F651">
        <v>5743.5</v>
      </c>
      <c r="G651">
        <v>6432.72</v>
      </c>
      <c r="H651">
        <v>1148.7</v>
      </c>
      <c r="I651" t="s">
        <v>12</v>
      </c>
      <c r="L651" t="s">
        <v>52</v>
      </c>
      <c r="M651">
        <v>2020</v>
      </c>
      <c r="N651" t="s">
        <v>37</v>
      </c>
      <c r="O651" t="s">
        <v>65</v>
      </c>
      <c r="P651" t="s">
        <v>67</v>
      </c>
      <c r="Q651" t="s">
        <v>68</v>
      </c>
      <c r="R651" t="s">
        <v>64</v>
      </c>
      <c r="S651" t="s">
        <v>57</v>
      </c>
      <c r="T651" t="s">
        <v>69</v>
      </c>
      <c r="U651">
        <v>145</v>
      </c>
      <c r="V651">
        <v>207.35</v>
      </c>
    </row>
    <row r="652" spans="1:22" x14ac:dyDescent="0.25">
      <c r="A652">
        <v>2023</v>
      </c>
      <c r="B652" t="s">
        <v>38</v>
      </c>
      <c r="C652" t="s">
        <v>18</v>
      </c>
      <c r="D652" t="s">
        <v>19</v>
      </c>
      <c r="E652">
        <v>643</v>
      </c>
      <c r="F652">
        <v>7000</v>
      </c>
      <c r="G652">
        <v>7840</v>
      </c>
      <c r="H652">
        <v>1400</v>
      </c>
      <c r="I652" t="s">
        <v>33</v>
      </c>
      <c r="L652" t="s">
        <v>52</v>
      </c>
      <c r="M652">
        <v>2020</v>
      </c>
      <c r="N652" t="s">
        <v>37</v>
      </c>
      <c r="O652" t="s">
        <v>65</v>
      </c>
      <c r="P652" t="s">
        <v>67</v>
      </c>
      <c r="Q652" t="s">
        <v>68</v>
      </c>
      <c r="R652" t="s">
        <v>64</v>
      </c>
      <c r="S652" t="s">
        <v>57</v>
      </c>
      <c r="T652" t="s">
        <v>69</v>
      </c>
      <c r="U652">
        <v>193</v>
      </c>
      <c r="V652">
        <v>275.99</v>
      </c>
    </row>
    <row r="653" spans="1:22" x14ac:dyDescent="0.25">
      <c r="A653">
        <v>2023</v>
      </c>
      <c r="B653" t="s">
        <v>38</v>
      </c>
      <c r="C653" t="s">
        <v>16</v>
      </c>
      <c r="D653" t="s">
        <v>20</v>
      </c>
      <c r="E653">
        <v>455</v>
      </c>
      <c r="F653">
        <v>5036.46</v>
      </c>
      <c r="G653">
        <v>5128.0320000000002</v>
      </c>
      <c r="H653">
        <v>1007.292</v>
      </c>
      <c r="I653" t="s">
        <v>33</v>
      </c>
      <c r="L653" t="s">
        <v>59</v>
      </c>
      <c r="M653">
        <v>2020</v>
      </c>
      <c r="N653" t="s">
        <v>37</v>
      </c>
      <c r="O653" t="s">
        <v>65</v>
      </c>
      <c r="P653" t="s">
        <v>67</v>
      </c>
      <c r="Q653" t="s">
        <v>68</v>
      </c>
      <c r="R653" t="s">
        <v>64</v>
      </c>
      <c r="S653" t="s">
        <v>57</v>
      </c>
      <c r="T653" t="s">
        <v>69</v>
      </c>
      <c r="U653">
        <v>361</v>
      </c>
      <c r="V653">
        <v>516.23</v>
      </c>
    </row>
    <row r="654" spans="1:22" x14ac:dyDescent="0.25">
      <c r="A654">
        <v>2023</v>
      </c>
      <c r="B654" t="s">
        <v>38</v>
      </c>
      <c r="C654" t="s">
        <v>18</v>
      </c>
      <c r="D654" t="s">
        <v>21</v>
      </c>
      <c r="E654">
        <v>345</v>
      </c>
      <c r="F654">
        <v>7700</v>
      </c>
      <c r="G654">
        <v>7840</v>
      </c>
      <c r="H654">
        <v>1540</v>
      </c>
      <c r="I654" t="s">
        <v>33</v>
      </c>
      <c r="L654" t="s">
        <v>52</v>
      </c>
      <c r="M654">
        <v>2020</v>
      </c>
      <c r="N654" t="s">
        <v>37</v>
      </c>
      <c r="O654" t="s">
        <v>65</v>
      </c>
      <c r="P654" t="s">
        <v>67</v>
      </c>
      <c r="Q654" t="s">
        <v>68</v>
      </c>
      <c r="R654" t="s">
        <v>64</v>
      </c>
      <c r="S654" t="s">
        <v>57</v>
      </c>
      <c r="T654" t="s">
        <v>69</v>
      </c>
      <c r="U654">
        <v>824</v>
      </c>
      <c r="V654">
        <v>1178.32</v>
      </c>
    </row>
    <row r="655" spans="1:22" x14ac:dyDescent="0.25">
      <c r="A655">
        <v>2023</v>
      </c>
      <c r="B655" t="s">
        <v>38</v>
      </c>
      <c r="C655" t="s">
        <v>14</v>
      </c>
      <c r="D655" t="s">
        <v>22</v>
      </c>
      <c r="E655">
        <v>122</v>
      </c>
      <c r="F655">
        <v>110</v>
      </c>
      <c r="G655">
        <v>112</v>
      </c>
      <c r="H655">
        <v>22</v>
      </c>
      <c r="I655" t="s">
        <v>33</v>
      </c>
      <c r="L655" t="s">
        <v>59</v>
      </c>
      <c r="M655">
        <v>2020</v>
      </c>
      <c r="N655" t="s">
        <v>37</v>
      </c>
      <c r="O655" t="s">
        <v>65</v>
      </c>
      <c r="P655" t="s">
        <v>67</v>
      </c>
      <c r="Q655" t="s">
        <v>68</v>
      </c>
      <c r="R655" t="s">
        <v>64</v>
      </c>
      <c r="S655" t="s">
        <v>57</v>
      </c>
      <c r="T655" t="s">
        <v>69</v>
      </c>
      <c r="U655">
        <v>857</v>
      </c>
      <c r="V655">
        <v>1225.51</v>
      </c>
    </row>
    <row r="656" spans="1:22" x14ac:dyDescent="0.25">
      <c r="A656">
        <v>2023</v>
      </c>
      <c r="B656" t="s">
        <v>38</v>
      </c>
      <c r="C656" t="s">
        <v>23</v>
      </c>
      <c r="D656" t="s">
        <v>24</v>
      </c>
      <c r="E656">
        <v>78</v>
      </c>
      <c r="F656">
        <v>2517.46</v>
      </c>
      <c r="G656">
        <v>5126.4639999999999</v>
      </c>
      <c r="H656">
        <v>503.49200000000002</v>
      </c>
      <c r="I656" t="s">
        <v>33</v>
      </c>
      <c r="L656" t="s">
        <v>59</v>
      </c>
      <c r="M656">
        <v>2020</v>
      </c>
      <c r="N656" t="s">
        <v>37</v>
      </c>
      <c r="O656" t="s">
        <v>65</v>
      </c>
      <c r="P656" t="s">
        <v>67</v>
      </c>
      <c r="Q656" t="s">
        <v>68</v>
      </c>
      <c r="R656" t="s">
        <v>64</v>
      </c>
      <c r="S656" t="s">
        <v>57</v>
      </c>
      <c r="T656" t="s">
        <v>69</v>
      </c>
      <c r="U656">
        <v>365</v>
      </c>
      <c r="V656">
        <v>521.95000000000005</v>
      </c>
    </row>
    <row r="657" spans="1:22" x14ac:dyDescent="0.25">
      <c r="A657">
        <v>2023</v>
      </c>
      <c r="B657" t="s">
        <v>38</v>
      </c>
      <c r="C657" t="s">
        <v>23</v>
      </c>
      <c r="D657" t="s">
        <v>25</v>
      </c>
      <c r="E657">
        <v>76</v>
      </c>
      <c r="F657">
        <v>2517.2949999999996</v>
      </c>
      <c r="G657">
        <v>5126.1279999999997</v>
      </c>
      <c r="H657">
        <v>503.45899999999995</v>
      </c>
      <c r="I657" t="s">
        <v>33</v>
      </c>
      <c r="L657" t="s">
        <v>59</v>
      </c>
      <c r="M657">
        <v>2020</v>
      </c>
      <c r="N657" t="s">
        <v>36</v>
      </c>
      <c r="O657" t="s">
        <v>65</v>
      </c>
      <c r="P657" t="s">
        <v>67</v>
      </c>
      <c r="Q657" t="s">
        <v>68</v>
      </c>
      <c r="R657" t="s">
        <v>64</v>
      </c>
      <c r="S657" t="s">
        <v>57</v>
      </c>
      <c r="T657" t="s">
        <v>69</v>
      </c>
      <c r="U657">
        <v>152</v>
      </c>
      <c r="V657">
        <v>217.36</v>
      </c>
    </row>
    <row r="658" spans="1:22" x14ac:dyDescent="0.25">
      <c r="A658">
        <v>2023</v>
      </c>
      <c r="B658" t="s">
        <v>38</v>
      </c>
      <c r="C658" t="s">
        <v>23</v>
      </c>
      <c r="D658" t="s">
        <v>26</v>
      </c>
      <c r="E658">
        <v>46</v>
      </c>
      <c r="F658">
        <v>115</v>
      </c>
      <c r="G658">
        <v>224</v>
      </c>
      <c r="H658">
        <v>23</v>
      </c>
      <c r="I658" t="s">
        <v>33</v>
      </c>
      <c r="L658" t="s">
        <v>59</v>
      </c>
      <c r="M658">
        <v>2020</v>
      </c>
      <c r="N658" t="s">
        <v>36</v>
      </c>
      <c r="O658" t="s">
        <v>65</v>
      </c>
      <c r="P658" t="s">
        <v>67</v>
      </c>
      <c r="Q658" t="s">
        <v>68</v>
      </c>
      <c r="R658" t="s">
        <v>64</v>
      </c>
      <c r="S658" t="s">
        <v>57</v>
      </c>
      <c r="T658" t="s">
        <v>69</v>
      </c>
      <c r="U658">
        <v>194</v>
      </c>
      <c r="V658">
        <v>277.42</v>
      </c>
    </row>
    <row r="659" spans="1:22" x14ac:dyDescent="0.25">
      <c r="A659">
        <v>2023</v>
      </c>
      <c r="B659" t="s">
        <v>38</v>
      </c>
      <c r="C659" t="s">
        <v>23</v>
      </c>
      <c r="D659" t="s">
        <v>27</v>
      </c>
      <c r="E659">
        <v>34</v>
      </c>
      <c r="F659">
        <v>2631.66</v>
      </c>
      <c r="G659">
        <v>5126.0160000000005</v>
      </c>
      <c r="H659">
        <v>526.33199999999999</v>
      </c>
      <c r="I659" t="s">
        <v>33</v>
      </c>
      <c r="L659" t="s">
        <v>63</v>
      </c>
      <c r="M659">
        <v>2020</v>
      </c>
      <c r="N659" t="s">
        <v>36</v>
      </c>
      <c r="O659" t="s">
        <v>65</v>
      </c>
      <c r="P659" t="s">
        <v>67</v>
      </c>
      <c r="Q659" t="s">
        <v>68</v>
      </c>
      <c r="R659" t="s">
        <v>64</v>
      </c>
      <c r="S659" t="s">
        <v>57</v>
      </c>
      <c r="T659" t="s">
        <v>69</v>
      </c>
      <c r="U659">
        <v>368</v>
      </c>
      <c r="V659">
        <v>526.24</v>
      </c>
    </row>
    <row r="660" spans="1:22" x14ac:dyDescent="0.25">
      <c r="A660">
        <v>2023</v>
      </c>
      <c r="B660" t="s">
        <v>38</v>
      </c>
      <c r="C660" t="s">
        <v>14</v>
      </c>
      <c r="D660" t="s">
        <v>28</v>
      </c>
      <c r="E660">
        <v>7</v>
      </c>
      <c r="F660">
        <v>230</v>
      </c>
      <c r="G660">
        <v>224</v>
      </c>
      <c r="H660">
        <v>46</v>
      </c>
      <c r="I660" t="s">
        <v>33</v>
      </c>
      <c r="L660" t="s">
        <v>61</v>
      </c>
      <c r="M660">
        <v>2020</v>
      </c>
      <c r="N660" t="s">
        <v>36</v>
      </c>
      <c r="O660" t="s">
        <v>65</v>
      </c>
      <c r="P660" t="s">
        <v>67</v>
      </c>
      <c r="Q660" t="s">
        <v>68</v>
      </c>
      <c r="R660" t="s">
        <v>64</v>
      </c>
      <c r="S660" t="s">
        <v>57</v>
      </c>
      <c r="T660" t="s">
        <v>69</v>
      </c>
      <c r="U660">
        <v>148</v>
      </c>
      <c r="V660">
        <v>211.64</v>
      </c>
    </row>
    <row r="661" spans="1:22" x14ac:dyDescent="0.25">
      <c r="A661">
        <v>2023</v>
      </c>
      <c r="B661" t="s">
        <v>38</v>
      </c>
      <c r="C661" t="s">
        <v>23</v>
      </c>
      <c r="D661" t="s">
        <v>30</v>
      </c>
      <c r="E661">
        <v>3</v>
      </c>
      <c r="F661">
        <v>2631.9475000000002</v>
      </c>
      <c r="G661">
        <v>5126.576</v>
      </c>
      <c r="H661">
        <v>526.38950000000011</v>
      </c>
      <c r="I661" t="s">
        <v>12</v>
      </c>
      <c r="L661" t="s">
        <v>59</v>
      </c>
      <c r="M661">
        <v>2020</v>
      </c>
      <c r="N661" t="s">
        <v>36</v>
      </c>
      <c r="O661" t="s">
        <v>65</v>
      </c>
      <c r="P661" t="s">
        <v>67</v>
      </c>
      <c r="Q661" t="s">
        <v>68</v>
      </c>
      <c r="R661" t="s">
        <v>64</v>
      </c>
      <c r="S661" t="s">
        <v>57</v>
      </c>
      <c r="T661" t="s">
        <v>69</v>
      </c>
      <c r="U661">
        <v>196</v>
      </c>
      <c r="V661">
        <v>280.27999999999997</v>
      </c>
    </row>
    <row r="662" spans="1:22" x14ac:dyDescent="0.25">
      <c r="A662">
        <v>2023</v>
      </c>
      <c r="B662" t="s">
        <v>38</v>
      </c>
      <c r="C662" t="s">
        <v>29</v>
      </c>
      <c r="D662" t="s">
        <v>29</v>
      </c>
      <c r="E662">
        <v>2</v>
      </c>
      <c r="F662">
        <v>7590</v>
      </c>
      <c r="G662">
        <v>7392</v>
      </c>
      <c r="H662">
        <v>1518</v>
      </c>
      <c r="I662" t="s">
        <v>33</v>
      </c>
      <c r="L662" t="s">
        <v>63</v>
      </c>
      <c r="M662">
        <v>2020</v>
      </c>
      <c r="N662" t="s">
        <v>36</v>
      </c>
      <c r="O662" t="s">
        <v>65</v>
      </c>
      <c r="P662" t="s">
        <v>67</v>
      </c>
      <c r="Q662" t="s">
        <v>68</v>
      </c>
      <c r="R662" t="s">
        <v>64</v>
      </c>
      <c r="S662" t="s">
        <v>57</v>
      </c>
      <c r="T662" t="s">
        <v>69</v>
      </c>
      <c r="U662">
        <v>370</v>
      </c>
      <c r="V662">
        <v>529.1</v>
      </c>
    </row>
    <row r="663" spans="1:22" x14ac:dyDescent="0.25">
      <c r="A663">
        <v>2023</v>
      </c>
      <c r="B663" t="s">
        <v>39</v>
      </c>
      <c r="C663" t="s">
        <v>10</v>
      </c>
      <c r="D663" t="s">
        <v>11</v>
      </c>
      <c r="E663">
        <v>3566</v>
      </c>
      <c r="F663">
        <v>4577.3</v>
      </c>
      <c r="G663">
        <v>5126.576</v>
      </c>
      <c r="H663">
        <v>915.46</v>
      </c>
      <c r="I663" t="s">
        <v>33</v>
      </c>
      <c r="L663" t="s">
        <v>59</v>
      </c>
      <c r="M663">
        <v>2020</v>
      </c>
      <c r="N663" t="s">
        <v>36</v>
      </c>
      <c r="O663" t="s">
        <v>65</v>
      </c>
      <c r="P663" t="s">
        <v>67</v>
      </c>
      <c r="Q663" t="s">
        <v>68</v>
      </c>
      <c r="R663" t="s">
        <v>64</v>
      </c>
      <c r="S663" t="s">
        <v>57</v>
      </c>
      <c r="T663" t="s">
        <v>69</v>
      </c>
      <c r="U663">
        <v>814</v>
      </c>
      <c r="V663">
        <v>1164.02</v>
      </c>
    </row>
    <row r="664" spans="1:22" x14ac:dyDescent="0.25">
      <c r="A664">
        <v>2023</v>
      </c>
      <c r="B664" t="s">
        <v>39</v>
      </c>
      <c r="C664" t="s">
        <v>10</v>
      </c>
      <c r="D664" t="s">
        <v>13</v>
      </c>
      <c r="E664">
        <v>2498</v>
      </c>
      <c r="F664">
        <v>8000</v>
      </c>
      <c r="G664">
        <v>8960</v>
      </c>
      <c r="H664">
        <v>1600</v>
      </c>
      <c r="I664" t="s">
        <v>33</v>
      </c>
      <c r="L664" t="s">
        <v>52</v>
      </c>
      <c r="M664">
        <v>2020</v>
      </c>
      <c r="N664" t="s">
        <v>36</v>
      </c>
      <c r="O664" t="s">
        <v>65</v>
      </c>
      <c r="P664" t="s">
        <v>67</v>
      </c>
      <c r="Q664" t="s">
        <v>68</v>
      </c>
      <c r="R664" t="s">
        <v>64</v>
      </c>
      <c r="S664" t="s">
        <v>57</v>
      </c>
      <c r="T664" t="s">
        <v>69</v>
      </c>
      <c r="U664">
        <v>847</v>
      </c>
      <c r="V664">
        <v>1211.21</v>
      </c>
    </row>
    <row r="665" spans="1:22" x14ac:dyDescent="0.25">
      <c r="A665">
        <v>2023</v>
      </c>
      <c r="B665" t="s">
        <v>39</v>
      </c>
      <c r="C665" t="s">
        <v>14</v>
      </c>
      <c r="D665" t="s">
        <v>15</v>
      </c>
      <c r="E665">
        <v>1245</v>
      </c>
      <c r="F665">
        <v>4577.2</v>
      </c>
      <c r="G665">
        <v>5126.4639999999999</v>
      </c>
      <c r="H665">
        <v>915.44</v>
      </c>
      <c r="I665" t="s">
        <v>33</v>
      </c>
      <c r="L665" t="s">
        <v>61</v>
      </c>
      <c r="M665">
        <v>2020</v>
      </c>
      <c r="N665" t="s">
        <v>36</v>
      </c>
      <c r="O665" t="s">
        <v>65</v>
      </c>
      <c r="P665" t="s">
        <v>67</v>
      </c>
      <c r="Q665" t="s">
        <v>68</v>
      </c>
      <c r="R665" t="s">
        <v>64</v>
      </c>
      <c r="S665" t="s">
        <v>57</v>
      </c>
      <c r="T665" t="s">
        <v>69</v>
      </c>
      <c r="U665">
        <v>195</v>
      </c>
      <c r="V665">
        <v>526.24</v>
      </c>
    </row>
    <row r="666" spans="1:22" x14ac:dyDescent="0.25">
      <c r="A666">
        <v>2023</v>
      </c>
      <c r="B666" t="s">
        <v>39</v>
      </c>
      <c r="C666" t="s">
        <v>16</v>
      </c>
      <c r="D666" t="s">
        <v>17</v>
      </c>
      <c r="E666">
        <v>644</v>
      </c>
      <c r="F666">
        <v>5743.5</v>
      </c>
      <c r="G666">
        <v>6432.72</v>
      </c>
      <c r="H666">
        <v>1148.7</v>
      </c>
      <c r="I666" t="s">
        <v>33</v>
      </c>
      <c r="L666" t="s">
        <v>59</v>
      </c>
      <c r="M666">
        <v>2020</v>
      </c>
      <c r="N666" t="s">
        <v>36</v>
      </c>
      <c r="O666" t="s">
        <v>65</v>
      </c>
      <c r="P666" t="s">
        <v>67</v>
      </c>
      <c r="Q666" t="s">
        <v>68</v>
      </c>
      <c r="R666" t="s">
        <v>64</v>
      </c>
      <c r="S666" t="s">
        <v>57</v>
      </c>
      <c r="T666" t="s">
        <v>69</v>
      </c>
      <c r="U666">
        <v>369</v>
      </c>
      <c r="V666">
        <v>527.66999999999996</v>
      </c>
    </row>
    <row r="667" spans="1:22" x14ac:dyDescent="0.25">
      <c r="A667">
        <v>2023</v>
      </c>
      <c r="B667" t="s">
        <v>39</v>
      </c>
      <c r="C667" t="s">
        <v>18</v>
      </c>
      <c r="D667" t="s">
        <v>19</v>
      </c>
      <c r="E667">
        <v>643</v>
      </c>
      <c r="F667">
        <v>7000</v>
      </c>
      <c r="G667">
        <v>7840</v>
      </c>
      <c r="H667">
        <v>1400</v>
      </c>
      <c r="I667" t="s">
        <v>33</v>
      </c>
      <c r="L667" t="s">
        <v>63</v>
      </c>
      <c r="M667">
        <v>2020</v>
      </c>
      <c r="N667" t="s">
        <v>36</v>
      </c>
      <c r="O667" t="s">
        <v>65</v>
      </c>
      <c r="P667" t="s">
        <v>67</v>
      </c>
      <c r="Q667" t="s">
        <v>68</v>
      </c>
      <c r="R667" t="s">
        <v>64</v>
      </c>
      <c r="S667" t="s">
        <v>57</v>
      </c>
      <c r="T667" t="s">
        <v>69</v>
      </c>
      <c r="U667">
        <v>151</v>
      </c>
      <c r="V667">
        <v>215.93</v>
      </c>
    </row>
    <row r="668" spans="1:22" x14ac:dyDescent="0.25">
      <c r="A668">
        <v>2023</v>
      </c>
      <c r="B668" t="s">
        <v>39</v>
      </c>
      <c r="C668" t="s">
        <v>16</v>
      </c>
      <c r="D668" t="s">
        <v>20</v>
      </c>
      <c r="E668">
        <v>455</v>
      </c>
      <c r="F668">
        <v>4578.6000000000004</v>
      </c>
      <c r="G668">
        <v>5128.0320000000002</v>
      </c>
      <c r="H668">
        <v>915.72000000000014</v>
      </c>
      <c r="I668" t="s">
        <v>33</v>
      </c>
      <c r="L668" t="s">
        <v>59</v>
      </c>
      <c r="M668">
        <v>2020</v>
      </c>
      <c r="N668" t="s">
        <v>36</v>
      </c>
      <c r="O668" t="s">
        <v>65</v>
      </c>
      <c r="P668" t="s">
        <v>67</v>
      </c>
      <c r="Q668" t="s">
        <v>68</v>
      </c>
      <c r="R668" t="s">
        <v>64</v>
      </c>
      <c r="S668" t="s">
        <v>57</v>
      </c>
      <c r="T668" t="s">
        <v>69</v>
      </c>
      <c r="U668">
        <v>199</v>
      </c>
      <c r="V668">
        <v>284.57</v>
      </c>
    </row>
    <row r="669" spans="1:22" x14ac:dyDescent="0.25">
      <c r="A669">
        <v>2023</v>
      </c>
      <c r="B669" t="s">
        <v>39</v>
      </c>
      <c r="C669" t="s">
        <v>18</v>
      </c>
      <c r="D669" t="s">
        <v>21</v>
      </c>
      <c r="E669">
        <v>345</v>
      </c>
      <c r="F669">
        <v>7000</v>
      </c>
      <c r="G669">
        <v>7840</v>
      </c>
      <c r="H669">
        <v>1400</v>
      </c>
      <c r="I669" t="s">
        <v>33</v>
      </c>
      <c r="L669" t="s">
        <v>61</v>
      </c>
      <c r="M669">
        <v>2020</v>
      </c>
      <c r="N669" t="s">
        <v>36</v>
      </c>
      <c r="O669" t="s">
        <v>65</v>
      </c>
      <c r="P669" t="s">
        <v>67</v>
      </c>
      <c r="Q669" t="s">
        <v>68</v>
      </c>
      <c r="R669" t="s">
        <v>64</v>
      </c>
      <c r="S669" t="s">
        <v>57</v>
      </c>
      <c r="T669" t="s">
        <v>69</v>
      </c>
      <c r="U669">
        <v>367</v>
      </c>
      <c r="V669">
        <v>524.80999999999995</v>
      </c>
    </row>
    <row r="670" spans="1:22" x14ac:dyDescent="0.25">
      <c r="A670">
        <v>2023</v>
      </c>
      <c r="B670" t="s">
        <v>39</v>
      </c>
      <c r="C670" t="s">
        <v>14</v>
      </c>
      <c r="D670" t="s">
        <v>22</v>
      </c>
      <c r="E670">
        <v>122</v>
      </c>
      <c r="F670">
        <v>100</v>
      </c>
      <c r="G670">
        <v>112</v>
      </c>
      <c r="H670">
        <v>20</v>
      </c>
      <c r="I670" t="s">
        <v>33</v>
      </c>
      <c r="L670" t="s">
        <v>63</v>
      </c>
      <c r="M670">
        <v>2020</v>
      </c>
      <c r="N670" t="s">
        <v>36</v>
      </c>
      <c r="O670" t="s">
        <v>65</v>
      </c>
      <c r="P670" t="s">
        <v>67</v>
      </c>
      <c r="Q670" t="s">
        <v>68</v>
      </c>
      <c r="R670" t="s">
        <v>64</v>
      </c>
      <c r="S670" t="s">
        <v>57</v>
      </c>
      <c r="T670" t="s">
        <v>69</v>
      </c>
      <c r="U670">
        <v>823</v>
      </c>
      <c r="V670">
        <v>1176.8899999999999</v>
      </c>
    </row>
    <row r="671" spans="1:22" x14ac:dyDescent="0.25">
      <c r="A671">
        <v>2023</v>
      </c>
      <c r="B671" t="s">
        <v>39</v>
      </c>
      <c r="C671" t="s">
        <v>23</v>
      </c>
      <c r="D671" t="s">
        <v>24</v>
      </c>
      <c r="E671">
        <v>78</v>
      </c>
      <c r="F671">
        <v>2288.6</v>
      </c>
      <c r="G671">
        <v>5126.4639999999999</v>
      </c>
      <c r="H671">
        <v>457.72</v>
      </c>
      <c r="I671" t="s">
        <v>33</v>
      </c>
      <c r="L671" t="s">
        <v>52</v>
      </c>
      <c r="M671">
        <v>2020</v>
      </c>
      <c r="N671" t="s">
        <v>36</v>
      </c>
      <c r="O671" t="s">
        <v>65</v>
      </c>
      <c r="P671" t="s">
        <v>67</v>
      </c>
      <c r="Q671" t="s">
        <v>68</v>
      </c>
      <c r="R671" t="s">
        <v>64</v>
      </c>
      <c r="S671" t="s">
        <v>57</v>
      </c>
      <c r="T671" t="s">
        <v>69</v>
      </c>
      <c r="U671">
        <v>856</v>
      </c>
      <c r="V671">
        <v>1224.08</v>
      </c>
    </row>
    <row r="672" spans="1:22" x14ac:dyDescent="0.25">
      <c r="A672">
        <v>2023</v>
      </c>
      <c r="B672" t="s">
        <v>39</v>
      </c>
      <c r="C672" t="s">
        <v>23</v>
      </c>
      <c r="D672" t="s">
        <v>25</v>
      </c>
      <c r="E672">
        <v>76</v>
      </c>
      <c r="F672">
        <v>2288.4499999999998</v>
      </c>
      <c r="G672">
        <v>5126.1279999999997</v>
      </c>
      <c r="H672">
        <v>457.69</v>
      </c>
      <c r="I672" t="s">
        <v>33</v>
      </c>
      <c r="L672" t="s">
        <v>59</v>
      </c>
      <c r="M672">
        <v>2020</v>
      </c>
      <c r="N672" t="s">
        <v>36</v>
      </c>
      <c r="O672" t="s">
        <v>65</v>
      </c>
      <c r="P672" t="s">
        <v>67</v>
      </c>
      <c r="Q672" t="s">
        <v>68</v>
      </c>
      <c r="R672" t="s">
        <v>64</v>
      </c>
      <c r="S672" t="s">
        <v>57</v>
      </c>
      <c r="T672" t="s">
        <v>69</v>
      </c>
      <c r="U672">
        <v>371</v>
      </c>
      <c r="V672">
        <v>530.53</v>
      </c>
    </row>
    <row r="673" spans="1:22" x14ac:dyDescent="0.25">
      <c r="A673">
        <v>2023</v>
      </c>
      <c r="B673" t="s">
        <v>39</v>
      </c>
      <c r="C673" t="s">
        <v>23</v>
      </c>
      <c r="D673" t="s">
        <v>26</v>
      </c>
      <c r="E673">
        <v>46</v>
      </c>
      <c r="F673">
        <v>100</v>
      </c>
      <c r="G673">
        <v>224</v>
      </c>
      <c r="H673">
        <v>20</v>
      </c>
      <c r="I673" t="s">
        <v>33</v>
      </c>
      <c r="L673" t="s">
        <v>59</v>
      </c>
      <c r="M673">
        <v>2020</v>
      </c>
      <c r="N673" t="s">
        <v>32</v>
      </c>
      <c r="O673" t="s">
        <v>65</v>
      </c>
      <c r="P673" t="s">
        <v>67</v>
      </c>
      <c r="Q673" t="s">
        <v>68</v>
      </c>
      <c r="R673" t="s">
        <v>64</v>
      </c>
      <c r="S673" t="s">
        <v>57</v>
      </c>
      <c r="T673" t="s">
        <v>69</v>
      </c>
      <c r="U673">
        <v>164</v>
      </c>
      <c r="V673">
        <v>234.51999999999998</v>
      </c>
    </row>
    <row r="674" spans="1:22" x14ac:dyDescent="0.25">
      <c r="A674">
        <v>2023</v>
      </c>
      <c r="B674" t="s">
        <v>39</v>
      </c>
      <c r="C674" t="s">
        <v>23</v>
      </c>
      <c r="D674" t="s">
        <v>27</v>
      </c>
      <c r="E674">
        <v>34</v>
      </c>
      <c r="F674">
        <v>2746.08</v>
      </c>
      <c r="G674">
        <v>5126.0160000000005</v>
      </c>
      <c r="H674">
        <v>549.21600000000001</v>
      </c>
      <c r="I674" t="s">
        <v>33</v>
      </c>
      <c r="L674" t="s">
        <v>63</v>
      </c>
      <c r="M674">
        <v>2020</v>
      </c>
      <c r="N674" t="s">
        <v>32</v>
      </c>
      <c r="O674" t="s">
        <v>65</v>
      </c>
      <c r="P674" t="s">
        <v>67</v>
      </c>
      <c r="Q674" t="s">
        <v>68</v>
      </c>
      <c r="R674" t="s">
        <v>64</v>
      </c>
      <c r="S674" t="s">
        <v>57</v>
      </c>
      <c r="T674" t="s">
        <v>69</v>
      </c>
      <c r="U674">
        <v>212</v>
      </c>
      <c r="V674">
        <v>303.15999999999997</v>
      </c>
    </row>
    <row r="675" spans="1:22" x14ac:dyDescent="0.25">
      <c r="A675">
        <v>2023</v>
      </c>
      <c r="B675" t="s">
        <v>39</v>
      </c>
      <c r="C675" t="s">
        <v>14</v>
      </c>
      <c r="D675" t="s">
        <v>28</v>
      </c>
      <c r="E675">
        <v>7</v>
      </c>
      <c r="F675">
        <v>240</v>
      </c>
      <c r="G675">
        <v>224</v>
      </c>
      <c r="H675">
        <v>48</v>
      </c>
      <c r="I675" t="s">
        <v>33</v>
      </c>
      <c r="L675" t="s">
        <v>59</v>
      </c>
      <c r="M675">
        <v>2020</v>
      </c>
      <c r="N675" t="s">
        <v>32</v>
      </c>
      <c r="O675" t="s">
        <v>65</v>
      </c>
      <c r="P675" t="s">
        <v>67</v>
      </c>
      <c r="Q675" t="s">
        <v>68</v>
      </c>
      <c r="R675" t="s">
        <v>64</v>
      </c>
      <c r="S675" t="s">
        <v>57</v>
      </c>
      <c r="T675" t="s">
        <v>69</v>
      </c>
      <c r="U675">
        <v>140</v>
      </c>
      <c r="V675">
        <v>200.2</v>
      </c>
    </row>
    <row r="676" spans="1:22" x14ac:dyDescent="0.25">
      <c r="A676">
        <v>2023</v>
      </c>
      <c r="B676" t="s">
        <v>39</v>
      </c>
      <c r="C676" t="s">
        <v>23</v>
      </c>
      <c r="D676" t="s">
        <v>30</v>
      </c>
      <c r="E676">
        <v>3</v>
      </c>
      <c r="F676">
        <v>2746.38</v>
      </c>
      <c r="G676">
        <v>5126.576</v>
      </c>
      <c r="H676">
        <v>549.27600000000007</v>
      </c>
      <c r="I676" t="s">
        <v>33</v>
      </c>
      <c r="L676" t="s">
        <v>59</v>
      </c>
      <c r="M676">
        <v>2020</v>
      </c>
      <c r="N676" t="s">
        <v>32</v>
      </c>
      <c r="O676" t="s">
        <v>65</v>
      </c>
      <c r="P676" t="s">
        <v>67</v>
      </c>
      <c r="Q676" t="s">
        <v>68</v>
      </c>
      <c r="R676" t="s">
        <v>64</v>
      </c>
      <c r="S676" t="s">
        <v>57</v>
      </c>
      <c r="T676" t="s">
        <v>69</v>
      </c>
      <c r="U676">
        <v>166</v>
      </c>
      <c r="V676">
        <v>237.38</v>
      </c>
    </row>
    <row r="677" spans="1:22" x14ac:dyDescent="0.25">
      <c r="A677">
        <v>2023</v>
      </c>
      <c r="B677" t="s">
        <v>39</v>
      </c>
      <c r="C677" t="s">
        <v>29</v>
      </c>
      <c r="D677" t="s">
        <v>29</v>
      </c>
      <c r="E677">
        <v>2</v>
      </c>
      <c r="F677">
        <v>7920</v>
      </c>
      <c r="G677">
        <v>7392</v>
      </c>
      <c r="H677">
        <v>1584</v>
      </c>
      <c r="I677" t="s">
        <v>33</v>
      </c>
      <c r="L677" t="s">
        <v>52</v>
      </c>
      <c r="M677">
        <v>2020</v>
      </c>
      <c r="N677" t="s">
        <v>32</v>
      </c>
      <c r="O677" t="s">
        <v>65</v>
      </c>
      <c r="P677" t="s">
        <v>67</v>
      </c>
      <c r="Q677" t="s">
        <v>68</v>
      </c>
      <c r="R677" t="s">
        <v>64</v>
      </c>
      <c r="S677" t="s">
        <v>57</v>
      </c>
      <c r="T677" t="s">
        <v>69</v>
      </c>
      <c r="U677">
        <v>214</v>
      </c>
      <c r="V677">
        <v>306.02</v>
      </c>
    </row>
    <row r="678" spans="1:22" x14ac:dyDescent="0.25">
      <c r="A678">
        <v>2023</v>
      </c>
      <c r="B678" t="s">
        <v>40</v>
      </c>
      <c r="C678" t="s">
        <v>10</v>
      </c>
      <c r="D678" t="s">
        <v>11</v>
      </c>
      <c r="E678">
        <v>3566</v>
      </c>
      <c r="F678">
        <v>5035.0300000000007</v>
      </c>
      <c r="G678">
        <v>5126.576</v>
      </c>
      <c r="H678">
        <v>1007.0060000000002</v>
      </c>
      <c r="I678" t="s">
        <v>33</v>
      </c>
      <c r="L678" t="s">
        <v>52</v>
      </c>
      <c r="M678">
        <v>2020</v>
      </c>
      <c r="N678" t="s">
        <v>32</v>
      </c>
      <c r="O678" t="s">
        <v>65</v>
      </c>
      <c r="P678" t="s">
        <v>67</v>
      </c>
      <c r="Q678" t="s">
        <v>68</v>
      </c>
      <c r="R678" t="s">
        <v>64</v>
      </c>
      <c r="S678" t="s">
        <v>57</v>
      </c>
      <c r="T678" t="s">
        <v>69</v>
      </c>
      <c r="U678">
        <v>811</v>
      </c>
      <c r="V678">
        <v>1159.73</v>
      </c>
    </row>
    <row r="679" spans="1:22" x14ac:dyDescent="0.25">
      <c r="A679">
        <v>2023</v>
      </c>
      <c r="B679" t="s">
        <v>40</v>
      </c>
      <c r="C679" t="s">
        <v>10</v>
      </c>
      <c r="D679" t="s">
        <v>13</v>
      </c>
      <c r="E679">
        <v>2498</v>
      </c>
      <c r="F679">
        <v>9200</v>
      </c>
      <c r="G679">
        <v>8960</v>
      </c>
      <c r="H679">
        <v>1840</v>
      </c>
      <c r="I679" t="s">
        <v>33</v>
      </c>
      <c r="L679" t="s">
        <v>52</v>
      </c>
      <c r="M679">
        <v>2020</v>
      </c>
      <c r="N679" t="s">
        <v>32</v>
      </c>
      <c r="O679" t="s">
        <v>65</v>
      </c>
      <c r="P679" t="s">
        <v>67</v>
      </c>
      <c r="Q679" t="s">
        <v>68</v>
      </c>
      <c r="R679" t="s">
        <v>64</v>
      </c>
      <c r="S679" t="s">
        <v>57</v>
      </c>
      <c r="T679" t="s">
        <v>69</v>
      </c>
      <c r="U679">
        <v>845</v>
      </c>
      <c r="V679">
        <v>1208.3499999999999</v>
      </c>
    </row>
    <row r="680" spans="1:22" x14ac:dyDescent="0.25">
      <c r="A680">
        <v>2023</v>
      </c>
      <c r="B680" t="s">
        <v>40</v>
      </c>
      <c r="C680" t="s">
        <v>14</v>
      </c>
      <c r="D680" t="s">
        <v>15</v>
      </c>
      <c r="E680">
        <v>1245</v>
      </c>
      <c r="F680">
        <v>5263.78</v>
      </c>
      <c r="G680">
        <v>5126.4639999999999</v>
      </c>
      <c r="H680">
        <v>1052.7560000000001</v>
      </c>
      <c r="I680" t="s">
        <v>33</v>
      </c>
      <c r="L680" t="s">
        <v>59</v>
      </c>
      <c r="M680">
        <v>2020</v>
      </c>
      <c r="N680" t="s">
        <v>32</v>
      </c>
      <c r="O680" t="s">
        <v>65</v>
      </c>
      <c r="P680" t="s">
        <v>67</v>
      </c>
      <c r="Q680" t="s">
        <v>68</v>
      </c>
      <c r="R680" t="s">
        <v>64</v>
      </c>
      <c r="S680" t="s">
        <v>57</v>
      </c>
      <c r="T680" t="s">
        <v>69</v>
      </c>
      <c r="U680">
        <v>898</v>
      </c>
      <c r="V680">
        <v>1284.1399999999999</v>
      </c>
    </row>
    <row r="681" spans="1:22" x14ac:dyDescent="0.25">
      <c r="A681">
        <v>2023</v>
      </c>
      <c r="B681" t="s">
        <v>40</v>
      </c>
      <c r="C681" t="s">
        <v>16</v>
      </c>
      <c r="D681" t="s">
        <v>17</v>
      </c>
      <c r="E681">
        <v>644</v>
      </c>
      <c r="F681">
        <v>6605.0249999999996</v>
      </c>
      <c r="G681">
        <v>6432.72</v>
      </c>
      <c r="H681">
        <v>1321.0050000000001</v>
      </c>
      <c r="I681" t="s">
        <v>33</v>
      </c>
      <c r="L681" t="s">
        <v>59</v>
      </c>
      <c r="M681">
        <v>2020</v>
      </c>
      <c r="N681" t="s">
        <v>32</v>
      </c>
      <c r="O681" t="s">
        <v>65</v>
      </c>
      <c r="P681" t="s">
        <v>67</v>
      </c>
      <c r="Q681" t="s">
        <v>68</v>
      </c>
      <c r="R681" t="s">
        <v>64</v>
      </c>
      <c r="S681" t="s">
        <v>57</v>
      </c>
      <c r="T681" t="s">
        <v>69</v>
      </c>
      <c r="U681">
        <v>851</v>
      </c>
      <c r="V681">
        <v>526.24</v>
      </c>
    </row>
    <row r="682" spans="1:22" x14ac:dyDescent="0.25">
      <c r="A682">
        <v>2023</v>
      </c>
      <c r="B682" t="s">
        <v>40</v>
      </c>
      <c r="C682" t="s">
        <v>18</v>
      </c>
      <c r="D682" t="s">
        <v>19</v>
      </c>
      <c r="E682">
        <v>643</v>
      </c>
      <c r="F682">
        <v>8400</v>
      </c>
      <c r="G682">
        <v>7840</v>
      </c>
      <c r="H682">
        <v>1680</v>
      </c>
      <c r="I682" t="s">
        <v>33</v>
      </c>
      <c r="L682" t="s">
        <v>52</v>
      </c>
      <c r="M682">
        <v>2020</v>
      </c>
      <c r="N682" t="s">
        <v>32</v>
      </c>
      <c r="O682" t="s">
        <v>65</v>
      </c>
      <c r="P682" t="s">
        <v>67</v>
      </c>
      <c r="Q682" t="s">
        <v>68</v>
      </c>
      <c r="R682" t="s">
        <v>64</v>
      </c>
      <c r="S682" t="s">
        <v>57</v>
      </c>
      <c r="T682" t="s">
        <v>69</v>
      </c>
      <c r="U682">
        <v>884</v>
      </c>
      <c r="V682">
        <v>526.24</v>
      </c>
    </row>
    <row r="683" spans="1:22" x14ac:dyDescent="0.25">
      <c r="A683">
        <v>2023</v>
      </c>
      <c r="B683" t="s">
        <v>40</v>
      </c>
      <c r="C683" t="s">
        <v>16</v>
      </c>
      <c r="D683" t="s">
        <v>20</v>
      </c>
      <c r="E683">
        <v>455</v>
      </c>
      <c r="F683">
        <v>5494.3200000000006</v>
      </c>
      <c r="G683">
        <v>5128.0320000000002</v>
      </c>
      <c r="H683">
        <v>1098.8640000000003</v>
      </c>
      <c r="I683" t="s">
        <v>33</v>
      </c>
      <c r="L683" t="s">
        <v>52</v>
      </c>
      <c r="M683">
        <v>2020</v>
      </c>
      <c r="N683" t="s">
        <v>32</v>
      </c>
      <c r="O683" t="s">
        <v>65</v>
      </c>
      <c r="P683" t="s">
        <v>67</v>
      </c>
      <c r="Q683" t="s">
        <v>68</v>
      </c>
      <c r="R683" t="s">
        <v>64</v>
      </c>
      <c r="S683" t="s">
        <v>57</v>
      </c>
      <c r="T683" t="s">
        <v>69</v>
      </c>
      <c r="U683">
        <v>141</v>
      </c>
      <c r="V683">
        <v>201.63</v>
      </c>
    </row>
    <row r="684" spans="1:22" x14ac:dyDescent="0.25">
      <c r="A684">
        <v>2023</v>
      </c>
      <c r="B684" t="s">
        <v>40</v>
      </c>
      <c r="C684" t="s">
        <v>18</v>
      </c>
      <c r="D684" t="s">
        <v>21</v>
      </c>
      <c r="E684">
        <v>345</v>
      </c>
      <c r="F684">
        <v>8400</v>
      </c>
      <c r="G684">
        <v>7840</v>
      </c>
      <c r="H684">
        <v>1680</v>
      </c>
      <c r="I684" t="s">
        <v>33</v>
      </c>
      <c r="L684" t="s">
        <v>59</v>
      </c>
      <c r="M684">
        <v>2020</v>
      </c>
      <c r="N684" t="s">
        <v>32</v>
      </c>
      <c r="O684" t="s">
        <v>65</v>
      </c>
      <c r="P684" t="s">
        <v>67</v>
      </c>
      <c r="Q684" t="s">
        <v>68</v>
      </c>
      <c r="R684" t="s">
        <v>64</v>
      </c>
      <c r="S684" t="s">
        <v>57</v>
      </c>
      <c r="T684" t="s">
        <v>69</v>
      </c>
      <c r="U684">
        <v>211</v>
      </c>
      <c r="V684">
        <v>301.73</v>
      </c>
    </row>
    <row r="685" spans="1:22" x14ac:dyDescent="0.25">
      <c r="A685">
        <v>2023</v>
      </c>
      <c r="B685" t="s">
        <v>40</v>
      </c>
      <c r="C685" t="s">
        <v>14</v>
      </c>
      <c r="D685" t="s">
        <v>22</v>
      </c>
      <c r="E685">
        <v>122</v>
      </c>
      <c r="F685">
        <v>120</v>
      </c>
      <c r="G685">
        <v>112</v>
      </c>
      <c r="H685">
        <v>24</v>
      </c>
      <c r="I685" t="s">
        <v>33</v>
      </c>
      <c r="L685" t="s">
        <v>59</v>
      </c>
      <c r="M685">
        <v>2020</v>
      </c>
      <c r="N685" t="s">
        <v>32</v>
      </c>
      <c r="O685" t="s">
        <v>65</v>
      </c>
      <c r="P685" t="s">
        <v>67</v>
      </c>
      <c r="Q685" t="s">
        <v>68</v>
      </c>
      <c r="R685" t="s">
        <v>64</v>
      </c>
      <c r="S685" t="s">
        <v>57</v>
      </c>
      <c r="T685" t="s">
        <v>69</v>
      </c>
      <c r="U685">
        <v>139</v>
      </c>
      <c r="V685">
        <v>198.76999999999998</v>
      </c>
    </row>
    <row r="686" spans="1:22" x14ac:dyDescent="0.25">
      <c r="A686">
        <v>2023</v>
      </c>
      <c r="B686" t="s">
        <v>40</v>
      </c>
      <c r="C686" t="s">
        <v>23</v>
      </c>
      <c r="D686" t="s">
        <v>24</v>
      </c>
      <c r="E686">
        <v>78</v>
      </c>
      <c r="F686">
        <v>2517.46</v>
      </c>
      <c r="G686">
        <v>5126.4639999999999</v>
      </c>
      <c r="H686">
        <v>503.49200000000002</v>
      </c>
      <c r="I686" t="s">
        <v>33</v>
      </c>
      <c r="L686" t="s">
        <v>59</v>
      </c>
      <c r="M686">
        <v>2020</v>
      </c>
      <c r="N686" t="s">
        <v>32</v>
      </c>
      <c r="O686" t="s">
        <v>65</v>
      </c>
      <c r="P686" t="s">
        <v>67</v>
      </c>
      <c r="Q686" t="s">
        <v>68</v>
      </c>
      <c r="R686" t="s">
        <v>64</v>
      </c>
      <c r="S686" t="s">
        <v>57</v>
      </c>
      <c r="T686" t="s">
        <v>69</v>
      </c>
      <c r="U686">
        <v>820</v>
      </c>
      <c r="V686">
        <v>1172.5999999999999</v>
      </c>
    </row>
    <row r="687" spans="1:22" x14ac:dyDescent="0.25">
      <c r="A687">
        <v>2023</v>
      </c>
      <c r="B687" t="s">
        <v>40</v>
      </c>
      <c r="C687" t="s">
        <v>23</v>
      </c>
      <c r="D687" t="s">
        <v>25</v>
      </c>
      <c r="E687">
        <v>76</v>
      </c>
      <c r="F687">
        <v>2517.2949999999996</v>
      </c>
      <c r="G687">
        <v>5126.1279999999997</v>
      </c>
      <c r="H687">
        <v>503.45899999999995</v>
      </c>
      <c r="I687" t="s">
        <v>33</v>
      </c>
      <c r="L687" t="s">
        <v>59</v>
      </c>
      <c r="M687">
        <v>2020</v>
      </c>
      <c r="N687" t="s">
        <v>32</v>
      </c>
      <c r="O687" t="s">
        <v>65</v>
      </c>
      <c r="P687" t="s">
        <v>67</v>
      </c>
      <c r="Q687" t="s">
        <v>68</v>
      </c>
      <c r="R687" t="s">
        <v>64</v>
      </c>
      <c r="S687" t="s">
        <v>57</v>
      </c>
      <c r="T687" t="s">
        <v>69</v>
      </c>
      <c r="U687">
        <v>853</v>
      </c>
      <c r="V687">
        <v>1219.79</v>
      </c>
    </row>
    <row r="688" spans="1:22" x14ac:dyDescent="0.25">
      <c r="A688">
        <v>2023</v>
      </c>
      <c r="B688" t="s">
        <v>40</v>
      </c>
      <c r="C688" t="s">
        <v>23</v>
      </c>
      <c r="D688" t="s">
        <v>26</v>
      </c>
      <c r="E688">
        <v>46</v>
      </c>
      <c r="F688">
        <v>110</v>
      </c>
      <c r="G688">
        <v>224</v>
      </c>
      <c r="H688">
        <v>22</v>
      </c>
      <c r="I688" t="s">
        <v>33</v>
      </c>
      <c r="L688" t="s">
        <v>59</v>
      </c>
      <c r="M688">
        <v>2020</v>
      </c>
      <c r="N688" t="s">
        <v>32</v>
      </c>
      <c r="O688" t="s">
        <v>65</v>
      </c>
      <c r="P688" t="s">
        <v>67</v>
      </c>
      <c r="Q688" t="s">
        <v>68</v>
      </c>
      <c r="R688" t="s">
        <v>64</v>
      </c>
      <c r="S688" t="s">
        <v>57</v>
      </c>
      <c r="T688" t="s">
        <v>69</v>
      </c>
      <c r="U688">
        <v>137</v>
      </c>
      <c r="V688">
        <v>195.91</v>
      </c>
    </row>
    <row r="689" spans="1:22" x14ac:dyDescent="0.25">
      <c r="A689">
        <v>2023</v>
      </c>
      <c r="B689" t="s">
        <v>40</v>
      </c>
      <c r="C689" t="s">
        <v>23</v>
      </c>
      <c r="D689" t="s">
        <v>27</v>
      </c>
      <c r="E689">
        <v>34</v>
      </c>
      <c r="F689">
        <v>2517.2400000000002</v>
      </c>
      <c r="G689">
        <v>5126.0160000000005</v>
      </c>
      <c r="H689">
        <v>503.44800000000009</v>
      </c>
      <c r="I689" t="s">
        <v>33</v>
      </c>
      <c r="L689" t="s">
        <v>62</v>
      </c>
      <c r="M689">
        <v>2020</v>
      </c>
      <c r="N689" t="s">
        <v>35</v>
      </c>
      <c r="O689" t="s">
        <v>65</v>
      </c>
      <c r="P689" t="s">
        <v>67</v>
      </c>
      <c r="Q689" t="s">
        <v>68</v>
      </c>
      <c r="R689" t="s">
        <v>64</v>
      </c>
      <c r="S689" t="s">
        <v>57</v>
      </c>
      <c r="T689" t="s">
        <v>69</v>
      </c>
      <c r="U689">
        <v>200</v>
      </c>
      <c r="V689">
        <v>286</v>
      </c>
    </row>
    <row r="690" spans="1:22" x14ac:dyDescent="0.25">
      <c r="A690">
        <v>2023</v>
      </c>
      <c r="B690" t="s">
        <v>40</v>
      </c>
      <c r="C690" t="s">
        <v>14</v>
      </c>
      <c r="D690" t="s">
        <v>28</v>
      </c>
      <c r="E690">
        <v>7</v>
      </c>
      <c r="F690">
        <v>220</v>
      </c>
      <c r="G690">
        <v>224</v>
      </c>
      <c r="H690">
        <v>44</v>
      </c>
      <c r="I690" t="s">
        <v>33</v>
      </c>
      <c r="L690" t="s">
        <v>59</v>
      </c>
      <c r="M690">
        <v>2020</v>
      </c>
      <c r="N690" t="s">
        <v>35</v>
      </c>
      <c r="O690" t="s">
        <v>65</v>
      </c>
      <c r="P690" t="s">
        <v>67</v>
      </c>
      <c r="Q690" t="s">
        <v>68</v>
      </c>
      <c r="R690" t="s">
        <v>64</v>
      </c>
      <c r="S690" t="s">
        <v>57</v>
      </c>
      <c r="T690" t="s">
        <v>69</v>
      </c>
      <c r="U690">
        <v>128</v>
      </c>
      <c r="V690">
        <v>183.04</v>
      </c>
    </row>
    <row r="691" spans="1:22" x14ac:dyDescent="0.25">
      <c r="A691">
        <v>2023</v>
      </c>
      <c r="B691" t="s">
        <v>40</v>
      </c>
      <c r="C691" t="s">
        <v>23</v>
      </c>
      <c r="D691" t="s">
        <v>30</v>
      </c>
      <c r="E691">
        <v>3</v>
      </c>
      <c r="F691">
        <v>2517.5150000000003</v>
      </c>
      <c r="G691">
        <v>5126.576</v>
      </c>
      <c r="H691">
        <v>503.5030000000001</v>
      </c>
      <c r="I691" t="s">
        <v>33</v>
      </c>
      <c r="L691" t="s">
        <v>59</v>
      </c>
      <c r="M691">
        <v>2020</v>
      </c>
      <c r="N691" t="s">
        <v>35</v>
      </c>
      <c r="O691" t="s">
        <v>65</v>
      </c>
      <c r="P691" t="s">
        <v>67</v>
      </c>
      <c r="Q691" t="s">
        <v>68</v>
      </c>
      <c r="R691" t="s">
        <v>64</v>
      </c>
      <c r="S691" t="s">
        <v>57</v>
      </c>
      <c r="T691" t="s">
        <v>69</v>
      </c>
      <c r="U691">
        <v>154</v>
      </c>
      <c r="V691">
        <v>220.22</v>
      </c>
    </row>
    <row r="692" spans="1:22" x14ac:dyDescent="0.25">
      <c r="A692">
        <v>2023</v>
      </c>
      <c r="B692" t="s">
        <v>40</v>
      </c>
      <c r="C692" t="s">
        <v>29</v>
      </c>
      <c r="D692" t="s">
        <v>29</v>
      </c>
      <c r="E692">
        <v>2</v>
      </c>
      <c r="F692">
        <v>7260</v>
      </c>
      <c r="G692">
        <v>7392</v>
      </c>
      <c r="H692">
        <v>1452</v>
      </c>
      <c r="I692" t="s">
        <v>33</v>
      </c>
      <c r="L692" t="s">
        <v>59</v>
      </c>
      <c r="M692">
        <v>2020</v>
      </c>
      <c r="N692" t="s">
        <v>35</v>
      </c>
      <c r="O692" t="s">
        <v>65</v>
      </c>
      <c r="P692" t="s">
        <v>67</v>
      </c>
      <c r="Q692" t="s">
        <v>68</v>
      </c>
      <c r="R692" t="s">
        <v>64</v>
      </c>
      <c r="S692" t="s">
        <v>57</v>
      </c>
      <c r="T692" t="s">
        <v>69</v>
      </c>
      <c r="U692">
        <v>202</v>
      </c>
      <c r="V692">
        <v>288.86</v>
      </c>
    </row>
    <row r="693" spans="1:22" x14ac:dyDescent="0.25">
      <c r="A693">
        <v>2023</v>
      </c>
      <c r="B693" t="s">
        <v>41</v>
      </c>
      <c r="C693" t="s">
        <v>10</v>
      </c>
      <c r="D693" t="s">
        <v>11</v>
      </c>
      <c r="E693">
        <v>3566</v>
      </c>
      <c r="F693">
        <v>5263.8950000000004</v>
      </c>
      <c r="G693">
        <v>5126.576</v>
      </c>
      <c r="H693">
        <v>1052.7790000000002</v>
      </c>
      <c r="I693" t="s">
        <v>33</v>
      </c>
      <c r="L693" t="s">
        <v>59</v>
      </c>
      <c r="M693">
        <v>2020</v>
      </c>
      <c r="N693" t="s">
        <v>35</v>
      </c>
      <c r="O693" t="s">
        <v>65</v>
      </c>
      <c r="P693" t="s">
        <v>67</v>
      </c>
      <c r="Q693" t="s">
        <v>68</v>
      </c>
      <c r="R693" t="s">
        <v>64</v>
      </c>
      <c r="S693" t="s">
        <v>57</v>
      </c>
      <c r="T693" t="s">
        <v>69</v>
      </c>
      <c r="U693">
        <v>130</v>
      </c>
      <c r="V693">
        <v>185.9</v>
      </c>
    </row>
    <row r="694" spans="1:22" x14ac:dyDescent="0.25">
      <c r="A694">
        <v>2023</v>
      </c>
      <c r="B694" t="s">
        <v>41</v>
      </c>
      <c r="C694" t="s">
        <v>10</v>
      </c>
      <c r="D694" t="s">
        <v>13</v>
      </c>
      <c r="E694">
        <v>2498</v>
      </c>
      <c r="F694">
        <v>8800</v>
      </c>
      <c r="G694">
        <v>8960</v>
      </c>
      <c r="H694">
        <v>1760</v>
      </c>
      <c r="I694" t="s">
        <v>33</v>
      </c>
      <c r="L694" t="s">
        <v>62</v>
      </c>
      <c r="M694">
        <v>2020</v>
      </c>
      <c r="N694" t="s">
        <v>35</v>
      </c>
      <c r="O694" t="s">
        <v>65</v>
      </c>
      <c r="P694" t="s">
        <v>67</v>
      </c>
      <c r="Q694" t="s">
        <v>68</v>
      </c>
      <c r="R694" t="s">
        <v>64</v>
      </c>
      <c r="S694" t="s">
        <v>57</v>
      </c>
      <c r="T694" t="s">
        <v>69</v>
      </c>
      <c r="U694">
        <v>813</v>
      </c>
      <c r="V694">
        <v>1162.5899999999999</v>
      </c>
    </row>
    <row r="695" spans="1:22" x14ac:dyDescent="0.25">
      <c r="A695">
        <v>2023</v>
      </c>
      <c r="B695" t="s">
        <v>41</v>
      </c>
      <c r="C695" t="s">
        <v>14</v>
      </c>
      <c r="D695" t="s">
        <v>15</v>
      </c>
      <c r="E695">
        <v>1245</v>
      </c>
      <c r="F695">
        <v>5034.92</v>
      </c>
      <c r="G695">
        <v>5126.4639999999999</v>
      </c>
      <c r="H695">
        <v>1006.984</v>
      </c>
      <c r="I695" t="s">
        <v>33</v>
      </c>
      <c r="L695" t="s">
        <v>61</v>
      </c>
      <c r="M695">
        <v>2020</v>
      </c>
      <c r="N695" t="s">
        <v>35</v>
      </c>
      <c r="O695" t="s">
        <v>65</v>
      </c>
      <c r="P695" t="s">
        <v>67</v>
      </c>
      <c r="Q695" t="s">
        <v>68</v>
      </c>
      <c r="R695" t="s">
        <v>64</v>
      </c>
      <c r="S695" t="s">
        <v>57</v>
      </c>
      <c r="T695" t="s">
        <v>69</v>
      </c>
      <c r="U695">
        <v>846</v>
      </c>
      <c r="V695">
        <v>1209.78</v>
      </c>
    </row>
    <row r="696" spans="1:22" x14ac:dyDescent="0.25">
      <c r="A696">
        <v>2023</v>
      </c>
      <c r="B696" t="s">
        <v>41</v>
      </c>
      <c r="C696" t="s">
        <v>16</v>
      </c>
      <c r="D696" t="s">
        <v>17</v>
      </c>
      <c r="E696">
        <v>644</v>
      </c>
      <c r="F696">
        <v>22000</v>
      </c>
      <c r="G696">
        <v>6432.72</v>
      </c>
      <c r="H696">
        <v>4400</v>
      </c>
      <c r="I696" t="s">
        <v>33</v>
      </c>
      <c r="L696" t="s">
        <v>52</v>
      </c>
      <c r="M696">
        <v>2020</v>
      </c>
      <c r="N696" t="s">
        <v>35</v>
      </c>
      <c r="O696" t="s">
        <v>65</v>
      </c>
      <c r="P696" t="s">
        <v>67</v>
      </c>
      <c r="Q696" t="s">
        <v>68</v>
      </c>
      <c r="R696" t="s">
        <v>64</v>
      </c>
      <c r="S696" t="s">
        <v>57</v>
      </c>
      <c r="T696" t="s">
        <v>69</v>
      </c>
      <c r="U696">
        <v>900</v>
      </c>
      <c r="V696">
        <v>1287</v>
      </c>
    </row>
    <row r="697" spans="1:22" x14ac:dyDescent="0.25">
      <c r="A697">
        <v>2023</v>
      </c>
      <c r="B697" t="s">
        <v>41</v>
      </c>
      <c r="C697" t="s">
        <v>18</v>
      </c>
      <c r="D697" t="s">
        <v>19</v>
      </c>
      <c r="E697">
        <v>643</v>
      </c>
      <c r="F697">
        <v>7700</v>
      </c>
      <c r="G697">
        <v>7840</v>
      </c>
      <c r="H697">
        <v>1540</v>
      </c>
      <c r="I697" t="s">
        <v>33</v>
      </c>
      <c r="L697" t="s">
        <v>52</v>
      </c>
      <c r="M697">
        <v>2020</v>
      </c>
      <c r="N697" t="s">
        <v>35</v>
      </c>
      <c r="O697" t="s">
        <v>65</v>
      </c>
      <c r="P697" t="s">
        <v>67</v>
      </c>
      <c r="Q697" t="s">
        <v>68</v>
      </c>
      <c r="R697" t="s">
        <v>64</v>
      </c>
      <c r="S697" t="s">
        <v>66</v>
      </c>
      <c r="T697" t="s">
        <v>69</v>
      </c>
      <c r="U697">
        <v>853</v>
      </c>
      <c r="V697">
        <v>526.24</v>
      </c>
    </row>
    <row r="698" spans="1:22" x14ac:dyDescent="0.25">
      <c r="A698">
        <v>2023</v>
      </c>
      <c r="B698" t="s">
        <v>41</v>
      </c>
      <c r="C698" t="s">
        <v>16</v>
      </c>
      <c r="D698" t="s">
        <v>20</v>
      </c>
      <c r="E698">
        <v>455</v>
      </c>
      <c r="F698">
        <v>11111</v>
      </c>
      <c r="G698">
        <v>5128.0320000000002</v>
      </c>
      <c r="H698">
        <v>2222.2000000000003</v>
      </c>
      <c r="I698" t="s">
        <v>33</v>
      </c>
      <c r="L698" t="s">
        <v>59</v>
      </c>
      <c r="M698">
        <v>2020</v>
      </c>
      <c r="N698" t="s">
        <v>35</v>
      </c>
      <c r="O698" t="s">
        <v>65</v>
      </c>
      <c r="P698" t="s">
        <v>67</v>
      </c>
      <c r="Q698" t="s">
        <v>68</v>
      </c>
      <c r="R698" t="s">
        <v>64</v>
      </c>
      <c r="S698" t="s">
        <v>66</v>
      </c>
      <c r="T698" t="s">
        <v>69</v>
      </c>
      <c r="U698">
        <v>886</v>
      </c>
      <c r="V698">
        <v>526.24</v>
      </c>
    </row>
    <row r="699" spans="1:22" x14ac:dyDescent="0.25">
      <c r="A699">
        <v>2023</v>
      </c>
      <c r="B699" t="s">
        <v>41</v>
      </c>
      <c r="C699" t="s">
        <v>18</v>
      </c>
      <c r="D699" t="s">
        <v>21</v>
      </c>
      <c r="E699">
        <v>345</v>
      </c>
      <c r="F699">
        <v>7700</v>
      </c>
      <c r="G699">
        <v>7840</v>
      </c>
      <c r="H699">
        <v>1540</v>
      </c>
      <c r="I699" t="s">
        <v>33</v>
      </c>
      <c r="L699" t="s">
        <v>62</v>
      </c>
      <c r="M699">
        <v>2020</v>
      </c>
      <c r="N699" t="s">
        <v>35</v>
      </c>
      <c r="O699" t="s">
        <v>65</v>
      </c>
      <c r="P699" t="s">
        <v>67</v>
      </c>
      <c r="Q699" t="s">
        <v>68</v>
      </c>
      <c r="R699" t="s">
        <v>64</v>
      </c>
      <c r="S699" t="s">
        <v>66</v>
      </c>
      <c r="T699" t="s">
        <v>69</v>
      </c>
      <c r="U699">
        <v>129</v>
      </c>
      <c r="V699">
        <v>184.47</v>
      </c>
    </row>
    <row r="700" spans="1:22" x14ac:dyDescent="0.25">
      <c r="A700">
        <v>2023</v>
      </c>
      <c r="B700" t="s">
        <v>41</v>
      </c>
      <c r="C700" t="s">
        <v>14</v>
      </c>
      <c r="D700" t="s">
        <v>22</v>
      </c>
      <c r="E700">
        <v>122</v>
      </c>
      <c r="F700">
        <v>110</v>
      </c>
      <c r="G700">
        <v>112</v>
      </c>
      <c r="H700">
        <v>22</v>
      </c>
      <c r="I700" t="s">
        <v>33</v>
      </c>
      <c r="L700" t="s">
        <v>59</v>
      </c>
      <c r="M700">
        <v>2020</v>
      </c>
      <c r="N700" t="s">
        <v>35</v>
      </c>
      <c r="O700" t="s">
        <v>65</v>
      </c>
      <c r="P700" t="s">
        <v>67</v>
      </c>
      <c r="Q700" t="s">
        <v>68</v>
      </c>
      <c r="R700" t="s">
        <v>64</v>
      </c>
      <c r="S700" t="s">
        <v>66</v>
      </c>
      <c r="T700" t="s">
        <v>69</v>
      </c>
      <c r="U700">
        <v>157</v>
      </c>
      <c r="V700">
        <v>224.51</v>
      </c>
    </row>
    <row r="701" spans="1:22" x14ac:dyDescent="0.25">
      <c r="A701">
        <v>2023</v>
      </c>
      <c r="B701" t="s">
        <v>41</v>
      </c>
      <c r="C701" t="s">
        <v>23</v>
      </c>
      <c r="D701" t="s">
        <v>24</v>
      </c>
      <c r="E701">
        <v>78</v>
      </c>
      <c r="F701">
        <v>2517.46</v>
      </c>
      <c r="G701">
        <v>5126.4639999999999</v>
      </c>
      <c r="H701">
        <v>503.49200000000002</v>
      </c>
      <c r="I701" t="s">
        <v>33</v>
      </c>
      <c r="L701" t="s">
        <v>59</v>
      </c>
      <c r="M701">
        <v>2020</v>
      </c>
      <c r="N701" t="s">
        <v>35</v>
      </c>
      <c r="O701" t="s">
        <v>65</v>
      </c>
      <c r="P701" t="s">
        <v>67</v>
      </c>
      <c r="Q701" t="s">
        <v>68</v>
      </c>
      <c r="R701" t="s">
        <v>64</v>
      </c>
      <c r="S701" t="s">
        <v>66</v>
      </c>
      <c r="T701" t="s">
        <v>69</v>
      </c>
      <c r="U701">
        <v>127</v>
      </c>
      <c r="V701">
        <v>181.61</v>
      </c>
    </row>
    <row r="702" spans="1:22" x14ac:dyDescent="0.25">
      <c r="A702">
        <v>2023</v>
      </c>
      <c r="B702" t="s">
        <v>41</v>
      </c>
      <c r="C702" t="s">
        <v>23</v>
      </c>
      <c r="D702" t="s">
        <v>25</v>
      </c>
      <c r="E702">
        <v>76</v>
      </c>
      <c r="F702">
        <v>2288.4499999999998</v>
      </c>
      <c r="G702">
        <v>5126.1279999999997</v>
      </c>
      <c r="H702">
        <v>457.69</v>
      </c>
      <c r="I702" t="s">
        <v>33</v>
      </c>
      <c r="L702" t="s">
        <v>59</v>
      </c>
      <c r="M702">
        <v>2020</v>
      </c>
      <c r="N702" t="s">
        <v>35</v>
      </c>
      <c r="O702" t="s">
        <v>65</v>
      </c>
      <c r="P702" t="s">
        <v>67</v>
      </c>
      <c r="Q702" t="s">
        <v>68</v>
      </c>
      <c r="R702" t="s">
        <v>64</v>
      </c>
      <c r="S702" t="s">
        <v>66</v>
      </c>
      <c r="T702" t="s">
        <v>69</v>
      </c>
      <c r="U702">
        <v>822</v>
      </c>
      <c r="V702">
        <v>1175.46</v>
      </c>
    </row>
    <row r="703" spans="1:22" x14ac:dyDescent="0.25">
      <c r="A703">
        <v>2023</v>
      </c>
      <c r="B703" t="s">
        <v>41</v>
      </c>
      <c r="C703" t="s">
        <v>23</v>
      </c>
      <c r="D703" t="s">
        <v>26</v>
      </c>
      <c r="E703">
        <v>46</v>
      </c>
      <c r="F703">
        <v>100</v>
      </c>
      <c r="G703">
        <v>224</v>
      </c>
      <c r="H703">
        <v>20</v>
      </c>
      <c r="I703" t="s">
        <v>33</v>
      </c>
      <c r="L703" t="s">
        <v>52</v>
      </c>
      <c r="M703">
        <v>2020</v>
      </c>
      <c r="N703" t="s">
        <v>35</v>
      </c>
      <c r="O703" t="s">
        <v>65</v>
      </c>
      <c r="P703" t="s">
        <v>67</v>
      </c>
      <c r="Q703" t="s">
        <v>68</v>
      </c>
      <c r="R703" t="s">
        <v>64</v>
      </c>
      <c r="S703" t="s">
        <v>66</v>
      </c>
      <c r="T703" t="s">
        <v>69</v>
      </c>
      <c r="U703">
        <v>855</v>
      </c>
      <c r="V703">
        <v>1222.6500000000001</v>
      </c>
    </row>
    <row r="704" spans="1:22" x14ac:dyDescent="0.25">
      <c r="A704">
        <v>2023</v>
      </c>
      <c r="B704" t="s">
        <v>41</v>
      </c>
      <c r="C704" t="s">
        <v>23</v>
      </c>
      <c r="D704" t="s">
        <v>27</v>
      </c>
      <c r="E704">
        <v>34</v>
      </c>
      <c r="F704">
        <v>2288.4</v>
      </c>
      <c r="G704">
        <v>5126.0160000000005</v>
      </c>
      <c r="H704">
        <v>457.68000000000006</v>
      </c>
      <c r="I704" t="s">
        <v>33</v>
      </c>
      <c r="L704" t="s">
        <v>52</v>
      </c>
      <c r="M704">
        <v>2020</v>
      </c>
      <c r="N704" t="s">
        <v>41</v>
      </c>
      <c r="O704" t="s">
        <v>65</v>
      </c>
      <c r="P704" t="s">
        <v>67</v>
      </c>
      <c r="Q704" t="s">
        <v>68</v>
      </c>
      <c r="R704" t="s">
        <v>64</v>
      </c>
      <c r="S704" t="s">
        <v>66</v>
      </c>
      <c r="T704" t="s">
        <v>69</v>
      </c>
      <c r="U704">
        <v>368</v>
      </c>
      <c r="V704">
        <v>526.24</v>
      </c>
    </row>
    <row r="705" spans="1:22" x14ac:dyDescent="0.25">
      <c r="A705">
        <v>2023</v>
      </c>
      <c r="B705" t="s">
        <v>41</v>
      </c>
      <c r="C705" t="s">
        <v>14</v>
      </c>
      <c r="D705" t="s">
        <v>28</v>
      </c>
      <c r="E705">
        <v>7</v>
      </c>
      <c r="F705">
        <v>200</v>
      </c>
      <c r="G705">
        <v>224</v>
      </c>
      <c r="H705">
        <v>40</v>
      </c>
      <c r="I705" t="s">
        <v>33</v>
      </c>
      <c r="L705" t="s">
        <v>52</v>
      </c>
      <c r="M705">
        <v>2020</v>
      </c>
      <c r="N705" t="s">
        <v>41</v>
      </c>
      <c r="O705" t="s">
        <v>65</v>
      </c>
      <c r="P705" t="s">
        <v>67</v>
      </c>
      <c r="Q705" t="s">
        <v>68</v>
      </c>
      <c r="R705" t="s">
        <v>64</v>
      </c>
      <c r="S705" t="s">
        <v>66</v>
      </c>
      <c r="T705" t="s">
        <v>69</v>
      </c>
      <c r="U705">
        <v>170</v>
      </c>
      <c r="V705">
        <v>243.1</v>
      </c>
    </row>
    <row r="706" spans="1:22" x14ac:dyDescent="0.25">
      <c r="A706">
        <v>2023</v>
      </c>
      <c r="B706" t="s">
        <v>41</v>
      </c>
      <c r="C706" t="s">
        <v>23</v>
      </c>
      <c r="D706" t="s">
        <v>30</v>
      </c>
      <c r="E706">
        <v>3</v>
      </c>
      <c r="F706">
        <v>2288.65</v>
      </c>
      <c r="G706">
        <v>5126.576</v>
      </c>
      <c r="H706">
        <v>457.73</v>
      </c>
      <c r="I706" t="s">
        <v>33</v>
      </c>
      <c r="L706" t="s">
        <v>59</v>
      </c>
      <c r="M706">
        <v>2020</v>
      </c>
      <c r="N706" t="s">
        <v>41</v>
      </c>
      <c r="O706" t="s">
        <v>65</v>
      </c>
      <c r="P706" t="s">
        <v>67</v>
      </c>
      <c r="Q706" t="s">
        <v>68</v>
      </c>
      <c r="R706" t="s">
        <v>64</v>
      </c>
      <c r="S706" t="s">
        <v>66</v>
      </c>
      <c r="T706" t="s">
        <v>69</v>
      </c>
      <c r="U706">
        <v>344</v>
      </c>
      <c r="V706">
        <v>491.91999999999996</v>
      </c>
    </row>
    <row r="707" spans="1:22" x14ac:dyDescent="0.25">
      <c r="A707">
        <v>2023</v>
      </c>
      <c r="B707" t="s">
        <v>41</v>
      </c>
      <c r="C707" t="s">
        <v>29</v>
      </c>
      <c r="D707" t="s">
        <v>29</v>
      </c>
      <c r="E707">
        <v>2</v>
      </c>
      <c r="F707">
        <v>6600</v>
      </c>
      <c r="G707">
        <v>7392</v>
      </c>
      <c r="H707">
        <v>1320</v>
      </c>
      <c r="I707" t="s">
        <v>33</v>
      </c>
      <c r="L707" t="s">
        <v>59</v>
      </c>
      <c r="M707">
        <v>2020</v>
      </c>
      <c r="N707" t="s">
        <v>41</v>
      </c>
      <c r="O707" t="s">
        <v>65</v>
      </c>
      <c r="P707" t="s">
        <v>67</v>
      </c>
      <c r="Q707" t="s">
        <v>68</v>
      </c>
      <c r="R707" t="s">
        <v>64</v>
      </c>
      <c r="S707" t="s">
        <v>66</v>
      </c>
      <c r="T707" t="s">
        <v>69</v>
      </c>
      <c r="U707">
        <v>370</v>
      </c>
      <c r="V707">
        <v>529.1</v>
      </c>
    </row>
    <row r="708" spans="1:22" x14ac:dyDescent="0.25">
      <c r="A708">
        <v>2023</v>
      </c>
      <c r="B708" t="s">
        <v>42</v>
      </c>
      <c r="C708" t="s">
        <v>10</v>
      </c>
      <c r="D708" t="s">
        <v>11</v>
      </c>
      <c r="E708">
        <v>3566</v>
      </c>
      <c r="F708">
        <v>4577.3</v>
      </c>
      <c r="G708">
        <v>5126.576</v>
      </c>
      <c r="H708">
        <v>915.46</v>
      </c>
      <c r="I708" t="s">
        <v>33</v>
      </c>
      <c r="L708" t="s">
        <v>63</v>
      </c>
      <c r="M708">
        <v>2020</v>
      </c>
      <c r="N708" t="s">
        <v>41</v>
      </c>
      <c r="O708" t="s">
        <v>65</v>
      </c>
      <c r="P708" t="s">
        <v>67</v>
      </c>
      <c r="Q708" t="s">
        <v>68</v>
      </c>
      <c r="R708" t="s">
        <v>64</v>
      </c>
      <c r="S708" t="s">
        <v>66</v>
      </c>
      <c r="T708" t="s">
        <v>69</v>
      </c>
      <c r="U708">
        <v>172</v>
      </c>
      <c r="V708">
        <v>245.95999999999998</v>
      </c>
    </row>
    <row r="709" spans="1:22" x14ac:dyDescent="0.25">
      <c r="A709">
        <v>2023</v>
      </c>
      <c r="B709" t="s">
        <v>42</v>
      </c>
      <c r="C709" t="s">
        <v>10</v>
      </c>
      <c r="D709" t="s">
        <v>13</v>
      </c>
      <c r="E709">
        <v>2498</v>
      </c>
      <c r="F709">
        <v>8000</v>
      </c>
      <c r="G709">
        <v>8960</v>
      </c>
      <c r="H709">
        <v>1600</v>
      </c>
      <c r="I709" t="s">
        <v>33</v>
      </c>
      <c r="L709" t="s">
        <v>61</v>
      </c>
      <c r="M709">
        <v>2020</v>
      </c>
      <c r="N709" t="s">
        <v>41</v>
      </c>
      <c r="O709" t="s">
        <v>65</v>
      </c>
      <c r="P709" t="s">
        <v>67</v>
      </c>
      <c r="Q709" t="s">
        <v>68</v>
      </c>
      <c r="R709" t="s">
        <v>64</v>
      </c>
      <c r="S709" t="s">
        <v>66</v>
      </c>
      <c r="T709" t="s">
        <v>69</v>
      </c>
      <c r="U709">
        <v>340</v>
      </c>
      <c r="V709">
        <v>486.2</v>
      </c>
    </row>
    <row r="710" spans="1:22" x14ac:dyDescent="0.25">
      <c r="A710">
        <v>2023</v>
      </c>
      <c r="B710" t="s">
        <v>42</v>
      </c>
      <c r="C710" t="s">
        <v>14</v>
      </c>
      <c r="D710" t="s">
        <v>15</v>
      </c>
      <c r="E710">
        <v>1245</v>
      </c>
      <c r="F710">
        <v>4577.2</v>
      </c>
      <c r="G710">
        <v>5126.4639999999999</v>
      </c>
      <c r="H710">
        <v>915.44</v>
      </c>
      <c r="I710" t="s">
        <v>33</v>
      </c>
      <c r="L710" t="s">
        <v>59</v>
      </c>
      <c r="M710">
        <v>2020</v>
      </c>
      <c r="N710" t="s">
        <v>41</v>
      </c>
      <c r="O710" t="s">
        <v>65</v>
      </c>
      <c r="P710" t="s">
        <v>67</v>
      </c>
      <c r="Q710" t="s">
        <v>68</v>
      </c>
      <c r="R710" t="s">
        <v>64</v>
      </c>
      <c r="S710" t="s">
        <v>66</v>
      </c>
      <c r="T710" t="s">
        <v>69</v>
      </c>
      <c r="U710">
        <v>852</v>
      </c>
      <c r="V710">
        <v>1218.3600000000001</v>
      </c>
    </row>
    <row r="711" spans="1:22" x14ac:dyDescent="0.25">
      <c r="A711">
        <v>2023</v>
      </c>
      <c r="B711" t="s">
        <v>42</v>
      </c>
      <c r="C711" t="s">
        <v>16</v>
      </c>
      <c r="D711" t="s">
        <v>17</v>
      </c>
      <c r="E711">
        <v>644</v>
      </c>
      <c r="F711">
        <v>5743.5</v>
      </c>
      <c r="G711">
        <v>6432.72</v>
      </c>
      <c r="H711">
        <v>1148.7</v>
      </c>
      <c r="I711" t="s">
        <v>33</v>
      </c>
      <c r="L711" t="s">
        <v>59</v>
      </c>
      <c r="M711">
        <v>2020</v>
      </c>
      <c r="N711" t="s">
        <v>41</v>
      </c>
      <c r="O711" t="s">
        <v>65</v>
      </c>
      <c r="P711" t="s">
        <v>67</v>
      </c>
      <c r="Q711" t="s">
        <v>68</v>
      </c>
      <c r="R711" t="s">
        <v>64</v>
      </c>
      <c r="S711" t="s">
        <v>66</v>
      </c>
      <c r="T711" t="s">
        <v>69</v>
      </c>
      <c r="U711">
        <v>905</v>
      </c>
      <c r="V711">
        <v>1294.1500000000001</v>
      </c>
    </row>
    <row r="712" spans="1:22" x14ac:dyDescent="0.25">
      <c r="A712">
        <v>2023</v>
      </c>
      <c r="B712" t="s">
        <v>42</v>
      </c>
      <c r="C712" t="s">
        <v>18</v>
      </c>
      <c r="D712" t="s">
        <v>19</v>
      </c>
      <c r="E712">
        <v>643</v>
      </c>
      <c r="F712">
        <v>7000</v>
      </c>
      <c r="G712">
        <v>7840</v>
      </c>
      <c r="H712">
        <v>1400</v>
      </c>
      <c r="I712" t="s">
        <v>33</v>
      </c>
      <c r="L712" t="s">
        <v>59</v>
      </c>
      <c r="M712">
        <v>2020</v>
      </c>
      <c r="N712" t="s">
        <v>41</v>
      </c>
      <c r="O712" t="s">
        <v>65</v>
      </c>
      <c r="P712" t="s">
        <v>67</v>
      </c>
      <c r="Q712" t="s">
        <v>68</v>
      </c>
      <c r="R712" t="s">
        <v>64</v>
      </c>
      <c r="S712" t="s">
        <v>66</v>
      </c>
      <c r="T712" t="s">
        <v>69</v>
      </c>
      <c r="U712">
        <v>858</v>
      </c>
      <c r="V712">
        <v>526.24</v>
      </c>
    </row>
    <row r="713" spans="1:22" x14ac:dyDescent="0.25">
      <c r="A713">
        <v>2023</v>
      </c>
      <c r="B713" t="s">
        <v>42</v>
      </c>
      <c r="C713" t="s">
        <v>16</v>
      </c>
      <c r="D713" t="s">
        <v>20</v>
      </c>
      <c r="E713">
        <v>455</v>
      </c>
      <c r="F713">
        <v>4578.6000000000004</v>
      </c>
      <c r="G713">
        <v>5128.0320000000002</v>
      </c>
      <c r="H713">
        <v>915.72000000000014</v>
      </c>
      <c r="I713" t="s">
        <v>33</v>
      </c>
      <c r="L713" t="s">
        <v>52</v>
      </c>
      <c r="M713">
        <v>2020</v>
      </c>
      <c r="N713" t="s">
        <v>41</v>
      </c>
      <c r="O713" t="s">
        <v>65</v>
      </c>
      <c r="P713" t="s">
        <v>67</v>
      </c>
      <c r="Q713" t="s">
        <v>68</v>
      </c>
      <c r="R713" t="s">
        <v>64</v>
      </c>
      <c r="S713" t="s">
        <v>66</v>
      </c>
      <c r="T713" t="s">
        <v>69</v>
      </c>
      <c r="U713">
        <v>171</v>
      </c>
      <c r="V713">
        <v>526.24</v>
      </c>
    </row>
    <row r="714" spans="1:22" x14ac:dyDescent="0.25">
      <c r="A714">
        <v>2023</v>
      </c>
      <c r="B714" t="s">
        <v>42</v>
      </c>
      <c r="C714" t="s">
        <v>18</v>
      </c>
      <c r="D714" t="s">
        <v>21</v>
      </c>
      <c r="E714">
        <v>345</v>
      </c>
      <c r="F714">
        <v>7000</v>
      </c>
      <c r="G714">
        <v>7840</v>
      </c>
      <c r="H714">
        <v>1400</v>
      </c>
      <c r="I714" t="s">
        <v>33</v>
      </c>
      <c r="L714" t="s">
        <v>61</v>
      </c>
      <c r="M714">
        <v>2020</v>
      </c>
      <c r="N714" t="s">
        <v>41</v>
      </c>
      <c r="O714" t="s">
        <v>65</v>
      </c>
      <c r="P714" t="s">
        <v>67</v>
      </c>
      <c r="Q714" t="s">
        <v>68</v>
      </c>
      <c r="R714" t="s">
        <v>64</v>
      </c>
      <c r="S714" t="s">
        <v>66</v>
      </c>
      <c r="T714" t="s">
        <v>69</v>
      </c>
      <c r="U714">
        <v>367</v>
      </c>
      <c r="V714">
        <v>524.80999999999995</v>
      </c>
    </row>
    <row r="715" spans="1:22" x14ac:dyDescent="0.25">
      <c r="A715">
        <v>2023</v>
      </c>
      <c r="B715" t="s">
        <v>42</v>
      </c>
      <c r="C715" t="s">
        <v>14</v>
      </c>
      <c r="D715" t="s">
        <v>22</v>
      </c>
      <c r="E715">
        <v>122</v>
      </c>
      <c r="F715">
        <v>100</v>
      </c>
      <c r="G715">
        <v>112</v>
      </c>
      <c r="H715">
        <v>20</v>
      </c>
      <c r="I715" t="s">
        <v>33</v>
      </c>
      <c r="L715" t="s">
        <v>52</v>
      </c>
      <c r="M715">
        <v>2020</v>
      </c>
      <c r="N715" t="s">
        <v>41</v>
      </c>
      <c r="O715" t="s">
        <v>65</v>
      </c>
      <c r="P715" t="s">
        <v>67</v>
      </c>
      <c r="Q715" t="s">
        <v>68</v>
      </c>
      <c r="R715" t="s">
        <v>64</v>
      </c>
      <c r="S715" t="s">
        <v>66</v>
      </c>
      <c r="T715" t="s">
        <v>69</v>
      </c>
      <c r="U715">
        <v>169</v>
      </c>
      <c r="V715">
        <v>241.67000000000002</v>
      </c>
    </row>
    <row r="716" spans="1:22" x14ac:dyDescent="0.25">
      <c r="A716">
        <v>2023</v>
      </c>
      <c r="B716" t="s">
        <v>42</v>
      </c>
      <c r="C716" t="s">
        <v>23</v>
      </c>
      <c r="D716" t="s">
        <v>24</v>
      </c>
      <c r="E716">
        <v>78</v>
      </c>
      <c r="F716">
        <v>2288.6</v>
      </c>
      <c r="G716">
        <v>5126.4639999999999</v>
      </c>
      <c r="H716">
        <v>457.72</v>
      </c>
      <c r="I716" t="s">
        <v>33</v>
      </c>
      <c r="L716" t="s">
        <v>59</v>
      </c>
      <c r="M716">
        <v>2020</v>
      </c>
      <c r="N716" t="s">
        <v>41</v>
      </c>
      <c r="O716" t="s">
        <v>65</v>
      </c>
      <c r="P716" t="s">
        <v>67</v>
      </c>
      <c r="Q716" t="s">
        <v>68</v>
      </c>
      <c r="R716" t="s">
        <v>64</v>
      </c>
      <c r="S716" t="s">
        <v>66</v>
      </c>
      <c r="T716" t="s">
        <v>69</v>
      </c>
      <c r="U716">
        <v>343</v>
      </c>
      <c r="V716">
        <v>490.49</v>
      </c>
    </row>
    <row r="717" spans="1:22" x14ac:dyDescent="0.25">
      <c r="A717">
        <v>2023</v>
      </c>
      <c r="B717" t="s">
        <v>42</v>
      </c>
      <c r="C717" t="s">
        <v>23</v>
      </c>
      <c r="D717" t="s">
        <v>25</v>
      </c>
      <c r="E717">
        <v>76</v>
      </c>
      <c r="F717">
        <v>2288.4499999999998</v>
      </c>
      <c r="G717">
        <v>5126.1279999999997</v>
      </c>
      <c r="H717">
        <v>457.69</v>
      </c>
      <c r="I717" t="s">
        <v>33</v>
      </c>
      <c r="L717" t="s">
        <v>59</v>
      </c>
      <c r="M717">
        <v>2020</v>
      </c>
      <c r="N717" t="s">
        <v>41</v>
      </c>
      <c r="O717" t="s">
        <v>65</v>
      </c>
      <c r="P717" t="s">
        <v>67</v>
      </c>
      <c r="Q717" t="s">
        <v>68</v>
      </c>
      <c r="R717" t="s">
        <v>64</v>
      </c>
      <c r="S717" t="s">
        <v>66</v>
      </c>
      <c r="T717" t="s">
        <v>69</v>
      </c>
      <c r="U717">
        <v>827</v>
      </c>
      <c r="V717">
        <v>1182.6100000000001</v>
      </c>
    </row>
    <row r="718" spans="1:22" x14ac:dyDescent="0.25">
      <c r="A718">
        <v>2023</v>
      </c>
      <c r="B718" t="s">
        <v>42</v>
      </c>
      <c r="C718" t="s">
        <v>23</v>
      </c>
      <c r="D718" t="s">
        <v>26</v>
      </c>
      <c r="E718">
        <v>46</v>
      </c>
      <c r="F718">
        <v>100</v>
      </c>
      <c r="G718">
        <v>224</v>
      </c>
      <c r="H718">
        <v>20</v>
      </c>
      <c r="I718" t="s">
        <v>33</v>
      </c>
      <c r="L718" t="s">
        <v>52</v>
      </c>
      <c r="M718">
        <v>2020</v>
      </c>
      <c r="N718" t="s">
        <v>41</v>
      </c>
      <c r="O718" t="s">
        <v>65</v>
      </c>
      <c r="P718" t="s">
        <v>67</v>
      </c>
      <c r="Q718" t="s">
        <v>68</v>
      </c>
      <c r="R718" t="s">
        <v>64</v>
      </c>
      <c r="S718" t="s">
        <v>66</v>
      </c>
      <c r="T718" t="s">
        <v>69</v>
      </c>
      <c r="U718">
        <v>341</v>
      </c>
      <c r="V718">
        <v>487.63</v>
      </c>
    </row>
    <row r="719" spans="1:22" x14ac:dyDescent="0.25">
      <c r="A719">
        <v>2023</v>
      </c>
      <c r="B719" t="s">
        <v>42</v>
      </c>
      <c r="C719" t="s">
        <v>23</v>
      </c>
      <c r="D719" t="s">
        <v>27</v>
      </c>
      <c r="E719">
        <v>34</v>
      </c>
      <c r="F719">
        <v>2288.4</v>
      </c>
      <c r="G719">
        <v>5126.0160000000005</v>
      </c>
      <c r="H719">
        <v>457.68000000000006</v>
      </c>
      <c r="I719" t="s">
        <v>33</v>
      </c>
      <c r="L719" t="s">
        <v>59</v>
      </c>
      <c r="M719">
        <v>2020</v>
      </c>
      <c r="N719" t="s">
        <v>40</v>
      </c>
      <c r="O719" t="s">
        <v>65</v>
      </c>
      <c r="P719" t="s">
        <v>67</v>
      </c>
      <c r="Q719" t="s">
        <v>68</v>
      </c>
      <c r="R719" t="s">
        <v>64</v>
      </c>
      <c r="S719" t="s">
        <v>66</v>
      </c>
      <c r="T719" t="s">
        <v>69</v>
      </c>
      <c r="U719">
        <v>128</v>
      </c>
      <c r="V719">
        <v>183.04</v>
      </c>
    </row>
    <row r="720" spans="1:22" x14ac:dyDescent="0.25">
      <c r="A720">
        <v>2023</v>
      </c>
      <c r="B720" t="s">
        <v>42</v>
      </c>
      <c r="C720" t="s">
        <v>14</v>
      </c>
      <c r="D720" t="s">
        <v>28</v>
      </c>
      <c r="E720">
        <v>7</v>
      </c>
      <c r="F720">
        <v>200</v>
      </c>
      <c r="G720">
        <v>224</v>
      </c>
      <c r="H720">
        <v>40</v>
      </c>
      <c r="I720" t="s">
        <v>33</v>
      </c>
      <c r="L720" t="s">
        <v>59</v>
      </c>
      <c r="M720">
        <v>2020</v>
      </c>
      <c r="N720" t="s">
        <v>40</v>
      </c>
      <c r="O720" t="s">
        <v>65</v>
      </c>
      <c r="P720" t="s">
        <v>67</v>
      </c>
      <c r="Q720" t="s">
        <v>68</v>
      </c>
      <c r="R720" t="s">
        <v>64</v>
      </c>
      <c r="S720" t="s">
        <v>66</v>
      </c>
      <c r="T720" t="s">
        <v>69</v>
      </c>
      <c r="U720">
        <v>176</v>
      </c>
      <c r="V720">
        <v>251.68</v>
      </c>
    </row>
    <row r="721" spans="1:22" x14ac:dyDescent="0.25">
      <c r="A721">
        <v>2023</v>
      </c>
      <c r="B721" t="s">
        <v>42</v>
      </c>
      <c r="C721" t="s">
        <v>23</v>
      </c>
      <c r="D721" t="s">
        <v>30</v>
      </c>
      <c r="E721">
        <v>3</v>
      </c>
      <c r="F721">
        <v>2288.65</v>
      </c>
      <c r="G721">
        <v>5126.576</v>
      </c>
      <c r="H721">
        <v>457.73</v>
      </c>
      <c r="I721" t="s">
        <v>33</v>
      </c>
      <c r="L721" t="s">
        <v>59</v>
      </c>
      <c r="M721">
        <v>2020</v>
      </c>
      <c r="N721" t="s">
        <v>40</v>
      </c>
      <c r="O721" t="s">
        <v>65</v>
      </c>
      <c r="P721" t="s">
        <v>67</v>
      </c>
      <c r="Q721" t="s">
        <v>68</v>
      </c>
      <c r="R721" t="s">
        <v>64</v>
      </c>
      <c r="S721" t="s">
        <v>66</v>
      </c>
      <c r="T721" t="s">
        <v>69</v>
      </c>
      <c r="U721">
        <v>350</v>
      </c>
      <c r="V721">
        <v>500.5</v>
      </c>
    </row>
    <row r="722" spans="1:22" x14ac:dyDescent="0.25">
      <c r="A722">
        <v>2023</v>
      </c>
      <c r="B722" t="s">
        <v>42</v>
      </c>
      <c r="C722" t="s">
        <v>29</v>
      </c>
      <c r="D722" t="s">
        <v>29</v>
      </c>
      <c r="E722">
        <v>2</v>
      </c>
      <c r="F722">
        <v>6600</v>
      </c>
      <c r="G722">
        <v>7392</v>
      </c>
      <c r="H722">
        <v>1320</v>
      </c>
      <c r="I722" t="s">
        <v>33</v>
      </c>
      <c r="L722" t="s">
        <v>59</v>
      </c>
      <c r="M722">
        <v>2020</v>
      </c>
      <c r="N722" t="s">
        <v>40</v>
      </c>
      <c r="O722" t="s">
        <v>65</v>
      </c>
      <c r="P722" t="s">
        <v>67</v>
      </c>
      <c r="Q722" t="s">
        <v>68</v>
      </c>
      <c r="R722" t="s">
        <v>64</v>
      </c>
      <c r="S722" t="s">
        <v>66</v>
      </c>
      <c r="T722" t="s">
        <v>69</v>
      </c>
      <c r="U722">
        <v>130</v>
      </c>
      <c r="V722">
        <v>185.9</v>
      </c>
    </row>
    <row r="723" spans="1:22" x14ac:dyDescent="0.25">
      <c r="A723">
        <v>2024</v>
      </c>
      <c r="B723" t="s">
        <v>9</v>
      </c>
      <c r="C723" t="s">
        <v>10</v>
      </c>
      <c r="D723" t="s">
        <v>11</v>
      </c>
      <c r="E723">
        <v>3566</v>
      </c>
      <c r="F723">
        <v>4577.3</v>
      </c>
      <c r="G723">
        <v>5126.576</v>
      </c>
      <c r="H723">
        <v>915.46</v>
      </c>
      <c r="I723" t="s">
        <v>33</v>
      </c>
      <c r="L723" t="s">
        <v>62</v>
      </c>
      <c r="M723">
        <v>2020</v>
      </c>
      <c r="N723" t="s">
        <v>40</v>
      </c>
      <c r="O723" t="s">
        <v>65</v>
      </c>
      <c r="P723" t="s">
        <v>67</v>
      </c>
      <c r="Q723" t="s">
        <v>68</v>
      </c>
      <c r="R723" t="s">
        <v>64</v>
      </c>
      <c r="S723" t="s">
        <v>66</v>
      </c>
      <c r="T723" t="s">
        <v>69</v>
      </c>
      <c r="U723">
        <v>346</v>
      </c>
      <c r="V723">
        <v>494.78</v>
      </c>
    </row>
    <row r="724" spans="1:22" x14ac:dyDescent="0.25">
      <c r="A724">
        <v>2024</v>
      </c>
      <c r="B724" t="s">
        <v>9</v>
      </c>
      <c r="C724" t="s">
        <v>10</v>
      </c>
      <c r="D724" t="s">
        <v>13</v>
      </c>
      <c r="E724">
        <v>2498</v>
      </c>
      <c r="F724">
        <v>8000</v>
      </c>
      <c r="G724">
        <v>8960</v>
      </c>
      <c r="H724">
        <v>1600</v>
      </c>
      <c r="I724" t="s">
        <v>33</v>
      </c>
      <c r="L724" t="s">
        <v>59</v>
      </c>
      <c r="M724">
        <v>2020</v>
      </c>
      <c r="N724" t="s">
        <v>40</v>
      </c>
      <c r="O724" t="s">
        <v>65</v>
      </c>
      <c r="P724" t="s">
        <v>67</v>
      </c>
      <c r="Q724" t="s">
        <v>68</v>
      </c>
      <c r="R724" t="s">
        <v>64</v>
      </c>
      <c r="S724" t="s">
        <v>66</v>
      </c>
      <c r="T724" t="s">
        <v>69</v>
      </c>
      <c r="U724">
        <v>818</v>
      </c>
      <c r="V724">
        <v>1169.74</v>
      </c>
    </row>
    <row r="725" spans="1:22" x14ac:dyDescent="0.25">
      <c r="A725">
        <v>2024</v>
      </c>
      <c r="B725" t="s">
        <v>9</v>
      </c>
      <c r="C725" t="s">
        <v>14</v>
      </c>
      <c r="D725" t="s">
        <v>15</v>
      </c>
      <c r="E725">
        <v>1245</v>
      </c>
      <c r="F725">
        <v>4577.2</v>
      </c>
      <c r="G725">
        <v>5126.4639999999999</v>
      </c>
      <c r="H725">
        <v>915.44</v>
      </c>
      <c r="I725" t="s">
        <v>33</v>
      </c>
      <c r="L725" t="s">
        <v>52</v>
      </c>
      <c r="M725">
        <v>2020</v>
      </c>
      <c r="N725" t="s">
        <v>40</v>
      </c>
      <c r="O725" t="s">
        <v>65</v>
      </c>
      <c r="P725" t="s">
        <v>67</v>
      </c>
      <c r="Q725" t="s">
        <v>68</v>
      </c>
      <c r="R725" t="s">
        <v>64</v>
      </c>
      <c r="S725" t="s">
        <v>66</v>
      </c>
      <c r="T725" t="s">
        <v>69</v>
      </c>
      <c r="U725">
        <v>851</v>
      </c>
      <c r="V725">
        <v>1216.93</v>
      </c>
    </row>
    <row r="726" spans="1:22" x14ac:dyDescent="0.25">
      <c r="A726">
        <v>2024</v>
      </c>
      <c r="B726" t="s">
        <v>9</v>
      </c>
      <c r="C726" t="s">
        <v>16</v>
      </c>
      <c r="D726" t="s">
        <v>17</v>
      </c>
      <c r="E726">
        <v>644</v>
      </c>
      <c r="F726">
        <v>5743.5</v>
      </c>
      <c r="G726">
        <v>6432.72</v>
      </c>
      <c r="H726">
        <v>1148.7</v>
      </c>
      <c r="I726" t="s">
        <v>33</v>
      </c>
      <c r="L726" t="s">
        <v>61</v>
      </c>
      <c r="M726">
        <v>2020</v>
      </c>
      <c r="N726" t="s">
        <v>40</v>
      </c>
      <c r="O726" t="s">
        <v>65</v>
      </c>
      <c r="P726" t="s">
        <v>67</v>
      </c>
      <c r="Q726" t="s">
        <v>68</v>
      </c>
      <c r="R726" t="s">
        <v>64</v>
      </c>
      <c r="S726" t="s">
        <v>66</v>
      </c>
      <c r="T726" t="s">
        <v>69</v>
      </c>
      <c r="U726">
        <v>904</v>
      </c>
      <c r="V726">
        <v>1292.72</v>
      </c>
    </row>
    <row r="727" spans="1:22" x14ac:dyDescent="0.25">
      <c r="A727">
        <v>2024</v>
      </c>
      <c r="B727" t="s">
        <v>9</v>
      </c>
      <c r="C727" t="s">
        <v>18</v>
      </c>
      <c r="D727" t="s">
        <v>19</v>
      </c>
      <c r="E727">
        <v>643</v>
      </c>
      <c r="F727">
        <v>7000</v>
      </c>
      <c r="G727">
        <v>7840</v>
      </c>
      <c r="H727">
        <v>1400</v>
      </c>
      <c r="I727" t="s">
        <v>33</v>
      </c>
      <c r="L727" t="s">
        <v>61</v>
      </c>
      <c r="M727">
        <v>2020</v>
      </c>
      <c r="N727" t="s">
        <v>40</v>
      </c>
      <c r="O727" t="s">
        <v>65</v>
      </c>
      <c r="P727" t="s">
        <v>67</v>
      </c>
      <c r="Q727" t="s">
        <v>68</v>
      </c>
      <c r="R727" t="s">
        <v>64</v>
      </c>
      <c r="S727" t="s">
        <v>66</v>
      </c>
      <c r="T727" t="s">
        <v>69</v>
      </c>
      <c r="U727">
        <v>857</v>
      </c>
      <c r="V727">
        <v>526.24</v>
      </c>
    </row>
    <row r="728" spans="1:22" x14ac:dyDescent="0.25">
      <c r="A728">
        <v>2024</v>
      </c>
      <c r="B728" t="s">
        <v>9</v>
      </c>
      <c r="C728" t="s">
        <v>16</v>
      </c>
      <c r="D728" t="s">
        <v>20</v>
      </c>
      <c r="E728">
        <v>455</v>
      </c>
      <c r="F728">
        <v>4578.6000000000004</v>
      </c>
      <c r="G728">
        <v>5128.0320000000002</v>
      </c>
      <c r="H728">
        <v>915.72000000000014</v>
      </c>
      <c r="I728" t="s">
        <v>33</v>
      </c>
      <c r="L728" t="s">
        <v>59</v>
      </c>
      <c r="M728">
        <v>2020</v>
      </c>
      <c r="N728" t="s">
        <v>40</v>
      </c>
      <c r="O728" t="s">
        <v>65</v>
      </c>
      <c r="P728" t="s">
        <v>67</v>
      </c>
      <c r="Q728" t="s">
        <v>68</v>
      </c>
      <c r="R728" t="s">
        <v>64</v>
      </c>
      <c r="S728" t="s">
        <v>66</v>
      </c>
      <c r="T728" t="s">
        <v>69</v>
      </c>
      <c r="U728">
        <v>177</v>
      </c>
      <c r="V728">
        <v>526.24</v>
      </c>
    </row>
    <row r="729" spans="1:22" x14ac:dyDescent="0.25">
      <c r="A729">
        <v>2024</v>
      </c>
      <c r="B729" t="s">
        <v>9</v>
      </c>
      <c r="C729" t="s">
        <v>18</v>
      </c>
      <c r="D729" t="s">
        <v>21</v>
      </c>
      <c r="E729">
        <v>345</v>
      </c>
      <c r="F729">
        <v>7000</v>
      </c>
      <c r="G729">
        <v>7840</v>
      </c>
      <c r="H729">
        <v>1400</v>
      </c>
      <c r="I729" t="s">
        <v>33</v>
      </c>
      <c r="L729" t="s">
        <v>59</v>
      </c>
      <c r="M729">
        <v>2020</v>
      </c>
      <c r="N729" t="s">
        <v>40</v>
      </c>
      <c r="O729" t="s">
        <v>65</v>
      </c>
      <c r="P729" t="s">
        <v>67</v>
      </c>
      <c r="Q729" t="s">
        <v>68</v>
      </c>
      <c r="R729" t="s">
        <v>64</v>
      </c>
      <c r="S729" t="s">
        <v>66</v>
      </c>
      <c r="T729" t="s">
        <v>69</v>
      </c>
      <c r="U729">
        <v>345</v>
      </c>
      <c r="V729">
        <v>493.35</v>
      </c>
    </row>
    <row r="730" spans="1:22" x14ac:dyDescent="0.25">
      <c r="A730">
        <v>2024</v>
      </c>
      <c r="B730" t="s">
        <v>9</v>
      </c>
      <c r="C730" t="s">
        <v>14</v>
      </c>
      <c r="D730" t="s">
        <v>22</v>
      </c>
      <c r="E730">
        <v>122</v>
      </c>
      <c r="F730">
        <v>100</v>
      </c>
      <c r="G730">
        <v>112</v>
      </c>
      <c r="H730">
        <v>20</v>
      </c>
      <c r="I730" t="s">
        <v>33</v>
      </c>
      <c r="L730" t="s">
        <v>62</v>
      </c>
      <c r="M730">
        <v>2020</v>
      </c>
      <c r="N730" t="s">
        <v>40</v>
      </c>
      <c r="O730" t="s">
        <v>65</v>
      </c>
      <c r="P730" t="s">
        <v>67</v>
      </c>
      <c r="Q730" t="s">
        <v>68</v>
      </c>
      <c r="R730" t="s">
        <v>64</v>
      </c>
      <c r="S730" t="s">
        <v>66</v>
      </c>
      <c r="T730" t="s">
        <v>69</v>
      </c>
      <c r="U730">
        <v>127</v>
      </c>
      <c r="V730">
        <v>181.61</v>
      </c>
    </row>
    <row r="731" spans="1:22" x14ac:dyDescent="0.25">
      <c r="A731">
        <v>2024</v>
      </c>
      <c r="B731" t="s">
        <v>9</v>
      </c>
      <c r="C731" t="s">
        <v>23</v>
      </c>
      <c r="D731" t="s">
        <v>24</v>
      </c>
      <c r="E731">
        <v>78</v>
      </c>
      <c r="F731">
        <v>4577.2</v>
      </c>
      <c r="G731">
        <v>5126.4639999999999</v>
      </c>
      <c r="H731">
        <v>915.44</v>
      </c>
      <c r="I731" t="s">
        <v>33</v>
      </c>
      <c r="L731" t="s">
        <v>61</v>
      </c>
      <c r="M731">
        <v>2020</v>
      </c>
      <c r="N731" t="s">
        <v>40</v>
      </c>
      <c r="O731" t="s">
        <v>65</v>
      </c>
      <c r="P731" t="s">
        <v>67</v>
      </c>
      <c r="Q731" t="s">
        <v>68</v>
      </c>
      <c r="R731" t="s">
        <v>64</v>
      </c>
      <c r="S731" t="s">
        <v>66</v>
      </c>
      <c r="T731" t="s">
        <v>69</v>
      </c>
      <c r="U731">
        <v>175</v>
      </c>
      <c r="V731">
        <v>250.25</v>
      </c>
    </row>
    <row r="732" spans="1:22" x14ac:dyDescent="0.25">
      <c r="A732">
        <v>2024</v>
      </c>
      <c r="B732" t="s">
        <v>9</v>
      </c>
      <c r="C732" t="s">
        <v>23</v>
      </c>
      <c r="D732" t="s">
        <v>25</v>
      </c>
      <c r="E732">
        <v>76</v>
      </c>
      <c r="F732">
        <v>4576.8999999999996</v>
      </c>
      <c r="G732">
        <v>5126.1279999999997</v>
      </c>
      <c r="H732">
        <v>915.38</v>
      </c>
      <c r="I732" t="s">
        <v>33</v>
      </c>
      <c r="L732" t="s">
        <v>59</v>
      </c>
      <c r="M732">
        <v>2020</v>
      </c>
      <c r="N732" t="s">
        <v>40</v>
      </c>
      <c r="O732" t="s">
        <v>65</v>
      </c>
      <c r="P732" t="s">
        <v>67</v>
      </c>
      <c r="Q732" t="s">
        <v>68</v>
      </c>
      <c r="R732" t="s">
        <v>64</v>
      </c>
      <c r="S732" t="s">
        <v>66</v>
      </c>
      <c r="T732" t="s">
        <v>69</v>
      </c>
      <c r="U732">
        <v>349</v>
      </c>
      <c r="V732">
        <v>499.07</v>
      </c>
    </row>
    <row r="733" spans="1:22" x14ac:dyDescent="0.25">
      <c r="A733">
        <v>2024</v>
      </c>
      <c r="B733" t="s">
        <v>9</v>
      </c>
      <c r="C733" t="s">
        <v>23</v>
      </c>
      <c r="D733" t="s">
        <v>26</v>
      </c>
      <c r="E733">
        <v>46</v>
      </c>
      <c r="F733">
        <v>200</v>
      </c>
      <c r="G733">
        <v>224</v>
      </c>
      <c r="H733">
        <v>40</v>
      </c>
      <c r="I733" t="s">
        <v>33</v>
      </c>
      <c r="L733" t="s">
        <v>59</v>
      </c>
      <c r="M733">
        <v>2020</v>
      </c>
      <c r="N733" t="s">
        <v>40</v>
      </c>
      <c r="O733" t="s">
        <v>65</v>
      </c>
      <c r="P733" t="s">
        <v>67</v>
      </c>
      <c r="Q733" t="s">
        <v>68</v>
      </c>
      <c r="R733" t="s">
        <v>64</v>
      </c>
      <c r="S733" t="s">
        <v>66</v>
      </c>
      <c r="T733" t="s">
        <v>69</v>
      </c>
      <c r="U733">
        <v>826</v>
      </c>
      <c r="V733">
        <v>1181.18</v>
      </c>
    </row>
    <row r="734" spans="1:22" x14ac:dyDescent="0.25">
      <c r="A734">
        <v>2024</v>
      </c>
      <c r="B734" t="s">
        <v>9</v>
      </c>
      <c r="C734" t="s">
        <v>23</v>
      </c>
      <c r="D734" t="s">
        <v>27</v>
      </c>
      <c r="E734">
        <v>34</v>
      </c>
      <c r="F734">
        <v>4576.8</v>
      </c>
      <c r="G734">
        <v>5126.0160000000005</v>
      </c>
      <c r="H734">
        <v>915.36000000000013</v>
      </c>
      <c r="I734" t="s">
        <v>33</v>
      </c>
      <c r="L734" t="s">
        <v>52</v>
      </c>
      <c r="M734">
        <v>2020</v>
      </c>
      <c r="N734" t="s">
        <v>40</v>
      </c>
      <c r="O734" t="s">
        <v>65</v>
      </c>
      <c r="P734" t="s">
        <v>67</v>
      </c>
      <c r="Q734" t="s">
        <v>68</v>
      </c>
      <c r="R734" t="s">
        <v>64</v>
      </c>
      <c r="S734" t="s">
        <v>66</v>
      </c>
      <c r="T734" t="s">
        <v>69</v>
      </c>
      <c r="U734">
        <v>860</v>
      </c>
      <c r="V734">
        <v>1229.8</v>
      </c>
    </row>
    <row r="735" spans="1:22" x14ac:dyDescent="0.25">
      <c r="A735">
        <v>2024</v>
      </c>
      <c r="B735" t="s">
        <v>9</v>
      </c>
      <c r="C735" t="s">
        <v>14</v>
      </c>
      <c r="D735" t="s">
        <v>28</v>
      </c>
      <c r="E735">
        <v>7</v>
      </c>
      <c r="F735">
        <v>200</v>
      </c>
      <c r="G735">
        <v>224</v>
      </c>
      <c r="H735">
        <v>40</v>
      </c>
      <c r="I735" t="s">
        <v>33</v>
      </c>
      <c r="L735" t="s">
        <v>59</v>
      </c>
      <c r="M735">
        <v>2020</v>
      </c>
      <c r="N735" t="s">
        <v>40</v>
      </c>
      <c r="O735" t="s">
        <v>65</v>
      </c>
      <c r="P735" t="s">
        <v>67</v>
      </c>
      <c r="Q735" t="s">
        <v>68</v>
      </c>
      <c r="R735" t="s">
        <v>64</v>
      </c>
      <c r="S735" t="s">
        <v>66</v>
      </c>
      <c r="T735" t="s">
        <v>69</v>
      </c>
      <c r="U735">
        <v>347</v>
      </c>
      <c r="V735">
        <v>496.21000000000004</v>
      </c>
    </row>
    <row r="736" spans="1:22" x14ac:dyDescent="0.25">
      <c r="A736">
        <v>2024</v>
      </c>
      <c r="B736" t="s">
        <v>9</v>
      </c>
      <c r="C736" t="s">
        <v>29</v>
      </c>
      <c r="D736" t="s">
        <v>29</v>
      </c>
      <c r="E736">
        <v>3</v>
      </c>
      <c r="F736">
        <v>6600</v>
      </c>
      <c r="G736">
        <v>7392</v>
      </c>
      <c r="H736">
        <v>1320</v>
      </c>
      <c r="I736" t="s">
        <v>33</v>
      </c>
      <c r="L736" t="s">
        <v>62</v>
      </c>
      <c r="M736">
        <v>2020</v>
      </c>
      <c r="N736" t="s">
        <v>39</v>
      </c>
      <c r="O736" t="s">
        <v>65</v>
      </c>
      <c r="P736" t="s">
        <v>67</v>
      </c>
      <c r="Q736" t="s">
        <v>68</v>
      </c>
      <c r="R736" t="s">
        <v>64</v>
      </c>
      <c r="S736" t="s">
        <v>66</v>
      </c>
      <c r="T736" t="s">
        <v>69</v>
      </c>
      <c r="U736">
        <v>134</v>
      </c>
      <c r="V736">
        <v>191.62</v>
      </c>
    </row>
    <row r="737" spans="1:22" x14ac:dyDescent="0.25">
      <c r="A737">
        <v>2024</v>
      </c>
      <c r="B737" t="s">
        <v>9</v>
      </c>
      <c r="C737" t="s">
        <v>23</v>
      </c>
      <c r="D737" t="s">
        <v>30</v>
      </c>
      <c r="E737">
        <v>3</v>
      </c>
      <c r="F737">
        <v>4577.3</v>
      </c>
      <c r="G737">
        <v>5126.576</v>
      </c>
      <c r="H737">
        <v>915.46</v>
      </c>
      <c r="I737" t="s">
        <v>33</v>
      </c>
      <c r="L737" t="s">
        <v>59</v>
      </c>
      <c r="M737">
        <v>2020</v>
      </c>
      <c r="N737" t="s">
        <v>39</v>
      </c>
      <c r="O737" t="s">
        <v>65</v>
      </c>
      <c r="P737" t="s">
        <v>67</v>
      </c>
      <c r="Q737" t="s">
        <v>68</v>
      </c>
      <c r="R737" t="s">
        <v>64</v>
      </c>
      <c r="S737" t="s">
        <v>66</v>
      </c>
      <c r="T737" t="s">
        <v>69</v>
      </c>
      <c r="U737">
        <v>182</v>
      </c>
      <c r="V737">
        <v>260.26</v>
      </c>
    </row>
    <row r="738" spans="1:22" x14ac:dyDescent="0.25">
      <c r="A738">
        <v>2024</v>
      </c>
      <c r="B738" t="s">
        <v>31</v>
      </c>
      <c r="C738" t="s">
        <v>10</v>
      </c>
      <c r="D738" t="s">
        <v>11</v>
      </c>
      <c r="E738">
        <v>3566</v>
      </c>
      <c r="F738">
        <v>4577.3</v>
      </c>
      <c r="G738">
        <v>5126.576</v>
      </c>
      <c r="H738">
        <v>915.46</v>
      </c>
      <c r="I738" t="s">
        <v>33</v>
      </c>
      <c r="L738" t="s">
        <v>59</v>
      </c>
      <c r="M738">
        <v>2020</v>
      </c>
      <c r="N738" t="s">
        <v>39</v>
      </c>
      <c r="O738" t="s">
        <v>65</v>
      </c>
      <c r="P738" t="s">
        <v>67</v>
      </c>
      <c r="Q738" t="s">
        <v>68</v>
      </c>
      <c r="R738" t="s">
        <v>64</v>
      </c>
      <c r="S738" t="s">
        <v>66</v>
      </c>
      <c r="T738" t="s">
        <v>69</v>
      </c>
      <c r="U738">
        <v>136</v>
      </c>
      <c r="V738">
        <v>194.48</v>
      </c>
    </row>
    <row r="739" spans="1:22" x14ac:dyDescent="0.25">
      <c r="A739">
        <v>2024</v>
      </c>
      <c r="B739" t="s">
        <v>31</v>
      </c>
      <c r="C739" t="s">
        <v>10</v>
      </c>
      <c r="D739" t="s">
        <v>13</v>
      </c>
      <c r="E739">
        <v>2498</v>
      </c>
      <c r="F739">
        <v>8000</v>
      </c>
      <c r="G739">
        <v>8960</v>
      </c>
      <c r="H739">
        <v>1600</v>
      </c>
      <c r="I739" t="s">
        <v>33</v>
      </c>
      <c r="L739" t="s">
        <v>52</v>
      </c>
      <c r="M739">
        <v>2020</v>
      </c>
      <c r="N739" t="s">
        <v>39</v>
      </c>
      <c r="O739" t="s">
        <v>65</v>
      </c>
      <c r="P739" t="s">
        <v>67</v>
      </c>
      <c r="Q739" t="s">
        <v>68</v>
      </c>
      <c r="R739" t="s">
        <v>64</v>
      </c>
      <c r="S739" t="s">
        <v>66</v>
      </c>
      <c r="T739" t="s">
        <v>69</v>
      </c>
      <c r="U739">
        <v>178</v>
      </c>
      <c r="V739">
        <v>254.54</v>
      </c>
    </row>
    <row r="740" spans="1:22" x14ac:dyDescent="0.25">
      <c r="A740">
        <v>2024</v>
      </c>
      <c r="B740" t="s">
        <v>31</v>
      </c>
      <c r="C740" t="s">
        <v>14</v>
      </c>
      <c r="D740" t="s">
        <v>15</v>
      </c>
      <c r="E740">
        <v>1245</v>
      </c>
      <c r="F740">
        <v>4577.2</v>
      </c>
      <c r="G740">
        <v>5126.4639999999999</v>
      </c>
      <c r="H740">
        <v>915.44</v>
      </c>
      <c r="I740" t="s">
        <v>33</v>
      </c>
      <c r="L740" t="s">
        <v>61</v>
      </c>
      <c r="M740">
        <v>2020</v>
      </c>
      <c r="N740" t="s">
        <v>39</v>
      </c>
      <c r="O740" t="s">
        <v>65</v>
      </c>
      <c r="P740" t="s">
        <v>67</v>
      </c>
      <c r="Q740" t="s">
        <v>68</v>
      </c>
      <c r="R740" t="s">
        <v>64</v>
      </c>
      <c r="S740" t="s">
        <v>66</v>
      </c>
      <c r="T740" t="s">
        <v>69</v>
      </c>
      <c r="U740">
        <v>352</v>
      </c>
      <c r="V740">
        <v>503.36</v>
      </c>
    </row>
    <row r="741" spans="1:22" x14ac:dyDescent="0.25">
      <c r="A741">
        <v>2024</v>
      </c>
      <c r="B741" t="s">
        <v>31</v>
      </c>
      <c r="C741" t="s">
        <v>16</v>
      </c>
      <c r="D741" t="s">
        <v>17</v>
      </c>
      <c r="E741">
        <v>644</v>
      </c>
      <c r="F741">
        <v>5743.5</v>
      </c>
      <c r="G741">
        <v>6432.72</v>
      </c>
      <c r="H741">
        <v>1148.7</v>
      </c>
      <c r="I741" t="s">
        <v>33</v>
      </c>
      <c r="L741" t="s">
        <v>59</v>
      </c>
      <c r="M741">
        <v>2020</v>
      </c>
      <c r="N741" t="s">
        <v>39</v>
      </c>
      <c r="O741" t="s">
        <v>65</v>
      </c>
      <c r="P741" t="s">
        <v>67</v>
      </c>
      <c r="Q741" t="s">
        <v>68</v>
      </c>
      <c r="R741" t="s">
        <v>64</v>
      </c>
      <c r="S741" t="s">
        <v>66</v>
      </c>
      <c r="T741" t="s">
        <v>69</v>
      </c>
      <c r="U741">
        <v>817</v>
      </c>
      <c r="V741">
        <v>1168.31</v>
      </c>
    </row>
    <row r="742" spans="1:22" x14ac:dyDescent="0.25">
      <c r="A742">
        <v>2024</v>
      </c>
      <c r="B742" t="s">
        <v>31</v>
      </c>
      <c r="C742" t="s">
        <v>18</v>
      </c>
      <c r="D742" t="s">
        <v>19</v>
      </c>
      <c r="E742">
        <v>643</v>
      </c>
      <c r="F742">
        <v>7000</v>
      </c>
      <c r="G742">
        <v>7840</v>
      </c>
      <c r="H742">
        <v>1400</v>
      </c>
      <c r="I742" t="s">
        <v>33</v>
      </c>
      <c r="L742" t="s">
        <v>61</v>
      </c>
      <c r="M742">
        <v>2020</v>
      </c>
      <c r="N742" t="s">
        <v>39</v>
      </c>
      <c r="O742" t="s">
        <v>65</v>
      </c>
      <c r="P742" t="s">
        <v>67</v>
      </c>
      <c r="Q742" t="s">
        <v>68</v>
      </c>
      <c r="R742" t="s">
        <v>64</v>
      </c>
      <c r="S742" t="s">
        <v>66</v>
      </c>
      <c r="T742" t="s">
        <v>69</v>
      </c>
      <c r="U742">
        <v>850</v>
      </c>
      <c r="V742">
        <v>1215.5</v>
      </c>
    </row>
    <row r="743" spans="1:22" x14ac:dyDescent="0.25">
      <c r="A743">
        <v>2024</v>
      </c>
      <c r="B743" t="s">
        <v>31</v>
      </c>
      <c r="C743" t="s">
        <v>16</v>
      </c>
      <c r="D743" t="s">
        <v>20</v>
      </c>
      <c r="E743">
        <v>455</v>
      </c>
      <c r="F743">
        <v>4578.6000000000004</v>
      </c>
      <c r="G743">
        <v>5128.0320000000002</v>
      </c>
      <c r="H743">
        <v>915.72000000000014</v>
      </c>
      <c r="I743" t="s">
        <v>33</v>
      </c>
      <c r="L743" t="s">
        <v>61</v>
      </c>
      <c r="M743">
        <v>2020</v>
      </c>
      <c r="N743" t="s">
        <v>39</v>
      </c>
      <c r="O743" t="s">
        <v>65</v>
      </c>
      <c r="P743" t="s">
        <v>67</v>
      </c>
      <c r="Q743" t="s">
        <v>68</v>
      </c>
      <c r="R743" t="s">
        <v>64</v>
      </c>
      <c r="S743" t="s">
        <v>66</v>
      </c>
      <c r="T743" t="s">
        <v>69</v>
      </c>
      <c r="U743">
        <v>903</v>
      </c>
      <c r="V743">
        <v>1291.29</v>
      </c>
    </row>
    <row r="744" spans="1:22" x14ac:dyDescent="0.25">
      <c r="A744">
        <v>2024</v>
      </c>
      <c r="B744" t="s">
        <v>31</v>
      </c>
      <c r="C744" t="s">
        <v>18</v>
      </c>
      <c r="D744" t="s">
        <v>21</v>
      </c>
      <c r="E744">
        <v>345</v>
      </c>
      <c r="F744">
        <v>7000</v>
      </c>
      <c r="G744">
        <v>7840</v>
      </c>
      <c r="H744">
        <v>1400</v>
      </c>
      <c r="I744" t="s">
        <v>33</v>
      </c>
      <c r="L744" t="s">
        <v>61</v>
      </c>
      <c r="M744">
        <v>2020</v>
      </c>
      <c r="N744" t="s">
        <v>39</v>
      </c>
      <c r="O744" t="s">
        <v>65</v>
      </c>
      <c r="P744" t="s">
        <v>67</v>
      </c>
      <c r="Q744" t="s">
        <v>68</v>
      </c>
      <c r="R744" t="s">
        <v>64</v>
      </c>
      <c r="S744" t="s">
        <v>66</v>
      </c>
      <c r="T744" t="s">
        <v>69</v>
      </c>
      <c r="U744">
        <v>856</v>
      </c>
      <c r="V744">
        <v>526.24</v>
      </c>
    </row>
    <row r="745" spans="1:22" x14ac:dyDescent="0.25">
      <c r="A745">
        <v>2024</v>
      </c>
      <c r="B745" t="s">
        <v>31</v>
      </c>
      <c r="C745" t="s">
        <v>14</v>
      </c>
      <c r="D745" t="s">
        <v>22</v>
      </c>
      <c r="E745">
        <v>122</v>
      </c>
      <c r="F745">
        <v>100</v>
      </c>
      <c r="G745">
        <v>112</v>
      </c>
      <c r="H745">
        <v>20</v>
      </c>
      <c r="I745" t="s">
        <v>33</v>
      </c>
      <c r="L745" t="s">
        <v>59</v>
      </c>
      <c r="M745">
        <v>2020</v>
      </c>
      <c r="N745" t="s">
        <v>39</v>
      </c>
      <c r="O745" t="s">
        <v>65</v>
      </c>
      <c r="P745" t="s">
        <v>67</v>
      </c>
      <c r="Q745" t="s">
        <v>68</v>
      </c>
      <c r="R745" t="s">
        <v>64</v>
      </c>
      <c r="S745" t="s">
        <v>66</v>
      </c>
      <c r="T745" t="s">
        <v>69</v>
      </c>
      <c r="U745">
        <v>183</v>
      </c>
      <c r="V745">
        <v>526.24</v>
      </c>
    </row>
    <row r="746" spans="1:22" x14ac:dyDescent="0.25">
      <c r="A746">
        <v>2024</v>
      </c>
      <c r="B746" t="s">
        <v>31</v>
      </c>
      <c r="C746" t="s">
        <v>23</v>
      </c>
      <c r="D746" t="s">
        <v>24</v>
      </c>
      <c r="E746">
        <v>78</v>
      </c>
      <c r="F746">
        <v>4577.2</v>
      </c>
      <c r="G746">
        <v>5126.4639999999999</v>
      </c>
      <c r="H746">
        <v>915.44</v>
      </c>
      <c r="I746" t="s">
        <v>33</v>
      </c>
      <c r="L746" t="s">
        <v>59</v>
      </c>
      <c r="M746">
        <v>2020</v>
      </c>
      <c r="N746" t="s">
        <v>39</v>
      </c>
      <c r="O746" t="s">
        <v>65</v>
      </c>
      <c r="P746" t="s">
        <v>67</v>
      </c>
      <c r="Q746" t="s">
        <v>68</v>
      </c>
      <c r="R746" t="s">
        <v>64</v>
      </c>
      <c r="S746" t="s">
        <v>66</v>
      </c>
      <c r="T746" t="s">
        <v>69</v>
      </c>
      <c r="U746">
        <v>351</v>
      </c>
      <c r="V746">
        <v>501.93</v>
      </c>
    </row>
    <row r="747" spans="1:22" x14ac:dyDescent="0.25">
      <c r="A747">
        <v>2024</v>
      </c>
      <c r="B747" t="s">
        <v>31</v>
      </c>
      <c r="C747" t="s">
        <v>23</v>
      </c>
      <c r="D747" t="s">
        <v>25</v>
      </c>
      <c r="E747">
        <v>76</v>
      </c>
      <c r="F747">
        <v>4576.8999999999996</v>
      </c>
      <c r="G747">
        <v>5126.1279999999997</v>
      </c>
      <c r="H747">
        <v>915.38</v>
      </c>
      <c r="I747" t="s">
        <v>33</v>
      </c>
      <c r="L747" t="s">
        <v>61</v>
      </c>
      <c r="M747">
        <v>2020</v>
      </c>
      <c r="N747" t="s">
        <v>39</v>
      </c>
      <c r="O747" t="s">
        <v>65</v>
      </c>
      <c r="P747" t="s">
        <v>67</v>
      </c>
      <c r="Q747" t="s">
        <v>68</v>
      </c>
      <c r="R747" t="s">
        <v>64</v>
      </c>
      <c r="S747" t="s">
        <v>66</v>
      </c>
      <c r="T747" t="s">
        <v>69</v>
      </c>
      <c r="U747">
        <v>133</v>
      </c>
      <c r="V747">
        <v>190.19</v>
      </c>
    </row>
    <row r="748" spans="1:22" x14ac:dyDescent="0.25">
      <c r="A748">
        <v>2024</v>
      </c>
      <c r="B748" t="s">
        <v>31</v>
      </c>
      <c r="C748" t="s">
        <v>23</v>
      </c>
      <c r="D748" t="s">
        <v>26</v>
      </c>
      <c r="E748">
        <v>46</v>
      </c>
      <c r="F748">
        <v>200</v>
      </c>
      <c r="G748">
        <v>224</v>
      </c>
      <c r="H748">
        <v>40</v>
      </c>
      <c r="I748" t="s">
        <v>33</v>
      </c>
      <c r="L748" t="s">
        <v>52</v>
      </c>
      <c r="M748">
        <v>2020</v>
      </c>
      <c r="N748" t="s">
        <v>39</v>
      </c>
      <c r="O748" t="s">
        <v>65</v>
      </c>
      <c r="P748" t="s">
        <v>67</v>
      </c>
      <c r="Q748" t="s">
        <v>68</v>
      </c>
      <c r="R748" t="s">
        <v>64</v>
      </c>
      <c r="S748" t="s">
        <v>66</v>
      </c>
      <c r="T748" t="s">
        <v>69</v>
      </c>
      <c r="U748">
        <v>181</v>
      </c>
      <c r="V748">
        <v>258.83</v>
      </c>
    </row>
    <row r="749" spans="1:22" x14ac:dyDescent="0.25">
      <c r="A749">
        <v>2024</v>
      </c>
      <c r="B749" t="s">
        <v>31</v>
      </c>
      <c r="C749" t="s">
        <v>23</v>
      </c>
      <c r="D749" t="s">
        <v>27</v>
      </c>
      <c r="E749">
        <v>34</v>
      </c>
      <c r="F749">
        <v>4576.8</v>
      </c>
      <c r="G749">
        <v>5126.0160000000005</v>
      </c>
      <c r="H749">
        <v>915.36000000000013</v>
      </c>
      <c r="I749" t="s">
        <v>33</v>
      </c>
      <c r="L749" t="s">
        <v>59</v>
      </c>
      <c r="M749">
        <v>2020</v>
      </c>
      <c r="N749" t="s">
        <v>39</v>
      </c>
      <c r="O749" t="s">
        <v>65</v>
      </c>
      <c r="P749" t="s">
        <v>67</v>
      </c>
      <c r="Q749" t="s">
        <v>68</v>
      </c>
      <c r="R749" t="s">
        <v>64</v>
      </c>
      <c r="S749" t="s">
        <v>66</v>
      </c>
      <c r="T749" t="s">
        <v>69</v>
      </c>
      <c r="U749">
        <v>355</v>
      </c>
      <c r="V749">
        <v>507.65</v>
      </c>
    </row>
    <row r="750" spans="1:22" x14ac:dyDescent="0.25">
      <c r="A750">
        <v>2024</v>
      </c>
      <c r="B750" t="s">
        <v>31</v>
      </c>
      <c r="C750" t="s">
        <v>14</v>
      </c>
      <c r="D750" t="s">
        <v>28</v>
      </c>
      <c r="E750">
        <v>7</v>
      </c>
      <c r="F750">
        <v>200</v>
      </c>
      <c r="G750">
        <v>224</v>
      </c>
      <c r="H750">
        <v>40</v>
      </c>
      <c r="I750" t="s">
        <v>33</v>
      </c>
      <c r="L750" t="s">
        <v>61</v>
      </c>
      <c r="M750">
        <v>2020</v>
      </c>
      <c r="N750" t="s">
        <v>39</v>
      </c>
      <c r="O750" t="s">
        <v>65</v>
      </c>
      <c r="P750" t="s">
        <v>67</v>
      </c>
      <c r="Q750" t="s">
        <v>68</v>
      </c>
      <c r="R750" t="s">
        <v>64</v>
      </c>
      <c r="S750" t="s">
        <v>66</v>
      </c>
      <c r="T750" t="s">
        <v>69</v>
      </c>
      <c r="U750">
        <v>859</v>
      </c>
      <c r="V750">
        <v>1228.3699999999999</v>
      </c>
    </row>
    <row r="751" spans="1:22" x14ac:dyDescent="0.25">
      <c r="A751">
        <v>2024</v>
      </c>
      <c r="B751" t="s">
        <v>31</v>
      </c>
      <c r="C751" t="s">
        <v>23</v>
      </c>
      <c r="D751" t="s">
        <v>30</v>
      </c>
      <c r="E751">
        <v>3</v>
      </c>
      <c r="F751">
        <v>4577.3</v>
      </c>
      <c r="G751">
        <v>5126.576</v>
      </c>
      <c r="H751">
        <v>915.46</v>
      </c>
      <c r="I751" t="s">
        <v>33</v>
      </c>
      <c r="L751" t="s">
        <v>62</v>
      </c>
      <c r="M751">
        <v>2020</v>
      </c>
      <c r="N751" t="s">
        <v>39</v>
      </c>
      <c r="O751" t="s">
        <v>65</v>
      </c>
      <c r="P751" t="s">
        <v>67</v>
      </c>
      <c r="Q751" t="s">
        <v>68</v>
      </c>
      <c r="R751" t="s">
        <v>64</v>
      </c>
      <c r="S751" t="s">
        <v>66</v>
      </c>
      <c r="T751" t="s">
        <v>69</v>
      </c>
      <c r="U751">
        <v>353</v>
      </c>
      <c r="V751">
        <v>504.78999999999996</v>
      </c>
    </row>
    <row r="752" spans="1:22" x14ac:dyDescent="0.25">
      <c r="A752">
        <v>2024</v>
      </c>
      <c r="B752" t="s">
        <v>31</v>
      </c>
      <c r="C752" t="s">
        <v>29</v>
      </c>
      <c r="D752" t="s">
        <v>29</v>
      </c>
      <c r="E752">
        <v>2</v>
      </c>
      <c r="F752">
        <v>6600</v>
      </c>
      <c r="G752">
        <v>7392</v>
      </c>
      <c r="H752">
        <v>1320</v>
      </c>
      <c r="I752" t="s">
        <v>33</v>
      </c>
      <c r="L752" t="s">
        <v>52</v>
      </c>
      <c r="M752">
        <v>2020</v>
      </c>
      <c r="N752" t="s">
        <v>32</v>
      </c>
      <c r="O752" t="s">
        <v>53</v>
      </c>
      <c r="P752" t="s">
        <v>67</v>
      </c>
      <c r="Q752" t="s">
        <v>55</v>
      </c>
      <c r="R752" t="s">
        <v>64</v>
      </c>
      <c r="S752" t="s">
        <v>66</v>
      </c>
      <c r="T752" t="s">
        <v>60</v>
      </c>
      <c r="U752">
        <v>364</v>
      </c>
      <c r="V752">
        <v>520.52</v>
      </c>
    </row>
    <row r="753" spans="1:22" x14ac:dyDescent="0.25">
      <c r="A753">
        <v>2024</v>
      </c>
      <c r="B753" t="s">
        <v>32</v>
      </c>
      <c r="C753" t="s">
        <v>10</v>
      </c>
      <c r="D753" t="s">
        <v>11</v>
      </c>
      <c r="E753">
        <v>3566</v>
      </c>
      <c r="F753">
        <v>4577.3</v>
      </c>
      <c r="G753">
        <v>5126.576</v>
      </c>
      <c r="H753">
        <v>915.46</v>
      </c>
      <c r="I753" t="s">
        <v>33</v>
      </c>
      <c r="L753" t="s">
        <v>59</v>
      </c>
      <c r="M753">
        <v>2020</v>
      </c>
      <c r="N753" t="s">
        <v>32</v>
      </c>
      <c r="O753" t="s">
        <v>53</v>
      </c>
      <c r="P753" t="s">
        <v>67</v>
      </c>
      <c r="Q753" t="s">
        <v>55</v>
      </c>
      <c r="R753" t="s">
        <v>64</v>
      </c>
      <c r="S753" t="s">
        <v>66</v>
      </c>
      <c r="T753" t="s">
        <v>58</v>
      </c>
      <c r="U753">
        <v>358</v>
      </c>
      <c r="V753">
        <v>511.94</v>
      </c>
    </row>
    <row r="754" spans="1:22" x14ac:dyDescent="0.25">
      <c r="A754">
        <v>2024</v>
      </c>
      <c r="B754" t="s">
        <v>32</v>
      </c>
      <c r="C754" t="s">
        <v>10</v>
      </c>
      <c r="D754" t="s">
        <v>13</v>
      </c>
      <c r="E754">
        <v>2498</v>
      </c>
      <c r="F754">
        <v>8000</v>
      </c>
      <c r="G754">
        <v>8960</v>
      </c>
      <c r="H754">
        <v>1600</v>
      </c>
      <c r="I754" t="s">
        <v>33</v>
      </c>
      <c r="L754" t="s">
        <v>52</v>
      </c>
      <c r="M754">
        <v>2020</v>
      </c>
      <c r="N754" t="s">
        <v>32</v>
      </c>
      <c r="O754" t="s">
        <v>53</v>
      </c>
      <c r="P754" t="s">
        <v>67</v>
      </c>
      <c r="Q754" t="s">
        <v>55</v>
      </c>
      <c r="R754" t="s">
        <v>64</v>
      </c>
      <c r="S754" t="s">
        <v>66</v>
      </c>
      <c r="T754" t="s">
        <v>60</v>
      </c>
      <c r="U754">
        <v>367</v>
      </c>
      <c r="V754">
        <v>524.80999999999995</v>
      </c>
    </row>
    <row r="755" spans="1:22" x14ac:dyDescent="0.25">
      <c r="A755">
        <v>2024</v>
      </c>
      <c r="B755" t="s">
        <v>32</v>
      </c>
      <c r="C755" t="s">
        <v>14</v>
      </c>
      <c r="D755" t="s">
        <v>15</v>
      </c>
      <c r="E755">
        <v>1245</v>
      </c>
      <c r="F755">
        <v>4577.2</v>
      </c>
      <c r="G755">
        <v>5126.4639999999999</v>
      </c>
      <c r="H755">
        <v>915.44</v>
      </c>
      <c r="I755" t="s">
        <v>33</v>
      </c>
      <c r="L755" t="s">
        <v>63</v>
      </c>
      <c r="M755">
        <v>2020</v>
      </c>
      <c r="N755" t="s">
        <v>32</v>
      </c>
      <c r="O755" t="s">
        <v>53</v>
      </c>
      <c r="P755" t="s">
        <v>67</v>
      </c>
      <c r="Q755" t="s">
        <v>55</v>
      </c>
      <c r="R755" t="s">
        <v>64</v>
      </c>
      <c r="S755" t="s">
        <v>66</v>
      </c>
      <c r="T755" t="s">
        <v>58</v>
      </c>
      <c r="U755">
        <v>361</v>
      </c>
      <c r="V755">
        <v>516.23</v>
      </c>
    </row>
    <row r="756" spans="1:22" x14ac:dyDescent="0.25">
      <c r="A756">
        <v>2024</v>
      </c>
      <c r="B756" t="s">
        <v>32</v>
      </c>
      <c r="C756" t="s">
        <v>16</v>
      </c>
      <c r="D756" t="s">
        <v>17</v>
      </c>
      <c r="E756">
        <v>644</v>
      </c>
      <c r="F756">
        <v>5743.5</v>
      </c>
      <c r="G756">
        <v>6432.72</v>
      </c>
      <c r="H756">
        <v>1148.7</v>
      </c>
      <c r="I756" t="s">
        <v>12</v>
      </c>
      <c r="L756" t="s">
        <v>52</v>
      </c>
      <c r="M756">
        <v>2020</v>
      </c>
      <c r="N756" t="s">
        <v>32</v>
      </c>
      <c r="O756" t="s">
        <v>53</v>
      </c>
      <c r="P756" t="s">
        <v>67</v>
      </c>
      <c r="Q756" t="s">
        <v>68</v>
      </c>
      <c r="R756" t="s">
        <v>64</v>
      </c>
      <c r="S756" t="s">
        <v>66</v>
      </c>
      <c r="T756" t="s">
        <v>58</v>
      </c>
      <c r="U756">
        <v>355</v>
      </c>
      <c r="V756">
        <v>507.65</v>
      </c>
    </row>
    <row r="757" spans="1:22" x14ac:dyDescent="0.25">
      <c r="A757">
        <v>2024</v>
      </c>
      <c r="B757" t="s">
        <v>32</v>
      </c>
      <c r="C757" t="s">
        <v>18</v>
      </c>
      <c r="D757" t="s">
        <v>19</v>
      </c>
      <c r="E757">
        <v>643</v>
      </c>
      <c r="F757">
        <v>7000</v>
      </c>
      <c r="G757">
        <v>7840</v>
      </c>
      <c r="H757">
        <v>1400</v>
      </c>
      <c r="I757" t="s">
        <v>12</v>
      </c>
      <c r="L757" t="s">
        <v>62</v>
      </c>
      <c r="M757">
        <v>2020</v>
      </c>
      <c r="N757" t="s">
        <v>31</v>
      </c>
      <c r="O757" t="s">
        <v>65</v>
      </c>
      <c r="P757" t="s">
        <v>67</v>
      </c>
      <c r="Q757" t="s">
        <v>55</v>
      </c>
      <c r="R757" t="s">
        <v>56</v>
      </c>
      <c r="S757" t="s">
        <v>66</v>
      </c>
      <c r="T757" t="s">
        <v>60</v>
      </c>
      <c r="U757">
        <v>780</v>
      </c>
      <c r="V757">
        <v>1115.4000000000001</v>
      </c>
    </row>
    <row r="758" spans="1:22" x14ac:dyDescent="0.25">
      <c r="A758">
        <v>2024</v>
      </c>
      <c r="B758" t="s">
        <v>32</v>
      </c>
      <c r="C758" t="s">
        <v>16</v>
      </c>
      <c r="D758" t="s">
        <v>20</v>
      </c>
      <c r="E758">
        <v>455</v>
      </c>
      <c r="F758">
        <v>4578.6000000000004</v>
      </c>
      <c r="G758">
        <v>5128.0320000000002</v>
      </c>
      <c r="H758">
        <v>915.72000000000014</v>
      </c>
      <c r="I758" t="s">
        <v>12</v>
      </c>
      <c r="L758" t="s">
        <v>61</v>
      </c>
      <c r="M758">
        <v>2020</v>
      </c>
      <c r="N758" t="s">
        <v>31</v>
      </c>
      <c r="O758" t="s">
        <v>65</v>
      </c>
      <c r="P758" t="s">
        <v>67</v>
      </c>
      <c r="Q758" t="s">
        <v>55</v>
      </c>
      <c r="R758" t="s">
        <v>56</v>
      </c>
      <c r="S758" t="s">
        <v>66</v>
      </c>
      <c r="T758" t="s">
        <v>60</v>
      </c>
      <c r="U758">
        <v>781</v>
      </c>
      <c r="V758">
        <v>1116.83</v>
      </c>
    </row>
    <row r="759" spans="1:22" x14ac:dyDescent="0.25">
      <c r="A759">
        <v>2024</v>
      </c>
      <c r="B759" t="s">
        <v>32</v>
      </c>
      <c r="C759" t="s">
        <v>18</v>
      </c>
      <c r="D759" t="s">
        <v>21</v>
      </c>
      <c r="E759">
        <v>345</v>
      </c>
      <c r="F759">
        <v>7000</v>
      </c>
      <c r="G759">
        <v>7840</v>
      </c>
      <c r="H759">
        <v>1400</v>
      </c>
      <c r="I759" t="s">
        <v>12</v>
      </c>
      <c r="L759" t="s">
        <v>52</v>
      </c>
      <c r="M759">
        <v>2020</v>
      </c>
      <c r="N759" t="s">
        <v>31</v>
      </c>
      <c r="O759" t="s">
        <v>65</v>
      </c>
      <c r="P759" t="s">
        <v>67</v>
      </c>
      <c r="Q759" t="s">
        <v>55</v>
      </c>
      <c r="R759" t="s">
        <v>56</v>
      </c>
      <c r="S759" t="s">
        <v>66</v>
      </c>
      <c r="T759" t="s">
        <v>60</v>
      </c>
      <c r="U759">
        <v>782</v>
      </c>
      <c r="V759">
        <v>1118.26</v>
      </c>
    </row>
    <row r="760" spans="1:22" x14ac:dyDescent="0.25">
      <c r="A760">
        <v>2024</v>
      </c>
      <c r="B760" t="s">
        <v>32</v>
      </c>
      <c r="C760" t="s">
        <v>14</v>
      </c>
      <c r="D760" t="s">
        <v>22</v>
      </c>
      <c r="E760">
        <v>122</v>
      </c>
      <c r="F760">
        <v>100</v>
      </c>
      <c r="G760">
        <v>112</v>
      </c>
      <c r="H760">
        <v>20</v>
      </c>
      <c r="I760" t="s">
        <v>12</v>
      </c>
      <c r="L760" t="s">
        <v>59</v>
      </c>
      <c r="M760">
        <v>2020</v>
      </c>
      <c r="N760" t="s">
        <v>31</v>
      </c>
      <c r="O760" t="s">
        <v>65</v>
      </c>
      <c r="P760" t="s">
        <v>67</v>
      </c>
      <c r="Q760" t="s">
        <v>55</v>
      </c>
      <c r="R760" t="s">
        <v>56</v>
      </c>
      <c r="S760" t="s">
        <v>66</v>
      </c>
      <c r="T760" t="s">
        <v>60</v>
      </c>
      <c r="U760">
        <v>820</v>
      </c>
      <c r="V760">
        <v>526.24</v>
      </c>
    </row>
    <row r="761" spans="1:22" x14ac:dyDescent="0.25">
      <c r="A761">
        <v>2024</v>
      </c>
      <c r="B761" t="s">
        <v>32</v>
      </c>
      <c r="C761" t="s">
        <v>23</v>
      </c>
      <c r="D761" t="s">
        <v>24</v>
      </c>
      <c r="E761">
        <v>78</v>
      </c>
      <c r="F761">
        <v>4577.2</v>
      </c>
      <c r="G761">
        <v>5126.4639999999999</v>
      </c>
      <c r="H761">
        <v>915.44</v>
      </c>
      <c r="I761" t="s">
        <v>12</v>
      </c>
      <c r="L761" t="s">
        <v>59</v>
      </c>
      <c r="M761">
        <v>2020</v>
      </c>
      <c r="N761" t="s">
        <v>31</v>
      </c>
      <c r="O761" t="s">
        <v>65</v>
      </c>
      <c r="P761" t="s">
        <v>67</v>
      </c>
      <c r="Q761" t="s">
        <v>55</v>
      </c>
      <c r="R761" t="s">
        <v>56</v>
      </c>
      <c r="S761" t="s">
        <v>66</v>
      </c>
      <c r="T761" t="s">
        <v>60</v>
      </c>
      <c r="U761">
        <v>821</v>
      </c>
      <c r="V761">
        <v>526.24</v>
      </c>
    </row>
    <row r="762" spans="1:22" x14ac:dyDescent="0.25">
      <c r="A762">
        <v>2024</v>
      </c>
      <c r="B762" t="s">
        <v>32</v>
      </c>
      <c r="C762" t="s">
        <v>23</v>
      </c>
      <c r="D762" t="s">
        <v>25</v>
      </c>
      <c r="E762">
        <v>76</v>
      </c>
      <c r="F762">
        <v>4576.8999999999996</v>
      </c>
      <c r="G762">
        <v>5126.1279999999997</v>
      </c>
      <c r="H762">
        <v>915.38</v>
      </c>
      <c r="I762" t="s">
        <v>12</v>
      </c>
      <c r="L762" t="s">
        <v>61</v>
      </c>
      <c r="M762">
        <v>2020</v>
      </c>
      <c r="N762" t="s">
        <v>9</v>
      </c>
      <c r="O762" t="s">
        <v>65</v>
      </c>
      <c r="P762" t="s">
        <v>67</v>
      </c>
      <c r="Q762" t="s">
        <v>55</v>
      </c>
      <c r="R762" t="s">
        <v>56</v>
      </c>
      <c r="S762" t="s">
        <v>66</v>
      </c>
      <c r="T762" t="s">
        <v>58</v>
      </c>
      <c r="U762">
        <v>362</v>
      </c>
      <c r="V762">
        <v>517.66</v>
      </c>
    </row>
    <row r="763" spans="1:22" x14ac:dyDescent="0.25">
      <c r="A763">
        <v>2024</v>
      </c>
      <c r="B763" t="s">
        <v>32</v>
      </c>
      <c r="C763" t="s">
        <v>23</v>
      </c>
      <c r="D763" t="s">
        <v>26</v>
      </c>
      <c r="E763">
        <v>46</v>
      </c>
      <c r="F763">
        <v>200</v>
      </c>
      <c r="G763">
        <v>224</v>
      </c>
      <c r="H763">
        <v>40</v>
      </c>
      <c r="I763" t="s">
        <v>12</v>
      </c>
      <c r="L763" t="s">
        <v>61</v>
      </c>
      <c r="M763">
        <v>2020</v>
      </c>
      <c r="N763" t="s">
        <v>9</v>
      </c>
      <c r="O763" t="s">
        <v>65</v>
      </c>
      <c r="P763" t="s">
        <v>67</v>
      </c>
      <c r="Q763" t="s">
        <v>55</v>
      </c>
      <c r="R763" t="s">
        <v>56</v>
      </c>
      <c r="S763" t="s">
        <v>66</v>
      </c>
      <c r="T763" t="s">
        <v>58</v>
      </c>
      <c r="U763">
        <v>779</v>
      </c>
      <c r="V763">
        <v>1113.97</v>
      </c>
    </row>
    <row r="764" spans="1:22" x14ac:dyDescent="0.25">
      <c r="A764">
        <v>2024</v>
      </c>
      <c r="B764" t="s">
        <v>32</v>
      </c>
      <c r="C764" t="s">
        <v>23</v>
      </c>
      <c r="D764" t="s">
        <v>27</v>
      </c>
      <c r="E764">
        <v>34</v>
      </c>
      <c r="F764">
        <v>4576.8</v>
      </c>
      <c r="G764">
        <v>5126.0160000000005</v>
      </c>
      <c r="H764">
        <v>915.36000000000013</v>
      </c>
      <c r="I764" t="s">
        <v>12</v>
      </c>
      <c r="L764" t="s">
        <v>62</v>
      </c>
      <c r="M764">
        <v>2020</v>
      </c>
      <c r="N764" t="s">
        <v>9</v>
      </c>
      <c r="O764" t="s">
        <v>65</v>
      </c>
      <c r="P764" t="s">
        <v>67</v>
      </c>
      <c r="Q764" t="s">
        <v>55</v>
      </c>
      <c r="R764" t="s">
        <v>56</v>
      </c>
      <c r="S764" t="s">
        <v>66</v>
      </c>
      <c r="T764" t="s">
        <v>58</v>
      </c>
      <c r="U764">
        <v>819</v>
      </c>
      <c r="V764">
        <v>526.24</v>
      </c>
    </row>
    <row r="765" spans="1:22" x14ac:dyDescent="0.25">
      <c r="A765">
        <v>2024</v>
      </c>
      <c r="B765" t="s">
        <v>32</v>
      </c>
      <c r="C765" t="s">
        <v>14</v>
      </c>
      <c r="D765" t="s">
        <v>28</v>
      </c>
      <c r="E765">
        <v>7</v>
      </c>
      <c r="F765">
        <v>200</v>
      </c>
      <c r="G765">
        <v>224</v>
      </c>
      <c r="H765">
        <v>40</v>
      </c>
      <c r="I765" t="s">
        <v>12</v>
      </c>
      <c r="L765" t="s">
        <v>62</v>
      </c>
      <c r="M765">
        <v>2020</v>
      </c>
      <c r="N765" t="s">
        <v>9</v>
      </c>
      <c r="O765" t="s">
        <v>65</v>
      </c>
      <c r="P765" t="s">
        <v>67</v>
      </c>
      <c r="Q765" t="s">
        <v>55</v>
      </c>
      <c r="R765" t="s">
        <v>56</v>
      </c>
      <c r="S765" t="s">
        <v>66</v>
      </c>
      <c r="T765" t="s">
        <v>58</v>
      </c>
      <c r="U765">
        <v>361</v>
      </c>
      <c r="V765">
        <v>516.23</v>
      </c>
    </row>
    <row r="766" spans="1:22" x14ac:dyDescent="0.25">
      <c r="A766">
        <v>2024</v>
      </c>
      <c r="B766" t="s">
        <v>32</v>
      </c>
      <c r="C766" t="s">
        <v>23</v>
      </c>
      <c r="D766" t="s">
        <v>30</v>
      </c>
      <c r="E766">
        <v>3</v>
      </c>
      <c r="F766">
        <v>4577.3</v>
      </c>
      <c r="G766">
        <v>5126.576</v>
      </c>
      <c r="H766">
        <v>915.46</v>
      </c>
      <c r="I766" t="s">
        <v>12</v>
      </c>
      <c r="L766" t="s">
        <v>59</v>
      </c>
      <c r="M766">
        <v>2020</v>
      </c>
      <c r="N766" t="s">
        <v>32</v>
      </c>
      <c r="O766" t="s">
        <v>65</v>
      </c>
      <c r="P766" t="s">
        <v>67</v>
      </c>
      <c r="Q766" t="s">
        <v>55</v>
      </c>
      <c r="R766" t="s">
        <v>56</v>
      </c>
      <c r="S766" t="s">
        <v>66</v>
      </c>
      <c r="T766" t="s">
        <v>60</v>
      </c>
      <c r="U766">
        <v>822</v>
      </c>
      <c r="V766">
        <v>526.24</v>
      </c>
    </row>
    <row r="767" spans="1:22" x14ac:dyDescent="0.25">
      <c r="A767">
        <v>2024</v>
      </c>
      <c r="B767" t="s">
        <v>32</v>
      </c>
      <c r="C767" t="s">
        <v>29</v>
      </c>
      <c r="D767" t="s">
        <v>29</v>
      </c>
      <c r="E767">
        <v>2</v>
      </c>
      <c r="F767">
        <v>6600</v>
      </c>
      <c r="G767">
        <v>7392</v>
      </c>
      <c r="H767">
        <v>1320</v>
      </c>
      <c r="I767" t="s">
        <v>12</v>
      </c>
      <c r="L767" t="s">
        <v>59</v>
      </c>
      <c r="M767">
        <v>2021</v>
      </c>
      <c r="N767" t="s">
        <v>42</v>
      </c>
      <c r="O767" t="s">
        <v>53</v>
      </c>
      <c r="P767" t="s">
        <v>54</v>
      </c>
      <c r="Q767" t="s">
        <v>55</v>
      </c>
      <c r="R767" t="s">
        <v>64</v>
      </c>
      <c r="S767" t="s">
        <v>57</v>
      </c>
      <c r="T767" t="s">
        <v>58</v>
      </c>
      <c r="U767">
        <v>278</v>
      </c>
      <c r="V767">
        <v>397.53999999999996</v>
      </c>
    </row>
    <row r="768" spans="1:22" x14ac:dyDescent="0.25">
      <c r="A768">
        <v>2024</v>
      </c>
      <c r="B768" t="s">
        <v>34</v>
      </c>
      <c r="C768" t="s">
        <v>10</v>
      </c>
      <c r="D768" t="s">
        <v>11</v>
      </c>
      <c r="E768">
        <v>3566</v>
      </c>
      <c r="F768">
        <v>4577.3</v>
      </c>
      <c r="G768">
        <v>5126.576</v>
      </c>
      <c r="H768">
        <v>915.46</v>
      </c>
      <c r="I768" t="s">
        <v>12</v>
      </c>
      <c r="L768" t="s">
        <v>52</v>
      </c>
      <c r="M768">
        <v>2021</v>
      </c>
      <c r="N768" t="s">
        <v>42</v>
      </c>
      <c r="O768" t="s">
        <v>53</v>
      </c>
      <c r="P768" t="s">
        <v>54</v>
      </c>
      <c r="Q768" t="s">
        <v>55</v>
      </c>
      <c r="R768" t="s">
        <v>64</v>
      </c>
      <c r="S768" t="s">
        <v>57</v>
      </c>
      <c r="T768" t="s">
        <v>58</v>
      </c>
      <c r="U768">
        <v>272</v>
      </c>
      <c r="V768">
        <v>388.96</v>
      </c>
    </row>
    <row r="769" spans="1:22" x14ac:dyDescent="0.25">
      <c r="A769">
        <v>2024</v>
      </c>
      <c r="B769" t="s">
        <v>34</v>
      </c>
      <c r="C769" t="s">
        <v>10</v>
      </c>
      <c r="D769" t="s">
        <v>13</v>
      </c>
      <c r="E769">
        <v>2498</v>
      </c>
      <c r="F769">
        <v>8000</v>
      </c>
      <c r="G769">
        <v>8960</v>
      </c>
      <c r="H769">
        <v>1600</v>
      </c>
      <c r="I769" t="s">
        <v>12</v>
      </c>
      <c r="L769" t="s">
        <v>52</v>
      </c>
      <c r="M769">
        <v>2021</v>
      </c>
      <c r="N769" t="s">
        <v>42</v>
      </c>
      <c r="O769" t="s">
        <v>53</v>
      </c>
      <c r="P769" t="s">
        <v>54</v>
      </c>
      <c r="Q769" t="s">
        <v>55</v>
      </c>
      <c r="R769" t="s">
        <v>64</v>
      </c>
      <c r="S769" t="s">
        <v>57</v>
      </c>
      <c r="T769" t="s">
        <v>58</v>
      </c>
      <c r="U769">
        <v>266</v>
      </c>
      <c r="V769">
        <v>380.38</v>
      </c>
    </row>
    <row r="770" spans="1:22" x14ac:dyDescent="0.25">
      <c r="A770">
        <v>2024</v>
      </c>
      <c r="B770" t="s">
        <v>34</v>
      </c>
      <c r="C770" t="s">
        <v>14</v>
      </c>
      <c r="D770" t="s">
        <v>15</v>
      </c>
      <c r="E770">
        <v>1245</v>
      </c>
      <c r="F770">
        <v>4577.2</v>
      </c>
      <c r="G770">
        <v>5126.4639999999999</v>
      </c>
      <c r="H770">
        <v>915.44</v>
      </c>
      <c r="I770" t="s">
        <v>12</v>
      </c>
      <c r="L770" t="s">
        <v>61</v>
      </c>
      <c r="M770">
        <v>2021</v>
      </c>
      <c r="N770" t="s">
        <v>42</v>
      </c>
      <c r="O770" t="s">
        <v>53</v>
      </c>
      <c r="P770" t="s">
        <v>54</v>
      </c>
      <c r="Q770" t="s">
        <v>55</v>
      </c>
      <c r="R770" t="s">
        <v>64</v>
      </c>
      <c r="S770" t="s">
        <v>57</v>
      </c>
      <c r="T770" t="s">
        <v>58</v>
      </c>
      <c r="U770">
        <v>276</v>
      </c>
      <c r="V770">
        <v>526.24</v>
      </c>
    </row>
    <row r="771" spans="1:22" x14ac:dyDescent="0.25">
      <c r="A771">
        <v>2024</v>
      </c>
      <c r="B771" t="s">
        <v>34</v>
      </c>
      <c r="C771" t="s">
        <v>16</v>
      </c>
      <c r="D771" t="s">
        <v>17</v>
      </c>
      <c r="E771">
        <v>644</v>
      </c>
      <c r="F771">
        <v>5743.5</v>
      </c>
      <c r="G771">
        <v>6432.72</v>
      </c>
      <c r="H771">
        <v>1148.7</v>
      </c>
      <c r="I771" t="s">
        <v>12</v>
      </c>
      <c r="L771" t="s">
        <v>59</v>
      </c>
      <c r="M771">
        <v>2021</v>
      </c>
      <c r="N771" t="s">
        <v>42</v>
      </c>
      <c r="O771" t="s">
        <v>53</v>
      </c>
      <c r="P771" t="s">
        <v>54</v>
      </c>
      <c r="Q771" t="s">
        <v>55</v>
      </c>
      <c r="R771" t="s">
        <v>64</v>
      </c>
      <c r="S771" t="s">
        <v>57</v>
      </c>
      <c r="T771" t="s">
        <v>58</v>
      </c>
      <c r="U771">
        <v>270</v>
      </c>
      <c r="V771">
        <v>526.24</v>
      </c>
    </row>
    <row r="772" spans="1:22" x14ac:dyDescent="0.25">
      <c r="A772">
        <v>2024</v>
      </c>
      <c r="B772" t="s">
        <v>34</v>
      </c>
      <c r="C772" t="s">
        <v>18</v>
      </c>
      <c r="D772" t="s">
        <v>19</v>
      </c>
      <c r="E772">
        <v>643</v>
      </c>
      <c r="F772">
        <v>7000</v>
      </c>
      <c r="G772">
        <v>7840</v>
      </c>
      <c r="H772">
        <v>1400</v>
      </c>
      <c r="I772" t="s">
        <v>12</v>
      </c>
      <c r="L772" t="s">
        <v>59</v>
      </c>
      <c r="M772">
        <v>2021</v>
      </c>
      <c r="N772" t="s">
        <v>42</v>
      </c>
      <c r="O772" t="s">
        <v>53</v>
      </c>
      <c r="P772" t="s">
        <v>54</v>
      </c>
      <c r="Q772" t="s">
        <v>55</v>
      </c>
      <c r="R772" t="s">
        <v>64</v>
      </c>
      <c r="S772" t="s">
        <v>57</v>
      </c>
      <c r="T772" t="s">
        <v>58</v>
      </c>
      <c r="U772">
        <v>279</v>
      </c>
      <c r="V772">
        <v>398.97</v>
      </c>
    </row>
    <row r="773" spans="1:22" x14ac:dyDescent="0.25">
      <c r="A773">
        <v>2024</v>
      </c>
      <c r="B773" t="s">
        <v>34</v>
      </c>
      <c r="C773" t="s">
        <v>16</v>
      </c>
      <c r="D773" t="s">
        <v>20</v>
      </c>
      <c r="E773">
        <v>455</v>
      </c>
      <c r="F773">
        <v>4578.6000000000004</v>
      </c>
      <c r="G773">
        <v>5128.0320000000002</v>
      </c>
      <c r="H773">
        <v>915.72000000000014</v>
      </c>
      <c r="I773" t="s">
        <v>12</v>
      </c>
      <c r="L773" t="s">
        <v>59</v>
      </c>
      <c r="M773">
        <v>2021</v>
      </c>
      <c r="N773" t="s">
        <v>42</v>
      </c>
      <c r="O773" t="s">
        <v>53</v>
      </c>
      <c r="P773" t="s">
        <v>54</v>
      </c>
      <c r="Q773" t="s">
        <v>55</v>
      </c>
      <c r="R773" t="s">
        <v>64</v>
      </c>
      <c r="S773" t="s">
        <v>57</v>
      </c>
      <c r="T773" t="s">
        <v>58</v>
      </c>
      <c r="U773">
        <v>273</v>
      </c>
      <c r="V773">
        <v>390.39</v>
      </c>
    </row>
    <row r="774" spans="1:22" x14ac:dyDescent="0.25">
      <c r="A774">
        <v>2024</v>
      </c>
      <c r="B774" t="s">
        <v>34</v>
      </c>
      <c r="C774" t="s">
        <v>18</v>
      </c>
      <c r="D774" t="s">
        <v>21</v>
      </c>
      <c r="E774">
        <v>345</v>
      </c>
      <c r="F774">
        <v>7000</v>
      </c>
      <c r="G774">
        <v>7840</v>
      </c>
      <c r="H774">
        <v>1400</v>
      </c>
      <c r="I774" t="s">
        <v>12</v>
      </c>
      <c r="L774" t="s">
        <v>52</v>
      </c>
      <c r="M774">
        <v>2021</v>
      </c>
      <c r="N774" t="s">
        <v>42</v>
      </c>
      <c r="O774" t="s">
        <v>53</v>
      </c>
      <c r="P774" t="s">
        <v>54</v>
      </c>
      <c r="Q774" t="s">
        <v>55</v>
      </c>
      <c r="R774" t="s">
        <v>64</v>
      </c>
      <c r="S774" t="s">
        <v>57</v>
      </c>
      <c r="T774" t="s">
        <v>58</v>
      </c>
      <c r="U774">
        <v>267</v>
      </c>
      <c r="V774">
        <v>381.81</v>
      </c>
    </row>
    <row r="775" spans="1:22" x14ac:dyDescent="0.25">
      <c r="A775">
        <v>2024</v>
      </c>
      <c r="B775" t="s">
        <v>34</v>
      </c>
      <c r="C775" t="s">
        <v>14</v>
      </c>
      <c r="D775" t="s">
        <v>22</v>
      </c>
      <c r="E775">
        <v>122</v>
      </c>
      <c r="F775">
        <v>100</v>
      </c>
      <c r="G775">
        <v>112</v>
      </c>
      <c r="H775">
        <v>20</v>
      </c>
      <c r="I775" t="s">
        <v>12</v>
      </c>
      <c r="L775" t="s">
        <v>59</v>
      </c>
      <c r="M775">
        <v>2021</v>
      </c>
      <c r="N775" t="s">
        <v>42</v>
      </c>
      <c r="O775" t="s">
        <v>53</v>
      </c>
      <c r="P775" t="s">
        <v>54</v>
      </c>
      <c r="Q775" t="s">
        <v>55</v>
      </c>
      <c r="R775" t="s">
        <v>64</v>
      </c>
      <c r="S775" t="s">
        <v>57</v>
      </c>
      <c r="T775" t="s">
        <v>58</v>
      </c>
      <c r="U775">
        <v>275</v>
      </c>
      <c r="V775">
        <v>393.25</v>
      </c>
    </row>
    <row r="776" spans="1:22" x14ac:dyDescent="0.25">
      <c r="A776">
        <v>2024</v>
      </c>
      <c r="B776" t="s">
        <v>34</v>
      </c>
      <c r="C776" t="s">
        <v>23</v>
      </c>
      <c r="D776" t="s">
        <v>24</v>
      </c>
      <c r="E776">
        <v>78</v>
      </c>
      <c r="F776">
        <v>4577.2</v>
      </c>
      <c r="G776">
        <v>5126.4639999999999</v>
      </c>
      <c r="H776">
        <v>915.44</v>
      </c>
      <c r="I776" t="s">
        <v>12</v>
      </c>
      <c r="L776" t="s">
        <v>59</v>
      </c>
      <c r="M776">
        <v>2021</v>
      </c>
      <c r="N776" t="s">
        <v>42</v>
      </c>
      <c r="O776" t="s">
        <v>53</v>
      </c>
      <c r="P776" t="s">
        <v>54</v>
      </c>
      <c r="Q776" t="s">
        <v>55</v>
      </c>
      <c r="R776" t="s">
        <v>64</v>
      </c>
      <c r="S776" t="s">
        <v>57</v>
      </c>
      <c r="T776" t="s">
        <v>58</v>
      </c>
      <c r="U776">
        <v>269</v>
      </c>
      <c r="V776">
        <v>384.67</v>
      </c>
    </row>
    <row r="777" spans="1:22" x14ac:dyDescent="0.25">
      <c r="A777">
        <v>2024</v>
      </c>
      <c r="B777" t="s">
        <v>34</v>
      </c>
      <c r="C777" t="s">
        <v>23</v>
      </c>
      <c r="D777" t="s">
        <v>25</v>
      </c>
      <c r="E777">
        <v>76</v>
      </c>
      <c r="F777">
        <v>4576.8999999999996</v>
      </c>
      <c r="G777">
        <v>5126.1279999999997</v>
      </c>
      <c r="H777">
        <v>915.38</v>
      </c>
      <c r="I777" t="s">
        <v>12</v>
      </c>
      <c r="L777" t="s">
        <v>61</v>
      </c>
      <c r="M777">
        <v>2021</v>
      </c>
      <c r="N777" t="s">
        <v>41</v>
      </c>
      <c r="O777" t="s">
        <v>53</v>
      </c>
      <c r="P777" t="s">
        <v>54</v>
      </c>
      <c r="Q777" t="s">
        <v>55</v>
      </c>
      <c r="R777" t="s">
        <v>64</v>
      </c>
      <c r="S777" t="s">
        <v>57</v>
      </c>
      <c r="T777" t="s">
        <v>58</v>
      </c>
      <c r="U777">
        <v>296</v>
      </c>
      <c r="V777">
        <v>423.28</v>
      </c>
    </row>
    <row r="778" spans="1:22" x14ac:dyDescent="0.25">
      <c r="A778">
        <v>2024</v>
      </c>
      <c r="B778" t="s">
        <v>34</v>
      </c>
      <c r="C778" t="s">
        <v>23</v>
      </c>
      <c r="D778" t="s">
        <v>26</v>
      </c>
      <c r="E778">
        <v>46</v>
      </c>
      <c r="F778">
        <v>200</v>
      </c>
      <c r="G778">
        <v>224</v>
      </c>
      <c r="H778">
        <v>40</v>
      </c>
      <c r="I778" t="s">
        <v>12</v>
      </c>
      <c r="L778" t="s">
        <v>59</v>
      </c>
      <c r="M778">
        <v>2021</v>
      </c>
      <c r="N778" t="s">
        <v>41</v>
      </c>
      <c r="O778" t="s">
        <v>53</v>
      </c>
      <c r="P778" t="s">
        <v>54</v>
      </c>
      <c r="Q778" t="s">
        <v>55</v>
      </c>
      <c r="R778" t="s">
        <v>64</v>
      </c>
      <c r="S778" t="s">
        <v>57</v>
      </c>
      <c r="T778" t="s">
        <v>58</v>
      </c>
      <c r="U778">
        <v>290</v>
      </c>
      <c r="V778">
        <v>414.7</v>
      </c>
    </row>
    <row r="779" spans="1:22" x14ac:dyDescent="0.25">
      <c r="A779">
        <v>2024</v>
      </c>
      <c r="B779" t="s">
        <v>34</v>
      </c>
      <c r="C779" t="s">
        <v>23</v>
      </c>
      <c r="D779" t="s">
        <v>27</v>
      </c>
      <c r="E779">
        <v>34</v>
      </c>
      <c r="F779">
        <v>4576.8</v>
      </c>
      <c r="G779">
        <v>5126.0160000000005</v>
      </c>
      <c r="H779">
        <v>915.36000000000013</v>
      </c>
      <c r="I779" t="s">
        <v>12</v>
      </c>
      <c r="L779" t="s">
        <v>62</v>
      </c>
      <c r="M779">
        <v>2021</v>
      </c>
      <c r="N779" t="s">
        <v>41</v>
      </c>
      <c r="O779" t="s">
        <v>53</v>
      </c>
      <c r="P779" t="s">
        <v>54</v>
      </c>
      <c r="Q779" t="s">
        <v>55</v>
      </c>
      <c r="R779" t="s">
        <v>64</v>
      </c>
      <c r="S779" t="s">
        <v>57</v>
      </c>
      <c r="T779" t="s">
        <v>58</v>
      </c>
      <c r="U779">
        <v>284</v>
      </c>
      <c r="V779">
        <v>406.12</v>
      </c>
    </row>
    <row r="780" spans="1:22" x14ac:dyDescent="0.25">
      <c r="A780">
        <v>2024</v>
      </c>
      <c r="B780" t="s">
        <v>34</v>
      </c>
      <c r="C780" t="s">
        <v>14</v>
      </c>
      <c r="D780" t="s">
        <v>28</v>
      </c>
      <c r="E780">
        <v>7</v>
      </c>
      <c r="F780">
        <v>200</v>
      </c>
      <c r="G780">
        <v>224</v>
      </c>
      <c r="H780">
        <v>40</v>
      </c>
      <c r="I780" t="s">
        <v>12</v>
      </c>
      <c r="L780" t="s">
        <v>63</v>
      </c>
      <c r="M780">
        <v>2021</v>
      </c>
      <c r="N780" t="s">
        <v>41</v>
      </c>
      <c r="O780" t="s">
        <v>53</v>
      </c>
      <c r="P780" t="s">
        <v>54</v>
      </c>
      <c r="Q780" t="s">
        <v>55</v>
      </c>
      <c r="R780" t="s">
        <v>64</v>
      </c>
      <c r="S780" t="s">
        <v>57</v>
      </c>
      <c r="T780" t="s">
        <v>58</v>
      </c>
      <c r="U780">
        <v>294</v>
      </c>
      <c r="V780">
        <v>526.24</v>
      </c>
    </row>
    <row r="781" spans="1:22" x14ac:dyDescent="0.25">
      <c r="A781">
        <v>2024</v>
      </c>
      <c r="B781" t="s">
        <v>34</v>
      </c>
      <c r="C781" t="s">
        <v>23</v>
      </c>
      <c r="D781" t="s">
        <v>30</v>
      </c>
      <c r="E781">
        <v>3</v>
      </c>
      <c r="F781">
        <v>4577.3</v>
      </c>
      <c r="G781">
        <v>5126.576</v>
      </c>
      <c r="H781">
        <v>915.46</v>
      </c>
      <c r="I781" t="s">
        <v>12</v>
      </c>
      <c r="L781" t="s">
        <v>52</v>
      </c>
      <c r="M781">
        <v>2021</v>
      </c>
      <c r="N781" t="s">
        <v>41</v>
      </c>
      <c r="O781" t="s">
        <v>53</v>
      </c>
      <c r="P781" t="s">
        <v>54</v>
      </c>
      <c r="Q781" t="s">
        <v>55</v>
      </c>
      <c r="R781" t="s">
        <v>64</v>
      </c>
      <c r="S781" t="s">
        <v>57</v>
      </c>
      <c r="T781" t="s">
        <v>58</v>
      </c>
      <c r="U781">
        <v>288</v>
      </c>
      <c r="V781">
        <v>526.24</v>
      </c>
    </row>
    <row r="782" spans="1:22" x14ac:dyDescent="0.25">
      <c r="A782">
        <v>2024</v>
      </c>
      <c r="B782" t="s">
        <v>34</v>
      </c>
      <c r="C782" t="s">
        <v>29</v>
      </c>
      <c r="D782" t="s">
        <v>29</v>
      </c>
      <c r="E782">
        <v>2</v>
      </c>
      <c r="F782">
        <v>6600</v>
      </c>
      <c r="G782">
        <v>7392</v>
      </c>
      <c r="H782">
        <v>1320</v>
      </c>
      <c r="I782" t="s">
        <v>12</v>
      </c>
      <c r="L782" t="s">
        <v>52</v>
      </c>
      <c r="M782">
        <v>2021</v>
      </c>
      <c r="N782" t="s">
        <v>41</v>
      </c>
      <c r="O782" t="s">
        <v>53</v>
      </c>
      <c r="P782" t="s">
        <v>54</v>
      </c>
      <c r="Q782" t="s">
        <v>55</v>
      </c>
      <c r="R782" t="s">
        <v>64</v>
      </c>
      <c r="S782" t="s">
        <v>57</v>
      </c>
      <c r="T782" t="s">
        <v>58</v>
      </c>
      <c r="U782">
        <v>282</v>
      </c>
      <c r="V782">
        <v>526.24</v>
      </c>
    </row>
    <row r="783" spans="1:22" x14ac:dyDescent="0.25">
      <c r="A783">
        <v>2024</v>
      </c>
      <c r="B783" t="s">
        <v>35</v>
      </c>
      <c r="C783" t="s">
        <v>10</v>
      </c>
      <c r="D783" t="s">
        <v>11</v>
      </c>
      <c r="E783">
        <v>3566</v>
      </c>
      <c r="F783">
        <v>4577.3</v>
      </c>
      <c r="G783">
        <v>5126.576</v>
      </c>
      <c r="H783">
        <v>915.46</v>
      </c>
      <c r="I783" t="s">
        <v>12</v>
      </c>
      <c r="L783" t="s">
        <v>52</v>
      </c>
      <c r="M783">
        <v>2021</v>
      </c>
      <c r="N783" t="s">
        <v>41</v>
      </c>
      <c r="O783" t="s">
        <v>53</v>
      </c>
      <c r="P783" t="s">
        <v>54</v>
      </c>
      <c r="Q783" t="s">
        <v>55</v>
      </c>
      <c r="R783" t="s">
        <v>64</v>
      </c>
      <c r="S783" t="s">
        <v>57</v>
      </c>
      <c r="T783" t="s">
        <v>58</v>
      </c>
      <c r="U783">
        <v>291</v>
      </c>
      <c r="V783">
        <v>416.13</v>
      </c>
    </row>
    <row r="784" spans="1:22" x14ac:dyDescent="0.25">
      <c r="A784">
        <v>2024</v>
      </c>
      <c r="B784" t="s">
        <v>35</v>
      </c>
      <c r="C784" t="s">
        <v>10</v>
      </c>
      <c r="D784" t="s">
        <v>13</v>
      </c>
      <c r="E784">
        <v>2498</v>
      </c>
      <c r="F784">
        <v>8000</v>
      </c>
      <c r="G784">
        <v>8960</v>
      </c>
      <c r="H784">
        <v>1600</v>
      </c>
      <c r="I784" t="s">
        <v>12</v>
      </c>
      <c r="L784" t="s">
        <v>63</v>
      </c>
      <c r="M784">
        <v>2021</v>
      </c>
      <c r="N784" t="s">
        <v>41</v>
      </c>
      <c r="O784" t="s">
        <v>53</v>
      </c>
      <c r="P784" t="s">
        <v>54</v>
      </c>
      <c r="Q784" t="s">
        <v>55</v>
      </c>
      <c r="R784" t="s">
        <v>64</v>
      </c>
      <c r="S784" t="s">
        <v>57</v>
      </c>
      <c r="T784" t="s">
        <v>58</v>
      </c>
      <c r="U784">
        <v>285</v>
      </c>
      <c r="V784">
        <v>407.55</v>
      </c>
    </row>
    <row r="785" spans="1:22" x14ac:dyDescent="0.25">
      <c r="A785">
        <v>2024</v>
      </c>
      <c r="B785" t="s">
        <v>35</v>
      </c>
      <c r="C785" t="s">
        <v>14</v>
      </c>
      <c r="D785" t="s">
        <v>15</v>
      </c>
      <c r="E785">
        <v>1245</v>
      </c>
      <c r="F785">
        <v>4577.2</v>
      </c>
      <c r="G785">
        <v>5126.4639999999999</v>
      </c>
      <c r="H785">
        <v>915.44</v>
      </c>
      <c r="I785" t="s">
        <v>12</v>
      </c>
      <c r="L785" t="s">
        <v>62</v>
      </c>
      <c r="M785">
        <v>2021</v>
      </c>
      <c r="N785" t="s">
        <v>41</v>
      </c>
      <c r="O785" t="s">
        <v>53</v>
      </c>
      <c r="P785" t="s">
        <v>54</v>
      </c>
      <c r="Q785" t="s">
        <v>55</v>
      </c>
      <c r="R785" t="s">
        <v>64</v>
      </c>
      <c r="S785" t="s">
        <v>57</v>
      </c>
      <c r="T785" t="s">
        <v>58</v>
      </c>
      <c r="U785">
        <v>293</v>
      </c>
      <c r="V785">
        <v>418.99</v>
      </c>
    </row>
    <row r="786" spans="1:22" x14ac:dyDescent="0.25">
      <c r="A786">
        <v>2024</v>
      </c>
      <c r="B786" t="s">
        <v>35</v>
      </c>
      <c r="C786" t="s">
        <v>16</v>
      </c>
      <c r="D786" t="s">
        <v>17</v>
      </c>
      <c r="E786">
        <v>644</v>
      </c>
      <c r="F786">
        <v>5743.5</v>
      </c>
      <c r="G786">
        <v>6432.72</v>
      </c>
      <c r="H786">
        <v>1148.7</v>
      </c>
      <c r="I786" t="s">
        <v>12</v>
      </c>
      <c r="L786" t="s">
        <v>61</v>
      </c>
      <c r="M786">
        <v>2021</v>
      </c>
      <c r="N786" t="s">
        <v>41</v>
      </c>
      <c r="O786" t="s">
        <v>53</v>
      </c>
      <c r="P786" t="s">
        <v>54</v>
      </c>
      <c r="Q786" t="s">
        <v>55</v>
      </c>
      <c r="R786" t="s">
        <v>64</v>
      </c>
      <c r="S786" t="s">
        <v>57</v>
      </c>
      <c r="T786" t="s">
        <v>58</v>
      </c>
      <c r="U786">
        <v>287</v>
      </c>
      <c r="V786">
        <v>410.40999999999997</v>
      </c>
    </row>
    <row r="787" spans="1:22" x14ac:dyDescent="0.25">
      <c r="A787">
        <v>2024</v>
      </c>
      <c r="B787" t="s">
        <v>35</v>
      </c>
      <c r="C787" t="s">
        <v>18</v>
      </c>
      <c r="D787" t="s">
        <v>19</v>
      </c>
      <c r="E787">
        <v>643</v>
      </c>
      <c r="F787">
        <v>7000</v>
      </c>
      <c r="G787">
        <v>7840</v>
      </c>
      <c r="H787">
        <v>1400</v>
      </c>
      <c r="I787" t="s">
        <v>12</v>
      </c>
      <c r="L787" t="s">
        <v>52</v>
      </c>
      <c r="M787">
        <v>2021</v>
      </c>
      <c r="N787" t="s">
        <v>41</v>
      </c>
      <c r="O787" t="s">
        <v>53</v>
      </c>
      <c r="P787" t="s">
        <v>54</v>
      </c>
      <c r="Q787" t="s">
        <v>55</v>
      </c>
      <c r="R787" t="s">
        <v>64</v>
      </c>
      <c r="S787" t="s">
        <v>57</v>
      </c>
      <c r="T787" t="s">
        <v>58</v>
      </c>
      <c r="U787">
        <v>281</v>
      </c>
      <c r="V787">
        <v>401.83</v>
      </c>
    </row>
    <row r="788" spans="1:22" x14ac:dyDescent="0.25">
      <c r="A788">
        <v>2024</v>
      </c>
      <c r="B788" t="s">
        <v>35</v>
      </c>
      <c r="C788" t="s">
        <v>16</v>
      </c>
      <c r="D788" t="s">
        <v>20</v>
      </c>
      <c r="E788">
        <v>455</v>
      </c>
      <c r="F788">
        <v>4578.6000000000004</v>
      </c>
      <c r="G788">
        <v>5128.0320000000002</v>
      </c>
      <c r="H788">
        <v>915.72000000000014</v>
      </c>
      <c r="I788" t="s">
        <v>12</v>
      </c>
      <c r="L788" t="s">
        <v>61</v>
      </c>
      <c r="M788">
        <v>2021</v>
      </c>
      <c r="N788" t="s">
        <v>40</v>
      </c>
      <c r="O788" t="s">
        <v>53</v>
      </c>
      <c r="P788" t="s">
        <v>54</v>
      </c>
      <c r="Q788" t="s">
        <v>55</v>
      </c>
      <c r="R788" t="s">
        <v>64</v>
      </c>
      <c r="S788" t="s">
        <v>57</v>
      </c>
      <c r="T788" t="s">
        <v>58</v>
      </c>
      <c r="U788">
        <v>308</v>
      </c>
      <c r="V788">
        <v>440.44</v>
      </c>
    </row>
    <row r="789" spans="1:22" x14ac:dyDescent="0.25">
      <c r="A789">
        <v>2024</v>
      </c>
      <c r="B789" t="s">
        <v>35</v>
      </c>
      <c r="C789" t="s">
        <v>18</v>
      </c>
      <c r="D789" t="s">
        <v>21</v>
      </c>
      <c r="E789">
        <v>345</v>
      </c>
      <c r="F789">
        <v>7000</v>
      </c>
      <c r="G789">
        <v>7840</v>
      </c>
      <c r="H789">
        <v>1400</v>
      </c>
      <c r="I789" t="s">
        <v>12</v>
      </c>
      <c r="L789" t="s">
        <v>59</v>
      </c>
      <c r="M789">
        <v>2021</v>
      </c>
      <c r="N789" t="s">
        <v>40</v>
      </c>
      <c r="O789" t="s">
        <v>53</v>
      </c>
      <c r="P789" t="s">
        <v>54</v>
      </c>
      <c r="Q789" t="s">
        <v>55</v>
      </c>
      <c r="R789" t="s">
        <v>64</v>
      </c>
      <c r="S789" t="s">
        <v>57</v>
      </c>
      <c r="T789" t="s">
        <v>58</v>
      </c>
      <c r="U789">
        <v>302</v>
      </c>
      <c r="V789">
        <v>431.86</v>
      </c>
    </row>
    <row r="790" spans="1:22" x14ac:dyDescent="0.25">
      <c r="A790">
        <v>2024</v>
      </c>
      <c r="B790" t="s">
        <v>35</v>
      </c>
      <c r="C790" t="s">
        <v>14</v>
      </c>
      <c r="D790" t="s">
        <v>22</v>
      </c>
      <c r="E790">
        <v>122</v>
      </c>
      <c r="F790">
        <v>100</v>
      </c>
      <c r="G790">
        <v>112</v>
      </c>
      <c r="H790">
        <v>20</v>
      </c>
      <c r="I790" t="s">
        <v>12</v>
      </c>
      <c r="L790" t="s">
        <v>59</v>
      </c>
      <c r="M790">
        <v>2021</v>
      </c>
      <c r="N790" t="s">
        <v>40</v>
      </c>
      <c r="O790" t="s">
        <v>53</v>
      </c>
      <c r="P790" t="s">
        <v>54</v>
      </c>
      <c r="Q790" t="s">
        <v>55</v>
      </c>
      <c r="R790" t="s">
        <v>64</v>
      </c>
      <c r="S790" t="s">
        <v>57</v>
      </c>
      <c r="T790" t="s">
        <v>58</v>
      </c>
      <c r="U790">
        <v>306</v>
      </c>
      <c r="V790">
        <v>526.24</v>
      </c>
    </row>
    <row r="791" spans="1:22" x14ac:dyDescent="0.25">
      <c r="A791">
        <v>2024</v>
      </c>
      <c r="B791" t="s">
        <v>35</v>
      </c>
      <c r="C791" t="s">
        <v>23</v>
      </c>
      <c r="D791" t="s">
        <v>24</v>
      </c>
      <c r="E791">
        <v>78</v>
      </c>
      <c r="F791">
        <v>4577.2</v>
      </c>
      <c r="G791">
        <v>5126.4639999999999</v>
      </c>
      <c r="H791">
        <v>915.44</v>
      </c>
      <c r="I791" t="s">
        <v>12</v>
      </c>
      <c r="L791" t="s">
        <v>62</v>
      </c>
      <c r="M791">
        <v>2021</v>
      </c>
      <c r="N791" t="s">
        <v>40</v>
      </c>
      <c r="O791" t="s">
        <v>53</v>
      </c>
      <c r="P791" t="s">
        <v>54</v>
      </c>
      <c r="Q791" t="s">
        <v>55</v>
      </c>
      <c r="R791" t="s">
        <v>64</v>
      </c>
      <c r="S791" t="s">
        <v>57</v>
      </c>
      <c r="T791" t="s">
        <v>58</v>
      </c>
      <c r="U791">
        <v>300</v>
      </c>
      <c r="V791">
        <v>526.24</v>
      </c>
    </row>
    <row r="792" spans="1:22" x14ac:dyDescent="0.25">
      <c r="A792">
        <v>2024</v>
      </c>
      <c r="B792" t="s">
        <v>35</v>
      </c>
      <c r="C792" t="s">
        <v>23</v>
      </c>
      <c r="D792" t="s">
        <v>25</v>
      </c>
      <c r="E792">
        <v>76</v>
      </c>
      <c r="F792">
        <v>4576.8999999999996</v>
      </c>
      <c r="G792">
        <v>5126.1279999999997</v>
      </c>
      <c r="H792">
        <v>915.38</v>
      </c>
      <c r="I792" t="s">
        <v>12</v>
      </c>
      <c r="L792" t="s">
        <v>61</v>
      </c>
      <c r="M792">
        <v>2021</v>
      </c>
      <c r="N792" t="s">
        <v>40</v>
      </c>
      <c r="O792" t="s">
        <v>53</v>
      </c>
      <c r="P792" t="s">
        <v>54</v>
      </c>
      <c r="Q792" t="s">
        <v>55</v>
      </c>
      <c r="R792" t="s">
        <v>64</v>
      </c>
      <c r="S792" t="s">
        <v>57</v>
      </c>
      <c r="T792" t="s">
        <v>58</v>
      </c>
      <c r="U792">
        <v>309</v>
      </c>
      <c r="V792">
        <v>441.87</v>
      </c>
    </row>
    <row r="793" spans="1:22" x14ac:dyDescent="0.25">
      <c r="A793">
        <v>2024</v>
      </c>
      <c r="B793" t="s">
        <v>35</v>
      </c>
      <c r="C793" t="s">
        <v>23</v>
      </c>
      <c r="D793" t="s">
        <v>26</v>
      </c>
      <c r="E793">
        <v>46</v>
      </c>
      <c r="F793">
        <v>200</v>
      </c>
      <c r="G793">
        <v>224</v>
      </c>
      <c r="H793">
        <v>40</v>
      </c>
      <c r="I793" t="s">
        <v>12</v>
      </c>
      <c r="L793" t="s">
        <v>61</v>
      </c>
      <c r="M793">
        <v>2021</v>
      </c>
      <c r="N793" t="s">
        <v>40</v>
      </c>
      <c r="O793" t="s">
        <v>53</v>
      </c>
      <c r="P793" t="s">
        <v>54</v>
      </c>
      <c r="Q793" t="s">
        <v>55</v>
      </c>
      <c r="R793" t="s">
        <v>64</v>
      </c>
      <c r="S793" t="s">
        <v>57</v>
      </c>
      <c r="T793" t="s">
        <v>58</v>
      </c>
      <c r="U793">
        <v>303</v>
      </c>
      <c r="V793">
        <v>433.28999999999996</v>
      </c>
    </row>
    <row r="794" spans="1:22" x14ac:dyDescent="0.25">
      <c r="A794">
        <v>2024</v>
      </c>
      <c r="B794" t="s">
        <v>35</v>
      </c>
      <c r="C794" t="s">
        <v>23</v>
      </c>
      <c r="D794" t="s">
        <v>27</v>
      </c>
      <c r="E794">
        <v>34</v>
      </c>
      <c r="F794">
        <v>4576.8</v>
      </c>
      <c r="G794">
        <v>5126.0160000000005</v>
      </c>
      <c r="H794">
        <v>915.36000000000013</v>
      </c>
      <c r="I794" t="s">
        <v>12</v>
      </c>
      <c r="L794" t="s">
        <v>61</v>
      </c>
      <c r="M794">
        <v>2021</v>
      </c>
      <c r="N794" t="s">
        <v>40</v>
      </c>
      <c r="O794" t="s">
        <v>53</v>
      </c>
      <c r="P794" t="s">
        <v>54</v>
      </c>
      <c r="Q794" t="s">
        <v>55</v>
      </c>
      <c r="R794" t="s">
        <v>64</v>
      </c>
      <c r="S794" t="s">
        <v>57</v>
      </c>
      <c r="T794" t="s">
        <v>58</v>
      </c>
      <c r="U794">
        <v>297</v>
      </c>
      <c r="V794">
        <v>424.71</v>
      </c>
    </row>
    <row r="795" spans="1:22" x14ac:dyDescent="0.25">
      <c r="A795">
        <v>2024</v>
      </c>
      <c r="B795" t="s">
        <v>35</v>
      </c>
      <c r="C795" t="s">
        <v>14</v>
      </c>
      <c r="D795" t="s">
        <v>28</v>
      </c>
      <c r="E795">
        <v>7</v>
      </c>
      <c r="F795">
        <v>200</v>
      </c>
      <c r="G795">
        <v>224</v>
      </c>
      <c r="H795">
        <v>40</v>
      </c>
      <c r="I795" t="s">
        <v>12</v>
      </c>
      <c r="L795" t="s">
        <v>52</v>
      </c>
      <c r="M795">
        <v>2021</v>
      </c>
      <c r="N795" t="s">
        <v>40</v>
      </c>
      <c r="O795" t="s">
        <v>53</v>
      </c>
      <c r="P795" t="s">
        <v>54</v>
      </c>
      <c r="Q795" t="s">
        <v>55</v>
      </c>
      <c r="R795" t="s">
        <v>64</v>
      </c>
      <c r="S795" t="s">
        <v>57</v>
      </c>
      <c r="T795" t="s">
        <v>58</v>
      </c>
      <c r="U795">
        <v>305</v>
      </c>
      <c r="V795">
        <v>436.15</v>
      </c>
    </row>
    <row r="796" spans="1:22" x14ac:dyDescent="0.25">
      <c r="A796">
        <v>2024</v>
      </c>
      <c r="B796" t="s">
        <v>35</v>
      </c>
      <c r="C796" t="s">
        <v>23</v>
      </c>
      <c r="D796" t="s">
        <v>30</v>
      </c>
      <c r="E796">
        <v>3</v>
      </c>
      <c r="F796">
        <v>4577.3</v>
      </c>
      <c r="G796">
        <v>5126.576</v>
      </c>
      <c r="H796">
        <v>915.46</v>
      </c>
      <c r="I796" t="s">
        <v>12</v>
      </c>
      <c r="L796" t="s">
        <v>52</v>
      </c>
      <c r="M796">
        <v>2021</v>
      </c>
      <c r="N796" t="s">
        <v>40</v>
      </c>
      <c r="O796" t="s">
        <v>53</v>
      </c>
      <c r="P796" t="s">
        <v>54</v>
      </c>
      <c r="Q796" t="s">
        <v>55</v>
      </c>
      <c r="R796" t="s">
        <v>64</v>
      </c>
      <c r="S796" t="s">
        <v>57</v>
      </c>
      <c r="T796" t="s">
        <v>58</v>
      </c>
      <c r="U796">
        <v>299</v>
      </c>
      <c r="V796">
        <v>427.57</v>
      </c>
    </row>
    <row r="797" spans="1:22" x14ac:dyDescent="0.25">
      <c r="A797">
        <v>2024</v>
      </c>
      <c r="B797" t="s">
        <v>35</v>
      </c>
      <c r="C797" t="s">
        <v>29</v>
      </c>
      <c r="D797" t="s">
        <v>29</v>
      </c>
      <c r="E797">
        <v>2</v>
      </c>
      <c r="F797">
        <v>6600</v>
      </c>
      <c r="G797">
        <v>7392</v>
      </c>
      <c r="H797">
        <v>1320</v>
      </c>
      <c r="I797" t="s">
        <v>33</v>
      </c>
      <c r="L797" t="s">
        <v>52</v>
      </c>
      <c r="M797">
        <v>2021</v>
      </c>
      <c r="N797" t="s">
        <v>34</v>
      </c>
      <c r="O797" t="s">
        <v>53</v>
      </c>
      <c r="P797" t="s">
        <v>54</v>
      </c>
      <c r="Q797" t="s">
        <v>55</v>
      </c>
      <c r="R797" t="s">
        <v>56</v>
      </c>
      <c r="S797" t="s">
        <v>57</v>
      </c>
      <c r="T797" t="s">
        <v>58</v>
      </c>
      <c r="U797">
        <v>158</v>
      </c>
      <c r="V797">
        <v>526.24</v>
      </c>
    </row>
    <row r="798" spans="1:22" x14ac:dyDescent="0.25">
      <c r="A798">
        <v>2024</v>
      </c>
      <c r="B798" t="s">
        <v>36</v>
      </c>
      <c r="C798" t="s">
        <v>10</v>
      </c>
      <c r="D798" t="s">
        <v>11</v>
      </c>
      <c r="E798">
        <v>3566</v>
      </c>
      <c r="F798">
        <v>4577.3</v>
      </c>
      <c r="G798">
        <v>5126.576</v>
      </c>
      <c r="H798">
        <v>915.46</v>
      </c>
      <c r="I798" t="s">
        <v>33</v>
      </c>
      <c r="L798" t="s">
        <v>52</v>
      </c>
      <c r="M798">
        <v>2021</v>
      </c>
      <c r="N798" t="s">
        <v>34</v>
      </c>
      <c r="O798" t="s">
        <v>53</v>
      </c>
      <c r="P798" t="s">
        <v>54</v>
      </c>
      <c r="Q798" t="s">
        <v>55</v>
      </c>
      <c r="R798" t="s">
        <v>56</v>
      </c>
      <c r="S798" t="s">
        <v>57</v>
      </c>
      <c r="T798" t="s">
        <v>58</v>
      </c>
      <c r="U798">
        <v>152</v>
      </c>
      <c r="V798">
        <v>526.24</v>
      </c>
    </row>
    <row r="799" spans="1:22" x14ac:dyDescent="0.25">
      <c r="A799">
        <v>2024</v>
      </c>
      <c r="B799" t="s">
        <v>36</v>
      </c>
      <c r="C799" t="s">
        <v>10</v>
      </c>
      <c r="D799" t="s">
        <v>13</v>
      </c>
      <c r="E799">
        <v>2498</v>
      </c>
      <c r="F799">
        <v>8000</v>
      </c>
      <c r="G799">
        <v>8960</v>
      </c>
      <c r="H799">
        <v>1600</v>
      </c>
      <c r="I799" t="s">
        <v>33</v>
      </c>
      <c r="L799" t="s">
        <v>59</v>
      </c>
      <c r="M799">
        <v>2021</v>
      </c>
      <c r="N799" t="s">
        <v>34</v>
      </c>
      <c r="O799" t="s">
        <v>53</v>
      </c>
      <c r="P799" t="s">
        <v>54</v>
      </c>
      <c r="Q799" t="s">
        <v>55</v>
      </c>
      <c r="R799" t="s">
        <v>56</v>
      </c>
      <c r="S799" t="s">
        <v>57</v>
      </c>
      <c r="T799" t="s">
        <v>60</v>
      </c>
      <c r="U799">
        <v>170</v>
      </c>
      <c r="V799">
        <v>243.1</v>
      </c>
    </row>
    <row r="800" spans="1:22" x14ac:dyDescent="0.25">
      <c r="A800">
        <v>2024</v>
      </c>
      <c r="B800" t="s">
        <v>36</v>
      </c>
      <c r="C800" t="s">
        <v>14</v>
      </c>
      <c r="D800" t="s">
        <v>15</v>
      </c>
      <c r="E800">
        <v>1245</v>
      </c>
      <c r="F800">
        <v>4577.2</v>
      </c>
      <c r="G800">
        <v>5126.4639999999999</v>
      </c>
      <c r="H800">
        <v>915.44</v>
      </c>
      <c r="I800" t="s">
        <v>33</v>
      </c>
      <c r="L800" t="s">
        <v>59</v>
      </c>
      <c r="M800">
        <v>2021</v>
      </c>
      <c r="N800" t="s">
        <v>34</v>
      </c>
      <c r="O800" t="s">
        <v>53</v>
      </c>
      <c r="P800" t="s">
        <v>54</v>
      </c>
      <c r="Q800" t="s">
        <v>55</v>
      </c>
      <c r="R800" t="s">
        <v>56</v>
      </c>
      <c r="S800" t="s">
        <v>57</v>
      </c>
      <c r="T800" t="s">
        <v>60</v>
      </c>
      <c r="U800">
        <v>218</v>
      </c>
      <c r="V800">
        <v>311.74</v>
      </c>
    </row>
    <row r="801" spans="1:22" x14ac:dyDescent="0.25">
      <c r="A801">
        <v>2024</v>
      </c>
      <c r="B801" t="s">
        <v>36</v>
      </c>
      <c r="C801" t="s">
        <v>16</v>
      </c>
      <c r="D801" t="s">
        <v>17</v>
      </c>
      <c r="E801">
        <v>644</v>
      </c>
      <c r="F801">
        <v>5743.5</v>
      </c>
      <c r="G801">
        <v>6432.72</v>
      </c>
      <c r="H801">
        <v>1148.7</v>
      </c>
      <c r="I801" t="s">
        <v>33</v>
      </c>
      <c r="L801" t="s">
        <v>52</v>
      </c>
      <c r="M801">
        <v>2021</v>
      </c>
      <c r="N801" t="s">
        <v>34</v>
      </c>
      <c r="O801" t="s">
        <v>53</v>
      </c>
      <c r="P801" t="s">
        <v>54</v>
      </c>
      <c r="Q801" t="s">
        <v>55</v>
      </c>
      <c r="R801" t="s">
        <v>56</v>
      </c>
      <c r="S801" t="s">
        <v>57</v>
      </c>
      <c r="T801" t="s">
        <v>60</v>
      </c>
      <c r="U801">
        <v>146</v>
      </c>
      <c r="V801">
        <v>208.78</v>
      </c>
    </row>
    <row r="802" spans="1:22" x14ac:dyDescent="0.25">
      <c r="A802">
        <v>2024</v>
      </c>
      <c r="B802" t="s">
        <v>36</v>
      </c>
      <c r="C802" t="s">
        <v>18</v>
      </c>
      <c r="D802" t="s">
        <v>19</v>
      </c>
      <c r="E802">
        <v>643</v>
      </c>
      <c r="F802">
        <v>7000</v>
      </c>
      <c r="G802">
        <v>7840</v>
      </c>
      <c r="H802">
        <v>1400</v>
      </c>
      <c r="I802" t="s">
        <v>33</v>
      </c>
      <c r="L802" t="s">
        <v>61</v>
      </c>
      <c r="M802">
        <v>2021</v>
      </c>
      <c r="N802" t="s">
        <v>34</v>
      </c>
      <c r="O802" t="s">
        <v>53</v>
      </c>
      <c r="P802" t="s">
        <v>54</v>
      </c>
      <c r="Q802" t="s">
        <v>55</v>
      </c>
      <c r="R802" t="s">
        <v>56</v>
      </c>
      <c r="S802" t="s">
        <v>57</v>
      </c>
      <c r="T802" t="s">
        <v>60</v>
      </c>
      <c r="U802">
        <v>172</v>
      </c>
      <c r="V802">
        <v>245.95999999999998</v>
      </c>
    </row>
    <row r="803" spans="1:22" x14ac:dyDescent="0.25">
      <c r="A803">
        <v>2024</v>
      </c>
      <c r="B803" t="s">
        <v>36</v>
      </c>
      <c r="C803" t="s">
        <v>16</v>
      </c>
      <c r="D803" t="s">
        <v>20</v>
      </c>
      <c r="E803">
        <v>455</v>
      </c>
      <c r="F803">
        <v>4578.6000000000004</v>
      </c>
      <c r="G803">
        <v>5128.0320000000002</v>
      </c>
      <c r="H803">
        <v>915.72000000000014</v>
      </c>
      <c r="I803" t="s">
        <v>33</v>
      </c>
      <c r="L803" t="s">
        <v>52</v>
      </c>
      <c r="M803">
        <v>2021</v>
      </c>
      <c r="N803" t="s">
        <v>34</v>
      </c>
      <c r="O803" t="s">
        <v>53</v>
      </c>
      <c r="P803" t="s">
        <v>54</v>
      </c>
      <c r="Q803" t="s">
        <v>55</v>
      </c>
      <c r="R803" t="s">
        <v>56</v>
      </c>
      <c r="S803" t="s">
        <v>57</v>
      </c>
      <c r="T803" t="s">
        <v>60</v>
      </c>
      <c r="U803">
        <v>220</v>
      </c>
      <c r="V803">
        <v>314.60000000000002</v>
      </c>
    </row>
    <row r="804" spans="1:22" x14ac:dyDescent="0.25">
      <c r="A804">
        <v>2024</v>
      </c>
      <c r="B804" t="s">
        <v>36</v>
      </c>
      <c r="C804" t="s">
        <v>18</v>
      </c>
      <c r="D804" t="s">
        <v>21</v>
      </c>
      <c r="E804">
        <v>345</v>
      </c>
      <c r="F804">
        <v>7000</v>
      </c>
      <c r="G804">
        <v>7840</v>
      </c>
      <c r="H804">
        <v>1400</v>
      </c>
      <c r="I804" t="s">
        <v>33</v>
      </c>
      <c r="L804" t="s">
        <v>52</v>
      </c>
      <c r="M804">
        <v>2021</v>
      </c>
      <c r="N804" t="s">
        <v>34</v>
      </c>
      <c r="O804" t="s">
        <v>53</v>
      </c>
      <c r="P804" t="s">
        <v>54</v>
      </c>
      <c r="Q804" t="s">
        <v>55</v>
      </c>
      <c r="R804" t="s">
        <v>56</v>
      </c>
      <c r="S804" t="s">
        <v>57</v>
      </c>
      <c r="T804" t="s">
        <v>60</v>
      </c>
      <c r="U804">
        <v>162</v>
      </c>
      <c r="V804">
        <v>526.24</v>
      </c>
    </row>
    <row r="805" spans="1:22" x14ac:dyDescent="0.25">
      <c r="A805">
        <v>2024</v>
      </c>
      <c r="B805" t="s">
        <v>36</v>
      </c>
      <c r="C805" t="s">
        <v>14</v>
      </c>
      <c r="D805" t="s">
        <v>22</v>
      </c>
      <c r="E805">
        <v>122</v>
      </c>
      <c r="F805">
        <v>100</v>
      </c>
      <c r="G805">
        <v>112</v>
      </c>
      <c r="H805">
        <v>20</v>
      </c>
      <c r="I805" t="s">
        <v>33</v>
      </c>
      <c r="L805" t="s">
        <v>59</v>
      </c>
      <c r="M805">
        <v>2021</v>
      </c>
      <c r="N805" t="s">
        <v>34</v>
      </c>
      <c r="O805" t="s">
        <v>53</v>
      </c>
      <c r="P805" t="s">
        <v>54</v>
      </c>
      <c r="Q805" t="s">
        <v>55</v>
      </c>
      <c r="R805" t="s">
        <v>56</v>
      </c>
      <c r="S805" t="s">
        <v>57</v>
      </c>
      <c r="T805" t="s">
        <v>60</v>
      </c>
      <c r="U805">
        <v>156</v>
      </c>
      <c r="V805">
        <v>526.24</v>
      </c>
    </row>
    <row r="806" spans="1:22" x14ac:dyDescent="0.25">
      <c r="A806">
        <v>2024</v>
      </c>
      <c r="B806" t="s">
        <v>36</v>
      </c>
      <c r="C806" t="s">
        <v>23</v>
      </c>
      <c r="D806" t="s">
        <v>24</v>
      </c>
      <c r="E806">
        <v>78</v>
      </c>
      <c r="F806">
        <v>4577.2</v>
      </c>
      <c r="G806">
        <v>5126.4639999999999</v>
      </c>
      <c r="H806">
        <v>915.44</v>
      </c>
      <c r="I806" t="s">
        <v>33</v>
      </c>
      <c r="L806" t="s">
        <v>59</v>
      </c>
      <c r="M806">
        <v>2021</v>
      </c>
      <c r="N806" t="s">
        <v>34</v>
      </c>
      <c r="O806" t="s">
        <v>53</v>
      </c>
      <c r="P806" t="s">
        <v>54</v>
      </c>
      <c r="Q806" t="s">
        <v>55</v>
      </c>
      <c r="R806" t="s">
        <v>56</v>
      </c>
      <c r="S806" t="s">
        <v>57</v>
      </c>
      <c r="T806" t="s">
        <v>60</v>
      </c>
      <c r="U806">
        <v>150</v>
      </c>
      <c r="V806">
        <v>526.24</v>
      </c>
    </row>
    <row r="807" spans="1:22" x14ac:dyDescent="0.25">
      <c r="A807">
        <v>2024</v>
      </c>
      <c r="B807" t="s">
        <v>36</v>
      </c>
      <c r="C807" t="s">
        <v>23</v>
      </c>
      <c r="D807" t="s">
        <v>25</v>
      </c>
      <c r="E807">
        <v>76</v>
      </c>
      <c r="F807">
        <v>4576.8999999999996</v>
      </c>
      <c r="G807">
        <v>5126.1279999999997</v>
      </c>
      <c r="H807">
        <v>915.38</v>
      </c>
      <c r="I807" t="s">
        <v>33</v>
      </c>
      <c r="L807" t="s">
        <v>59</v>
      </c>
      <c r="M807">
        <v>2021</v>
      </c>
      <c r="N807" t="s">
        <v>34</v>
      </c>
      <c r="O807" t="s">
        <v>53</v>
      </c>
      <c r="P807" t="s">
        <v>54</v>
      </c>
      <c r="Q807" t="s">
        <v>55</v>
      </c>
      <c r="R807" t="s">
        <v>56</v>
      </c>
      <c r="S807" t="s">
        <v>57</v>
      </c>
      <c r="T807" t="s">
        <v>60</v>
      </c>
      <c r="U807">
        <v>687</v>
      </c>
      <c r="V807">
        <v>982.41</v>
      </c>
    </row>
    <row r="808" spans="1:22" x14ac:dyDescent="0.25">
      <c r="A808">
        <v>2024</v>
      </c>
      <c r="B808" t="s">
        <v>36</v>
      </c>
      <c r="C808" t="s">
        <v>23</v>
      </c>
      <c r="D808" t="s">
        <v>26</v>
      </c>
      <c r="E808">
        <v>46</v>
      </c>
      <c r="F808">
        <v>200</v>
      </c>
      <c r="G808">
        <v>224</v>
      </c>
      <c r="H808">
        <v>40</v>
      </c>
      <c r="I808" t="s">
        <v>33</v>
      </c>
      <c r="L808" t="s">
        <v>52</v>
      </c>
      <c r="M808">
        <v>2021</v>
      </c>
      <c r="N808" t="s">
        <v>34</v>
      </c>
      <c r="O808" t="s">
        <v>53</v>
      </c>
      <c r="P808" t="s">
        <v>54</v>
      </c>
      <c r="Q808" t="s">
        <v>55</v>
      </c>
      <c r="R808" t="s">
        <v>56</v>
      </c>
      <c r="S808" t="s">
        <v>57</v>
      </c>
      <c r="T808" t="s">
        <v>60</v>
      </c>
      <c r="U808">
        <v>721</v>
      </c>
      <c r="V808">
        <v>1031.03</v>
      </c>
    </row>
    <row r="809" spans="1:22" x14ac:dyDescent="0.25">
      <c r="A809">
        <v>2024</v>
      </c>
      <c r="B809" t="s">
        <v>36</v>
      </c>
      <c r="C809" t="s">
        <v>23</v>
      </c>
      <c r="D809" t="s">
        <v>27</v>
      </c>
      <c r="E809">
        <v>34</v>
      </c>
      <c r="F809">
        <v>4576.8</v>
      </c>
      <c r="G809">
        <v>5126.0160000000005</v>
      </c>
      <c r="H809">
        <v>915.36000000000013</v>
      </c>
      <c r="I809" t="s">
        <v>33</v>
      </c>
      <c r="L809" t="s">
        <v>59</v>
      </c>
      <c r="M809">
        <v>2021</v>
      </c>
      <c r="N809" t="s">
        <v>34</v>
      </c>
      <c r="O809" t="s">
        <v>53</v>
      </c>
      <c r="P809" t="s">
        <v>54</v>
      </c>
      <c r="Q809" t="s">
        <v>55</v>
      </c>
      <c r="R809" t="s">
        <v>56</v>
      </c>
      <c r="S809" t="s">
        <v>57</v>
      </c>
      <c r="T809" t="s">
        <v>60</v>
      </c>
      <c r="U809">
        <v>774</v>
      </c>
      <c r="V809">
        <v>1106.82</v>
      </c>
    </row>
    <row r="810" spans="1:22" x14ac:dyDescent="0.25">
      <c r="A810">
        <v>2024</v>
      </c>
      <c r="B810" t="s">
        <v>36</v>
      </c>
      <c r="C810" t="s">
        <v>14</v>
      </c>
      <c r="D810" t="s">
        <v>28</v>
      </c>
      <c r="E810">
        <v>7</v>
      </c>
      <c r="F810">
        <v>200</v>
      </c>
      <c r="G810">
        <v>224</v>
      </c>
      <c r="H810">
        <v>40</v>
      </c>
      <c r="I810" t="s">
        <v>33</v>
      </c>
      <c r="L810" t="s">
        <v>52</v>
      </c>
      <c r="M810">
        <v>2021</v>
      </c>
      <c r="N810" t="s">
        <v>34</v>
      </c>
      <c r="O810" t="s">
        <v>53</v>
      </c>
      <c r="P810" t="s">
        <v>54</v>
      </c>
      <c r="Q810" t="s">
        <v>55</v>
      </c>
      <c r="R810" t="s">
        <v>56</v>
      </c>
      <c r="S810" t="s">
        <v>57</v>
      </c>
      <c r="T810" t="s">
        <v>60</v>
      </c>
      <c r="U810">
        <v>159</v>
      </c>
      <c r="V810">
        <v>227.37</v>
      </c>
    </row>
    <row r="811" spans="1:22" x14ac:dyDescent="0.25">
      <c r="A811">
        <v>2024</v>
      </c>
      <c r="B811" t="s">
        <v>36</v>
      </c>
      <c r="C811" t="s">
        <v>29</v>
      </c>
      <c r="D811" t="s">
        <v>29</v>
      </c>
      <c r="E811">
        <v>3</v>
      </c>
      <c r="F811">
        <v>6600</v>
      </c>
      <c r="G811">
        <v>7392</v>
      </c>
      <c r="H811">
        <v>1320</v>
      </c>
      <c r="I811" t="s">
        <v>33</v>
      </c>
      <c r="L811" t="s">
        <v>59</v>
      </c>
      <c r="M811">
        <v>2021</v>
      </c>
      <c r="N811" t="s">
        <v>34</v>
      </c>
      <c r="O811" t="s">
        <v>53</v>
      </c>
      <c r="P811" t="s">
        <v>54</v>
      </c>
      <c r="Q811" t="s">
        <v>55</v>
      </c>
      <c r="R811" t="s">
        <v>56</v>
      </c>
      <c r="S811" t="s">
        <v>57</v>
      </c>
      <c r="T811" t="s">
        <v>60</v>
      </c>
      <c r="U811">
        <v>153</v>
      </c>
      <c r="V811">
        <v>218.79</v>
      </c>
    </row>
    <row r="812" spans="1:22" x14ac:dyDescent="0.25">
      <c r="A812">
        <v>2024</v>
      </c>
      <c r="B812" t="s">
        <v>36</v>
      </c>
      <c r="C812" t="s">
        <v>23</v>
      </c>
      <c r="D812" t="s">
        <v>30</v>
      </c>
      <c r="E812">
        <v>3</v>
      </c>
      <c r="F812">
        <v>4577.3</v>
      </c>
      <c r="G812">
        <v>5126.576</v>
      </c>
      <c r="H812">
        <v>915.46</v>
      </c>
      <c r="I812" t="s">
        <v>33</v>
      </c>
      <c r="L812" t="s">
        <v>52</v>
      </c>
      <c r="M812">
        <v>2021</v>
      </c>
      <c r="N812" t="s">
        <v>34</v>
      </c>
      <c r="O812" t="s">
        <v>53</v>
      </c>
      <c r="P812" t="s">
        <v>54</v>
      </c>
      <c r="Q812" t="s">
        <v>55</v>
      </c>
      <c r="R812" t="s">
        <v>56</v>
      </c>
      <c r="S812" t="s">
        <v>57</v>
      </c>
      <c r="T812" t="s">
        <v>60</v>
      </c>
      <c r="U812">
        <v>147</v>
      </c>
      <c r="V812">
        <v>210.21</v>
      </c>
    </row>
    <row r="813" spans="1:22" x14ac:dyDescent="0.25">
      <c r="A813">
        <v>2024</v>
      </c>
      <c r="B813" t="s">
        <v>37</v>
      </c>
      <c r="C813" t="s">
        <v>10</v>
      </c>
      <c r="D813" t="s">
        <v>11</v>
      </c>
      <c r="E813">
        <v>3566</v>
      </c>
      <c r="F813">
        <v>4577.3</v>
      </c>
      <c r="G813">
        <v>5126.576</v>
      </c>
      <c r="H813">
        <v>915.46</v>
      </c>
      <c r="I813" t="s">
        <v>33</v>
      </c>
      <c r="L813" t="s">
        <v>59</v>
      </c>
      <c r="M813">
        <v>2021</v>
      </c>
      <c r="N813" t="s">
        <v>34</v>
      </c>
      <c r="O813" t="s">
        <v>53</v>
      </c>
      <c r="P813" t="s">
        <v>54</v>
      </c>
      <c r="Q813" t="s">
        <v>55</v>
      </c>
      <c r="R813" t="s">
        <v>56</v>
      </c>
      <c r="S813" t="s">
        <v>57</v>
      </c>
      <c r="T813" t="s">
        <v>60</v>
      </c>
      <c r="U813">
        <v>171</v>
      </c>
      <c r="V813">
        <v>244.53</v>
      </c>
    </row>
    <row r="814" spans="1:22" x14ac:dyDescent="0.25">
      <c r="A814">
        <v>2024</v>
      </c>
      <c r="B814" t="s">
        <v>37</v>
      </c>
      <c r="C814" t="s">
        <v>10</v>
      </c>
      <c r="D814" t="s">
        <v>13</v>
      </c>
      <c r="E814">
        <v>2498</v>
      </c>
      <c r="F814">
        <v>8000</v>
      </c>
      <c r="G814">
        <v>8960</v>
      </c>
      <c r="H814">
        <v>1600</v>
      </c>
      <c r="I814" t="s">
        <v>33</v>
      </c>
      <c r="L814" t="s">
        <v>59</v>
      </c>
      <c r="M814">
        <v>2021</v>
      </c>
      <c r="N814" t="s">
        <v>34</v>
      </c>
      <c r="O814" t="s">
        <v>53</v>
      </c>
      <c r="P814" t="s">
        <v>54</v>
      </c>
      <c r="Q814" t="s">
        <v>55</v>
      </c>
      <c r="R814" t="s">
        <v>56</v>
      </c>
      <c r="S814" t="s">
        <v>57</v>
      </c>
      <c r="T814" t="s">
        <v>60</v>
      </c>
      <c r="U814">
        <v>760</v>
      </c>
      <c r="V814">
        <v>526.24</v>
      </c>
    </row>
    <row r="815" spans="1:22" x14ac:dyDescent="0.25">
      <c r="A815">
        <v>2024</v>
      </c>
      <c r="B815" t="s">
        <v>37</v>
      </c>
      <c r="C815" t="s">
        <v>14</v>
      </c>
      <c r="D815" t="s">
        <v>15</v>
      </c>
      <c r="E815">
        <v>1245</v>
      </c>
      <c r="F815">
        <v>4577.2</v>
      </c>
      <c r="G815">
        <v>5126.4639999999999</v>
      </c>
      <c r="H815">
        <v>915.44</v>
      </c>
      <c r="I815" t="s">
        <v>33</v>
      </c>
      <c r="L815" t="s">
        <v>59</v>
      </c>
      <c r="M815">
        <v>2021</v>
      </c>
      <c r="N815" t="s">
        <v>34</v>
      </c>
      <c r="O815" t="s">
        <v>53</v>
      </c>
      <c r="P815" t="s">
        <v>54</v>
      </c>
      <c r="Q815" t="s">
        <v>55</v>
      </c>
      <c r="R815" t="s">
        <v>56</v>
      </c>
      <c r="S815" t="s">
        <v>57</v>
      </c>
      <c r="T815" t="s">
        <v>60</v>
      </c>
      <c r="U815">
        <v>813</v>
      </c>
      <c r="V815">
        <v>526.24</v>
      </c>
    </row>
    <row r="816" spans="1:22" x14ac:dyDescent="0.25">
      <c r="A816">
        <v>2024</v>
      </c>
      <c r="B816" t="s">
        <v>37</v>
      </c>
      <c r="C816" t="s">
        <v>16</v>
      </c>
      <c r="D816" t="s">
        <v>17</v>
      </c>
      <c r="E816">
        <v>644</v>
      </c>
      <c r="F816">
        <v>5743.5</v>
      </c>
      <c r="G816">
        <v>6432.72</v>
      </c>
      <c r="H816">
        <v>1148.7</v>
      </c>
      <c r="I816" t="s">
        <v>33</v>
      </c>
      <c r="L816" t="s">
        <v>59</v>
      </c>
      <c r="M816">
        <v>2021</v>
      </c>
      <c r="N816" t="s">
        <v>34</v>
      </c>
      <c r="O816" t="s">
        <v>53</v>
      </c>
      <c r="P816" t="s">
        <v>54</v>
      </c>
      <c r="Q816" t="s">
        <v>55</v>
      </c>
      <c r="R816" t="s">
        <v>56</v>
      </c>
      <c r="S816" t="s">
        <v>57</v>
      </c>
      <c r="T816" t="s">
        <v>60</v>
      </c>
      <c r="U816">
        <v>217</v>
      </c>
      <c r="V816">
        <v>310.31</v>
      </c>
    </row>
    <row r="817" spans="1:22" x14ac:dyDescent="0.25">
      <c r="A817">
        <v>2024</v>
      </c>
      <c r="B817" t="s">
        <v>37</v>
      </c>
      <c r="C817" t="s">
        <v>18</v>
      </c>
      <c r="D817" t="s">
        <v>19</v>
      </c>
      <c r="E817">
        <v>643</v>
      </c>
      <c r="F817">
        <v>7000</v>
      </c>
      <c r="G817">
        <v>7840</v>
      </c>
      <c r="H817">
        <v>1400</v>
      </c>
      <c r="I817" t="s">
        <v>33</v>
      </c>
      <c r="L817" t="s">
        <v>61</v>
      </c>
      <c r="M817">
        <v>2021</v>
      </c>
      <c r="N817" t="s">
        <v>34</v>
      </c>
      <c r="O817" t="s">
        <v>53</v>
      </c>
      <c r="P817" t="s">
        <v>54</v>
      </c>
      <c r="Q817" t="s">
        <v>55</v>
      </c>
      <c r="R817" t="s">
        <v>56</v>
      </c>
      <c r="S817" t="s">
        <v>57</v>
      </c>
      <c r="T817" t="s">
        <v>60</v>
      </c>
      <c r="U817">
        <v>145</v>
      </c>
      <c r="V817">
        <v>207.35</v>
      </c>
    </row>
    <row r="818" spans="1:22" x14ac:dyDescent="0.25">
      <c r="A818">
        <v>2024</v>
      </c>
      <c r="B818" t="s">
        <v>37</v>
      </c>
      <c r="C818" t="s">
        <v>16</v>
      </c>
      <c r="D818" t="s">
        <v>20</v>
      </c>
      <c r="E818">
        <v>455</v>
      </c>
      <c r="F818">
        <v>4578.6000000000004</v>
      </c>
      <c r="G818">
        <v>5128.0320000000002</v>
      </c>
      <c r="H818">
        <v>915.72000000000014</v>
      </c>
      <c r="I818" t="s">
        <v>33</v>
      </c>
      <c r="L818" t="s">
        <v>59</v>
      </c>
      <c r="M818">
        <v>2021</v>
      </c>
      <c r="N818" t="s">
        <v>34</v>
      </c>
      <c r="O818" t="s">
        <v>53</v>
      </c>
      <c r="P818" t="s">
        <v>54</v>
      </c>
      <c r="Q818" t="s">
        <v>55</v>
      </c>
      <c r="R818" t="s">
        <v>56</v>
      </c>
      <c r="S818" t="s">
        <v>57</v>
      </c>
      <c r="T818" t="s">
        <v>58</v>
      </c>
      <c r="U818">
        <v>161</v>
      </c>
      <c r="V818">
        <v>230.23000000000002</v>
      </c>
    </row>
    <row r="819" spans="1:22" x14ac:dyDescent="0.25">
      <c r="A819">
        <v>2024</v>
      </c>
      <c r="B819" t="s">
        <v>37</v>
      </c>
      <c r="C819" t="s">
        <v>18</v>
      </c>
      <c r="D819" t="s">
        <v>21</v>
      </c>
      <c r="E819">
        <v>345</v>
      </c>
      <c r="F819">
        <v>7000</v>
      </c>
      <c r="G819">
        <v>7840</v>
      </c>
      <c r="H819">
        <v>1400</v>
      </c>
      <c r="I819" t="s">
        <v>33</v>
      </c>
      <c r="L819" t="s">
        <v>62</v>
      </c>
      <c r="M819">
        <v>2021</v>
      </c>
      <c r="N819" t="s">
        <v>34</v>
      </c>
      <c r="O819" t="s">
        <v>53</v>
      </c>
      <c r="P819" t="s">
        <v>54</v>
      </c>
      <c r="Q819" t="s">
        <v>55</v>
      </c>
      <c r="R819" t="s">
        <v>56</v>
      </c>
      <c r="S819" t="s">
        <v>57</v>
      </c>
      <c r="T819" t="s">
        <v>58</v>
      </c>
      <c r="U819">
        <v>155</v>
      </c>
      <c r="V819">
        <v>221.65</v>
      </c>
    </row>
    <row r="820" spans="1:22" x14ac:dyDescent="0.25">
      <c r="A820">
        <v>2024</v>
      </c>
      <c r="B820" t="s">
        <v>37</v>
      </c>
      <c r="C820" t="s">
        <v>14</v>
      </c>
      <c r="D820" t="s">
        <v>22</v>
      </c>
      <c r="E820">
        <v>122</v>
      </c>
      <c r="F820">
        <v>100</v>
      </c>
      <c r="G820">
        <v>112</v>
      </c>
      <c r="H820">
        <v>20</v>
      </c>
      <c r="I820" t="s">
        <v>12</v>
      </c>
      <c r="L820" t="s">
        <v>59</v>
      </c>
      <c r="M820">
        <v>2021</v>
      </c>
      <c r="N820" t="s">
        <v>34</v>
      </c>
      <c r="O820" t="s">
        <v>53</v>
      </c>
      <c r="P820" t="s">
        <v>54</v>
      </c>
      <c r="Q820" t="s">
        <v>55</v>
      </c>
      <c r="R820" t="s">
        <v>56</v>
      </c>
      <c r="S820" t="s">
        <v>57</v>
      </c>
      <c r="T820" t="s">
        <v>58</v>
      </c>
      <c r="U820">
        <v>149</v>
      </c>
      <c r="V820">
        <v>213.07</v>
      </c>
    </row>
    <row r="821" spans="1:22" x14ac:dyDescent="0.25">
      <c r="A821">
        <v>2024</v>
      </c>
      <c r="B821" t="s">
        <v>37</v>
      </c>
      <c r="C821" t="s">
        <v>23</v>
      </c>
      <c r="D821" t="s">
        <v>24</v>
      </c>
      <c r="E821">
        <v>78</v>
      </c>
      <c r="F821">
        <v>4577.2</v>
      </c>
      <c r="G821">
        <v>5126.4639999999999</v>
      </c>
      <c r="H821">
        <v>915.44</v>
      </c>
      <c r="I821" t="s">
        <v>12</v>
      </c>
      <c r="L821" t="s">
        <v>52</v>
      </c>
      <c r="M821">
        <v>2021</v>
      </c>
      <c r="N821" t="s">
        <v>34</v>
      </c>
      <c r="O821" t="s">
        <v>53</v>
      </c>
      <c r="P821" t="s">
        <v>54</v>
      </c>
      <c r="Q821" t="s">
        <v>55</v>
      </c>
      <c r="R821" t="s">
        <v>56</v>
      </c>
      <c r="S821" t="s">
        <v>57</v>
      </c>
      <c r="T821" t="s">
        <v>60</v>
      </c>
      <c r="U821">
        <v>173</v>
      </c>
      <c r="V821">
        <v>247.39</v>
      </c>
    </row>
    <row r="822" spans="1:22" x14ac:dyDescent="0.25">
      <c r="A822">
        <v>2024</v>
      </c>
      <c r="B822" t="s">
        <v>37</v>
      </c>
      <c r="C822" t="s">
        <v>23</v>
      </c>
      <c r="D822" t="s">
        <v>25</v>
      </c>
      <c r="E822">
        <v>76</v>
      </c>
      <c r="F822">
        <v>4576.8999999999996</v>
      </c>
      <c r="G822">
        <v>5126.1279999999997</v>
      </c>
      <c r="H822">
        <v>915.38</v>
      </c>
      <c r="I822" t="s">
        <v>12</v>
      </c>
      <c r="L822" t="s">
        <v>52</v>
      </c>
      <c r="M822">
        <v>2021</v>
      </c>
      <c r="N822" t="s">
        <v>34</v>
      </c>
      <c r="O822" t="s">
        <v>53</v>
      </c>
      <c r="P822" t="s">
        <v>54</v>
      </c>
      <c r="Q822" t="s">
        <v>55</v>
      </c>
      <c r="R822" t="s">
        <v>56</v>
      </c>
      <c r="S822" t="s">
        <v>57</v>
      </c>
      <c r="T822" t="s">
        <v>60</v>
      </c>
      <c r="U822">
        <v>221</v>
      </c>
      <c r="V822">
        <v>316.02999999999997</v>
      </c>
    </row>
    <row r="823" spans="1:22" x14ac:dyDescent="0.25">
      <c r="A823">
        <v>2024</v>
      </c>
      <c r="B823" t="s">
        <v>37</v>
      </c>
      <c r="C823" t="s">
        <v>23</v>
      </c>
      <c r="D823" t="s">
        <v>26</v>
      </c>
      <c r="E823">
        <v>46</v>
      </c>
      <c r="F823">
        <v>200</v>
      </c>
      <c r="G823">
        <v>224</v>
      </c>
      <c r="H823">
        <v>40</v>
      </c>
      <c r="I823" t="s">
        <v>12</v>
      </c>
      <c r="L823" t="s">
        <v>59</v>
      </c>
      <c r="M823">
        <v>2021</v>
      </c>
      <c r="N823" t="s">
        <v>34</v>
      </c>
      <c r="O823" t="s">
        <v>53</v>
      </c>
      <c r="P823" t="s">
        <v>54</v>
      </c>
      <c r="Q823" t="s">
        <v>55</v>
      </c>
      <c r="R823" t="s">
        <v>56</v>
      </c>
      <c r="S823" t="s">
        <v>57</v>
      </c>
      <c r="T823" t="s">
        <v>60</v>
      </c>
      <c r="U823">
        <v>783</v>
      </c>
      <c r="V823">
        <v>1119.69</v>
      </c>
    </row>
    <row r="824" spans="1:22" x14ac:dyDescent="0.25">
      <c r="A824">
        <v>2024</v>
      </c>
      <c r="B824" t="s">
        <v>37</v>
      </c>
      <c r="C824" t="s">
        <v>23</v>
      </c>
      <c r="D824" t="s">
        <v>27</v>
      </c>
      <c r="E824">
        <v>34</v>
      </c>
      <c r="F824">
        <v>4576.8</v>
      </c>
      <c r="G824">
        <v>5126.0160000000005</v>
      </c>
      <c r="H824">
        <v>915.36000000000013</v>
      </c>
      <c r="I824" t="s">
        <v>12</v>
      </c>
      <c r="L824" t="s">
        <v>52</v>
      </c>
      <c r="M824">
        <v>2021</v>
      </c>
      <c r="N824" t="s">
        <v>38</v>
      </c>
      <c r="O824" t="s">
        <v>53</v>
      </c>
      <c r="P824" t="s">
        <v>54</v>
      </c>
      <c r="Q824" t="s">
        <v>55</v>
      </c>
      <c r="R824" t="s">
        <v>56</v>
      </c>
      <c r="S824" t="s">
        <v>57</v>
      </c>
      <c r="T824" t="s">
        <v>58</v>
      </c>
      <c r="U824">
        <v>344</v>
      </c>
      <c r="V824">
        <v>491.91999999999996</v>
      </c>
    </row>
    <row r="825" spans="1:22" x14ac:dyDescent="0.25">
      <c r="A825">
        <v>2024</v>
      </c>
      <c r="B825" t="s">
        <v>37</v>
      </c>
      <c r="C825" t="s">
        <v>14</v>
      </c>
      <c r="D825" t="s">
        <v>28</v>
      </c>
      <c r="E825">
        <v>7</v>
      </c>
      <c r="F825">
        <v>200</v>
      </c>
      <c r="G825">
        <v>224</v>
      </c>
      <c r="H825">
        <v>40</v>
      </c>
      <c r="I825" t="s">
        <v>12</v>
      </c>
      <c r="L825" t="s">
        <v>52</v>
      </c>
      <c r="M825">
        <v>2021</v>
      </c>
      <c r="N825" t="s">
        <v>38</v>
      </c>
      <c r="O825" t="s">
        <v>53</v>
      </c>
      <c r="P825" t="s">
        <v>54</v>
      </c>
      <c r="Q825" t="s">
        <v>55</v>
      </c>
      <c r="R825" t="s">
        <v>56</v>
      </c>
      <c r="S825" t="s">
        <v>57</v>
      </c>
      <c r="T825" t="s">
        <v>58</v>
      </c>
      <c r="U825">
        <v>338</v>
      </c>
      <c r="V825">
        <v>483.34000000000003</v>
      </c>
    </row>
    <row r="826" spans="1:22" x14ac:dyDescent="0.25">
      <c r="A826">
        <v>2024</v>
      </c>
      <c r="B826" t="s">
        <v>37</v>
      </c>
      <c r="C826" t="s">
        <v>23</v>
      </c>
      <c r="D826" t="s">
        <v>30</v>
      </c>
      <c r="E826">
        <v>3</v>
      </c>
      <c r="F826">
        <v>4577.3</v>
      </c>
      <c r="G826">
        <v>5126.576</v>
      </c>
      <c r="H826">
        <v>915.46</v>
      </c>
      <c r="I826" t="s">
        <v>12</v>
      </c>
      <c r="L826" t="s">
        <v>52</v>
      </c>
      <c r="M826">
        <v>2021</v>
      </c>
      <c r="N826" t="s">
        <v>38</v>
      </c>
      <c r="O826" t="s">
        <v>53</v>
      </c>
      <c r="P826" t="s">
        <v>54</v>
      </c>
      <c r="Q826" t="s">
        <v>55</v>
      </c>
      <c r="R826" t="s">
        <v>56</v>
      </c>
      <c r="S826" t="s">
        <v>57</v>
      </c>
      <c r="T826" t="s">
        <v>58</v>
      </c>
      <c r="U826">
        <v>332</v>
      </c>
      <c r="V826">
        <v>474.76</v>
      </c>
    </row>
    <row r="827" spans="1:22" x14ac:dyDescent="0.25">
      <c r="A827">
        <v>2024</v>
      </c>
      <c r="B827" t="s">
        <v>37</v>
      </c>
      <c r="C827" t="s">
        <v>29</v>
      </c>
      <c r="D827" t="s">
        <v>29</v>
      </c>
      <c r="E827">
        <v>2</v>
      </c>
      <c r="F827">
        <v>6600</v>
      </c>
      <c r="G827">
        <v>7392</v>
      </c>
      <c r="H827">
        <v>1320</v>
      </c>
      <c r="I827" t="s">
        <v>12</v>
      </c>
      <c r="L827" t="s">
        <v>61</v>
      </c>
      <c r="M827">
        <v>2021</v>
      </c>
      <c r="N827" t="s">
        <v>38</v>
      </c>
      <c r="O827" t="s">
        <v>53</v>
      </c>
      <c r="P827" t="s">
        <v>54</v>
      </c>
      <c r="Q827" t="s">
        <v>55</v>
      </c>
      <c r="R827" t="s">
        <v>56</v>
      </c>
      <c r="S827" t="s">
        <v>57</v>
      </c>
      <c r="T827" t="s">
        <v>60</v>
      </c>
      <c r="U827">
        <v>152</v>
      </c>
      <c r="V827">
        <v>206.72</v>
      </c>
    </row>
    <row r="828" spans="1:22" x14ac:dyDescent="0.25">
      <c r="A828">
        <v>2024</v>
      </c>
      <c r="B828" t="s">
        <v>38</v>
      </c>
      <c r="C828" t="s">
        <v>10</v>
      </c>
      <c r="D828" t="s">
        <v>11</v>
      </c>
      <c r="E828">
        <v>3566</v>
      </c>
      <c r="F828">
        <v>4577.3</v>
      </c>
      <c r="G828">
        <v>5126.576</v>
      </c>
      <c r="H828">
        <v>915.46</v>
      </c>
      <c r="I828" t="s">
        <v>12</v>
      </c>
      <c r="L828" t="s">
        <v>61</v>
      </c>
      <c r="M828">
        <v>2021</v>
      </c>
      <c r="N828" t="s">
        <v>38</v>
      </c>
      <c r="O828" t="s">
        <v>53</v>
      </c>
      <c r="P828" t="s">
        <v>54</v>
      </c>
      <c r="Q828" t="s">
        <v>55</v>
      </c>
      <c r="R828" t="s">
        <v>56</v>
      </c>
      <c r="S828" t="s">
        <v>57</v>
      </c>
      <c r="T828" t="s">
        <v>60</v>
      </c>
      <c r="U828">
        <v>368</v>
      </c>
      <c r="V828">
        <v>526.24</v>
      </c>
    </row>
    <row r="829" spans="1:22" x14ac:dyDescent="0.25">
      <c r="A829">
        <v>2024</v>
      </c>
      <c r="B829" t="s">
        <v>38</v>
      </c>
      <c r="C829" t="s">
        <v>10</v>
      </c>
      <c r="D829" t="s">
        <v>13</v>
      </c>
      <c r="E829">
        <v>2498</v>
      </c>
      <c r="F829">
        <v>8000</v>
      </c>
      <c r="G829">
        <v>8960</v>
      </c>
      <c r="H829">
        <v>1600</v>
      </c>
      <c r="I829" t="s">
        <v>12</v>
      </c>
      <c r="L829" t="s">
        <v>63</v>
      </c>
      <c r="M829">
        <v>2021</v>
      </c>
      <c r="N829" t="s">
        <v>38</v>
      </c>
      <c r="O829" t="s">
        <v>53</v>
      </c>
      <c r="P829" t="s">
        <v>54</v>
      </c>
      <c r="Q829" t="s">
        <v>55</v>
      </c>
      <c r="R829" t="s">
        <v>56</v>
      </c>
      <c r="S829" t="s">
        <v>57</v>
      </c>
      <c r="T829" t="s">
        <v>60</v>
      </c>
      <c r="U829">
        <v>148</v>
      </c>
      <c r="V829">
        <v>211.64</v>
      </c>
    </row>
    <row r="830" spans="1:22" x14ac:dyDescent="0.25">
      <c r="A830">
        <v>2024</v>
      </c>
      <c r="B830" t="s">
        <v>38</v>
      </c>
      <c r="C830" t="s">
        <v>14</v>
      </c>
      <c r="D830" t="s">
        <v>15</v>
      </c>
      <c r="E830">
        <v>1245</v>
      </c>
      <c r="F830">
        <v>4577.2</v>
      </c>
      <c r="G830">
        <v>5126.4639999999999</v>
      </c>
      <c r="H830">
        <v>915.44</v>
      </c>
      <c r="I830" t="s">
        <v>12</v>
      </c>
      <c r="L830" t="s">
        <v>52</v>
      </c>
      <c r="M830">
        <v>2021</v>
      </c>
      <c r="N830" t="s">
        <v>38</v>
      </c>
      <c r="O830" t="s">
        <v>53</v>
      </c>
      <c r="P830" t="s">
        <v>54</v>
      </c>
      <c r="Q830" t="s">
        <v>55</v>
      </c>
      <c r="R830" t="s">
        <v>56</v>
      </c>
      <c r="S830" t="s">
        <v>57</v>
      </c>
      <c r="T830" t="s">
        <v>60</v>
      </c>
      <c r="U830">
        <v>196</v>
      </c>
      <c r="V830">
        <v>280.27999999999997</v>
      </c>
    </row>
    <row r="831" spans="1:22" x14ac:dyDescent="0.25">
      <c r="A831">
        <v>2024</v>
      </c>
      <c r="B831" t="s">
        <v>38</v>
      </c>
      <c r="C831" t="s">
        <v>16</v>
      </c>
      <c r="D831" t="s">
        <v>17</v>
      </c>
      <c r="E831">
        <v>644</v>
      </c>
      <c r="F831">
        <v>5743.5</v>
      </c>
      <c r="G831">
        <v>6432.72</v>
      </c>
      <c r="H831">
        <v>1148.7</v>
      </c>
      <c r="I831" t="s">
        <v>12</v>
      </c>
      <c r="L831" t="s">
        <v>52</v>
      </c>
      <c r="M831">
        <v>2021</v>
      </c>
      <c r="N831" t="s">
        <v>38</v>
      </c>
      <c r="O831" t="s">
        <v>53</v>
      </c>
      <c r="P831" t="s">
        <v>54</v>
      </c>
      <c r="Q831" t="s">
        <v>55</v>
      </c>
      <c r="R831" t="s">
        <v>56</v>
      </c>
      <c r="S831" t="s">
        <v>57</v>
      </c>
      <c r="T831" t="s">
        <v>60</v>
      </c>
      <c r="U831">
        <v>370</v>
      </c>
      <c r="V831">
        <v>529.1</v>
      </c>
    </row>
    <row r="832" spans="1:22" x14ac:dyDescent="0.25">
      <c r="A832">
        <v>2024</v>
      </c>
      <c r="B832" t="s">
        <v>38</v>
      </c>
      <c r="C832" t="s">
        <v>18</v>
      </c>
      <c r="D832" t="s">
        <v>19</v>
      </c>
      <c r="E832">
        <v>643</v>
      </c>
      <c r="F832">
        <v>7000</v>
      </c>
      <c r="G832">
        <v>7840</v>
      </c>
      <c r="H832">
        <v>1400</v>
      </c>
      <c r="I832" t="s">
        <v>12</v>
      </c>
      <c r="L832" t="s">
        <v>61</v>
      </c>
      <c r="M832">
        <v>2021</v>
      </c>
      <c r="N832" t="s">
        <v>38</v>
      </c>
      <c r="O832" t="s">
        <v>53</v>
      </c>
      <c r="P832" t="s">
        <v>54</v>
      </c>
      <c r="Q832" t="s">
        <v>55</v>
      </c>
      <c r="R832" t="s">
        <v>56</v>
      </c>
      <c r="S832" t="s">
        <v>57</v>
      </c>
      <c r="T832" t="s">
        <v>58</v>
      </c>
      <c r="U832">
        <v>342</v>
      </c>
      <c r="V832">
        <v>526.24</v>
      </c>
    </row>
    <row r="833" spans="1:22" x14ac:dyDescent="0.25">
      <c r="A833">
        <v>2024</v>
      </c>
      <c r="B833" t="s">
        <v>38</v>
      </c>
      <c r="C833" t="s">
        <v>16</v>
      </c>
      <c r="D833" t="s">
        <v>20</v>
      </c>
      <c r="E833">
        <v>455</v>
      </c>
      <c r="F833">
        <v>4578.6000000000004</v>
      </c>
      <c r="G833">
        <v>5128.0320000000002</v>
      </c>
      <c r="H833">
        <v>915.72000000000014</v>
      </c>
      <c r="I833" t="s">
        <v>12</v>
      </c>
      <c r="L833" t="s">
        <v>59</v>
      </c>
      <c r="M833">
        <v>2021</v>
      </c>
      <c r="N833" t="s">
        <v>38</v>
      </c>
      <c r="O833" t="s">
        <v>53</v>
      </c>
      <c r="P833" t="s">
        <v>54</v>
      </c>
      <c r="Q833" t="s">
        <v>55</v>
      </c>
      <c r="R833" t="s">
        <v>56</v>
      </c>
      <c r="S833" t="s">
        <v>57</v>
      </c>
      <c r="T833" t="s">
        <v>58</v>
      </c>
      <c r="U833">
        <v>336</v>
      </c>
      <c r="V833">
        <v>526.24</v>
      </c>
    </row>
    <row r="834" spans="1:22" x14ac:dyDescent="0.25">
      <c r="A834">
        <v>2024</v>
      </c>
      <c r="B834" t="s">
        <v>38</v>
      </c>
      <c r="C834" t="s">
        <v>18</v>
      </c>
      <c r="D834" t="s">
        <v>21</v>
      </c>
      <c r="E834">
        <v>345</v>
      </c>
      <c r="F834">
        <v>7000</v>
      </c>
      <c r="G834">
        <v>7840</v>
      </c>
      <c r="H834">
        <v>1400</v>
      </c>
      <c r="I834" t="s">
        <v>12</v>
      </c>
      <c r="L834" t="s">
        <v>52</v>
      </c>
      <c r="M834">
        <v>2021</v>
      </c>
      <c r="N834" t="s">
        <v>38</v>
      </c>
      <c r="O834" t="s">
        <v>53</v>
      </c>
      <c r="P834" t="s">
        <v>54</v>
      </c>
      <c r="Q834" t="s">
        <v>55</v>
      </c>
      <c r="R834" t="s">
        <v>56</v>
      </c>
      <c r="S834" t="s">
        <v>57</v>
      </c>
      <c r="T834" t="s">
        <v>58</v>
      </c>
      <c r="U834">
        <v>330</v>
      </c>
      <c r="V834">
        <v>526.24</v>
      </c>
    </row>
    <row r="835" spans="1:22" x14ac:dyDescent="0.25">
      <c r="A835">
        <v>2024</v>
      </c>
      <c r="B835" t="s">
        <v>38</v>
      </c>
      <c r="C835" t="s">
        <v>14</v>
      </c>
      <c r="D835" t="s">
        <v>22</v>
      </c>
      <c r="E835">
        <v>122</v>
      </c>
      <c r="F835">
        <v>100</v>
      </c>
      <c r="G835">
        <v>112</v>
      </c>
      <c r="H835">
        <v>20</v>
      </c>
      <c r="I835" t="s">
        <v>12</v>
      </c>
      <c r="L835" t="s">
        <v>52</v>
      </c>
      <c r="M835">
        <v>2021</v>
      </c>
      <c r="N835" t="s">
        <v>38</v>
      </c>
      <c r="O835" t="s">
        <v>53</v>
      </c>
      <c r="P835" t="s">
        <v>54</v>
      </c>
      <c r="Q835" t="s">
        <v>55</v>
      </c>
      <c r="R835" t="s">
        <v>56</v>
      </c>
      <c r="S835" t="s">
        <v>57</v>
      </c>
      <c r="T835" t="s">
        <v>60</v>
      </c>
      <c r="U835">
        <v>691</v>
      </c>
      <c r="V835">
        <v>988.13</v>
      </c>
    </row>
    <row r="836" spans="1:22" x14ac:dyDescent="0.25">
      <c r="A836">
        <v>2024</v>
      </c>
      <c r="B836" t="s">
        <v>38</v>
      </c>
      <c r="C836" t="s">
        <v>23</v>
      </c>
      <c r="D836" t="s">
        <v>24</v>
      </c>
      <c r="E836">
        <v>78</v>
      </c>
      <c r="F836">
        <v>4577.2</v>
      </c>
      <c r="G836">
        <v>5126.4639999999999</v>
      </c>
      <c r="H836">
        <v>915.44</v>
      </c>
      <c r="I836" t="s">
        <v>12</v>
      </c>
      <c r="L836" t="s">
        <v>52</v>
      </c>
      <c r="M836">
        <v>2021</v>
      </c>
      <c r="N836" t="s">
        <v>38</v>
      </c>
      <c r="O836" t="s">
        <v>53</v>
      </c>
      <c r="P836" t="s">
        <v>54</v>
      </c>
      <c r="Q836" t="s">
        <v>55</v>
      </c>
      <c r="R836" t="s">
        <v>56</v>
      </c>
      <c r="S836" t="s">
        <v>57</v>
      </c>
      <c r="T836" t="s">
        <v>60</v>
      </c>
      <c r="U836">
        <v>724</v>
      </c>
      <c r="V836">
        <v>1035.32</v>
      </c>
    </row>
    <row r="837" spans="1:22" x14ac:dyDescent="0.25">
      <c r="A837">
        <v>2024</v>
      </c>
      <c r="B837" t="s">
        <v>38</v>
      </c>
      <c r="C837" t="s">
        <v>23</v>
      </c>
      <c r="D837" t="s">
        <v>25</v>
      </c>
      <c r="E837">
        <v>76</v>
      </c>
      <c r="F837">
        <v>4576.8999999999996</v>
      </c>
      <c r="G837">
        <v>5126.1279999999997</v>
      </c>
      <c r="H837">
        <v>915.38</v>
      </c>
      <c r="I837" t="s">
        <v>12</v>
      </c>
      <c r="L837" t="s">
        <v>59</v>
      </c>
      <c r="M837">
        <v>2021</v>
      </c>
      <c r="N837" t="s">
        <v>38</v>
      </c>
      <c r="O837" t="s">
        <v>53</v>
      </c>
      <c r="P837" t="s">
        <v>54</v>
      </c>
      <c r="Q837" t="s">
        <v>55</v>
      </c>
      <c r="R837" t="s">
        <v>56</v>
      </c>
      <c r="S837" t="s">
        <v>57</v>
      </c>
      <c r="T837" t="s">
        <v>60</v>
      </c>
      <c r="U837">
        <v>777</v>
      </c>
      <c r="V837">
        <v>1111.1100000000001</v>
      </c>
    </row>
    <row r="838" spans="1:22" x14ac:dyDescent="0.25">
      <c r="A838">
        <v>2024</v>
      </c>
      <c r="B838" t="s">
        <v>38</v>
      </c>
      <c r="C838" t="s">
        <v>23</v>
      </c>
      <c r="D838" t="s">
        <v>26</v>
      </c>
      <c r="E838">
        <v>46</v>
      </c>
      <c r="F838">
        <v>200</v>
      </c>
      <c r="G838">
        <v>224</v>
      </c>
      <c r="H838">
        <v>40</v>
      </c>
      <c r="I838" t="s">
        <v>12</v>
      </c>
      <c r="L838" t="s">
        <v>52</v>
      </c>
      <c r="M838">
        <v>2021</v>
      </c>
      <c r="N838" t="s">
        <v>38</v>
      </c>
      <c r="O838" t="s">
        <v>53</v>
      </c>
      <c r="P838" t="s">
        <v>54</v>
      </c>
      <c r="Q838" t="s">
        <v>55</v>
      </c>
      <c r="R838" t="s">
        <v>56</v>
      </c>
      <c r="S838" t="s">
        <v>57</v>
      </c>
      <c r="T838" t="s">
        <v>58</v>
      </c>
      <c r="U838">
        <v>339</v>
      </c>
      <c r="V838">
        <v>484.77</v>
      </c>
    </row>
    <row r="839" spans="1:22" x14ac:dyDescent="0.25">
      <c r="A839">
        <v>2024</v>
      </c>
      <c r="B839" t="s">
        <v>38</v>
      </c>
      <c r="C839" t="s">
        <v>23</v>
      </c>
      <c r="D839" t="s">
        <v>27</v>
      </c>
      <c r="E839">
        <v>34</v>
      </c>
      <c r="F839">
        <v>4576.8</v>
      </c>
      <c r="G839">
        <v>5126.0160000000005</v>
      </c>
      <c r="H839">
        <v>915.36000000000013</v>
      </c>
      <c r="I839" t="s">
        <v>12</v>
      </c>
      <c r="L839" t="s">
        <v>52</v>
      </c>
      <c r="M839">
        <v>2021</v>
      </c>
      <c r="N839" t="s">
        <v>38</v>
      </c>
      <c r="O839" t="s">
        <v>53</v>
      </c>
      <c r="P839" t="s">
        <v>54</v>
      </c>
      <c r="Q839" t="s">
        <v>55</v>
      </c>
      <c r="R839" t="s">
        <v>56</v>
      </c>
      <c r="S839" t="s">
        <v>57</v>
      </c>
      <c r="T839" t="s">
        <v>58</v>
      </c>
      <c r="U839">
        <v>333</v>
      </c>
      <c r="V839">
        <v>476.19</v>
      </c>
    </row>
    <row r="840" spans="1:22" x14ac:dyDescent="0.25">
      <c r="A840">
        <v>2024</v>
      </c>
      <c r="B840" t="s">
        <v>38</v>
      </c>
      <c r="C840" t="s">
        <v>14</v>
      </c>
      <c r="D840" t="s">
        <v>28</v>
      </c>
      <c r="E840">
        <v>7</v>
      </c>
      <c r="F840">
        <v>200</v>
      </c>
      <c r="G840">
        <v>224</v>
      </c>
      <c r="H840">
        <v>40</v>
      </c>
      <c r="I840" t="s">
        <v>12</v>
      </c>
      <c r="L840" t="s">
        <v>59</v>
      </c>
      <c r="M840">
        <v>2021</v>
      </c>
      <c r="N840" t="s">
        <v>38</v>
      </c>
      <c r="O840" t="s">
        <v>53</v>
      </c>
      <c r="P840" t="s">
        <v>54</v>
      </c>
      <c r="Q840" t="s">
        <v>55</v>
      </c>
      <c r="R840" t="s">
        <v>56</v>
      </c>
      <c r="S840" t="s">
        <v>57</v>
      </c>
      <c r="T840" t="s">
        <v>60</v>
      </c>
      <c r="U840">
        <v>153</v>
      </c>
      <c r="V840">
        <v>218.79</v>
      </c>
    </row>
    <row r="841" spans="1:22" x14ac:dyDescent="0.25">
      <c r="A841">
        <v>2024</v>
      </c>
      <c r="B841" t="s">
        <v>38</v>
      </c>
      <c r="C841" t="s">
        <v>23</v>
      </c>
      <c r="D841" t="s">
        <v>30</v>
      </c>
      <c r="E841">
        <v>3</v>
      </c>
      <c r="F841">
        <v>4577.3</v>
      </c>
      <c r="G841">
        <v>5126.576</v>
      </c>
      <c r="H841">
        <v>915.46</v>
      </c>
      <c r="I841" t="s">
        <v>12</v>
      </c>
      <c r="L841" t="s">
        <v>52</v>
      </c>
      <c r="M841">
        <v>2021</v>
      </c>
      <c r="N841" t="s">
        <v>38</v>
      </c>
      <c r="O841" t="s">
        <v>53</v>
      </c>
      <c r="P841" t="s">
        <v>54</v>
      </c>
      <c r="Q841" t="s">
        <v>55</v>
      </c>
      <c r="R841" t="s">
        <v>56</v>
      </c>
      <c r="S841" t="s">
        <v>57</v>
      </c>
      <c r="T841" t="s">
        <v>60</v>
      </c>
      <c r="U841">
        <v>764</v>
      </c>
      <c r="V841">
        <v>526.24</v>
      </c>
    </row>
    <row r="842" spans="1:22" x14ac:dyDescent="0.25">
      <c r="A842">
        <v>2024</v>
      </c>
      <c r="B842" t="s">
        <v>38</v>
      </c>
      <c r="C842" t="s">
        <v>29</v>
      </c>
      <c r="D842" t="s">
        <v>29</v>
      </c>
      <c r="E842">
        <v>2</v>
      </c>
      <c r="F842">
        <v>6600</v>
      </c>
      <c r="G842">
        <v>7392</v>
      </c>
      <c r="H842">
        <v>1320</v>
      </c>
      <c r="I842" t="s">
        <v>12</v>
      </c>
      <c r="L842" t="s">
        <v>52</v>
      </c>
      <c r="M842">
        <v>2021</v>
      </c>
      <c r="N842" t="s">
        <v>38</v>
      </c>
      <c r="O842" t="s">
        <v>53</v>
      </c>
      <c r="P842" t="s">
        <v>54</v>
      </c>
      <c r="Q842" t="s">
        <v>55</v>
      </c>
      <c r="R842" t="s">
        <v>56</v>
      </c>
      <c r="S842" t="s">
        <v>57</v>
      </c>
      <c r="T842" t="s">
        <v>60</v>
      </c>
      <c r="U842">
        <v>817</v>
      </c>
      <c r="V842">
        <v>526.24</v>
      </c>
    </row>
    <row r="843" spans="1:22" x14ac:dyDescent="0.25">
      <c r="A843">
        <v>2024</v>
      </c>
      <c r="B843" t="s">
        <v>39</v>
      </c>
      <c r="C843" t="s">
        <v>10</v>
      </c>
      <c r="D843" t="s">
        <v>11</v>
      </c>
      <c r="E843">
        <v>3566</v>
      </c>
      <c r="F843">
        <v>4577.3</v>
      </c>
      <c r="G843">
        <v>5126.576</v>
      </c>
      <c r="H843">
        <v>915.46</v>
      </c>
      <c r="I843" t="s">
        <v>12</v>
      </c>
      <c r="L843" t="s">
        <v>52</v>
      </c>
      <c r="M843">
        <v>2021</v>
      </c>
      <c r="N843" t="s">
        <v>38</v>
      </c>
      <c r="O843" t="s">
        <v>53</v>
      </c>
      <c r="P843" t="s">
        <v>54</v>
      </c>
      <c r="Q843" t="s">
        <v>55</v>
      </c>
      <c r="R843" t="s">
        <v>56</v>
      </c>
      <c r="S843" t="s">
        <v>57</v>
      </c>
      <c r="T843" t="s">
        <v>60</v>
      </c>
      <c r="U843">
        <v>151</v>
      </c>
      <c r="V843">
        <v>215.93</v>
      </c>
    </row>
    <row r="844" spans="1:22" x14ac:dyDescent="0.25">
      <c r="A844">
        <v>2024</v>
      </c>
      <c r="B844" t="s">
        <v>39</v>
      </c>
      <c r="C844" t="s">
        <v>10</v>
      </c>
      <c r="D844" t="s">
        <v>13</v>
      </c>
      <c r="E844">
        <v>2498</v>
      </c>
      <c r="F844">
        <v>8000</v>
      </c>
      <c r="G844">
        <v>8960</v>
      </c>
      <c r="H844">
        <v>1600</v>
      </c>
      <c r="I844" t="s">
        <v>12</v>
      </c>
      <c r="L844" t="s">
        <v>61</v>
      </c>
      <c r="M844">
        <v>2021</v>
      </c>
      <c r="N844" t="s">
        <v>38</v>
      </c>
      <c r="O844" t="s">
        <v>53</v>
      </c>
      <c r="P844" t="s">
        <v>54</v>
      </c>
      <c r="Q844" t="s">
        <v>55</v>
      </c>
      <c r="R844" t="s">
        <v>56</v>
      </c>
      <c r="S844" t="s">
        <v>57</v>
      </c>
      <c r="T844" t="s">
        <v>60</v>
      </c>
      <c r="U844">
        <v>199</v>
      </c>
      <c r="V844">
        <v>284.57</v>
      </c>
    </row>
    <row r="845" spans="1:22" x14ac:dyDescent="0.25">
      <c r="A845">
        <v>2024</v>
      </c>
      <c r="B845" t="s">
        <v>39</v>
      </c>
      <c r="C845" t="s">
        <v>14</v>
      </c>
      <c r="D845" t="s">
        <v>15</v>
      </c>
      <c r="E845">
        <v>1245</v>
      </c>
      <c r="F845">
        <v>4577.2</v>
      </c>
      <c r="G845">
        <v>5126.4639999999999</v>
      </c>
      <c r="H845">
        <v>915.44</v>
      </c>
      <c r="I845" t="s">
        <v>12</v>
      </c>
      <c r="L845" t="s">
        <v>63</v>
      </c>
      <c r="M845">
        <v>2021</v>
      </c>
      <c r="N845" t="s">
        <v>38</v>
      </c>
      <c r="O845" t="s">
        <v>53</v>
      </c>
      <c r="P845" t="s">
        <v>54</v>
      </c>
      <c r="Q845" t="s">
        <v>55</v>
      </c>
      <c r="R845" t="s">
        <v>56</v>
      </c>
      <c r="S845" t="s">
        <v>57</v>
      </c>
      <c r="T845" t="s">
        <v>60</v>
      </c>
      <c r="U845">
        <v>367</v>
      </c>
      <c r="V845">
        <v>524.80999999999995</v>
      </c>
    </row>
    <row r="846" spans="1:22" x14ac:dyDescent="0.25">
      <c r="A846">
        <v>2024</v>
      </c>
      <c r="B846" t="s">
        <v>39</v>
      </c>
      <c r="C846" t="s">
        <v>16</v>
      </c>
      <c r="D846" t="s">
        <v>17</v>
      </c>
      <c r="E846">
        <v>644</v>
      </c>
      <c r="F846">
        <v>5743.5</v>
      </c>
      <c r="G846">
        <v>6432.72</v>
      </c>
      <c r="H846">
        <v>1148.7</v>
      </c>
      <c r="I846" t="s">
        <v>12</v>
      </c>
      <c r="L846" t="s">
        <v>52</v>
      </c>
      <c r="M846">
        <v>2021</v>
      </c>
      <c r="N846" t="s">
        <v>38</v>
      </c>
      <c r="O846" t="s">
        <v>53</v>
      </c>
      <c r="P846" t="s">
        <v>54</v>
      </c>
      <c r="Q846" t="s">
        <v>55</v>
      </c>
      <c r="R846" t="s">
        <v>56</v>
      </c>
      <c r="S846" t="s">
        <v>57</v>
      </c>
      <c r="T846" t="s">
        <v>58</v>
      </c>
      <c r="U846">
        <v>341</v>
      </c>
      <c r="V846">
        <v>487.63</v>
      </c>
    </row>
    <row r="847" spans="1:22" x14ac:dyDescent="0.25">
      <c r="A847">
        <v>2024</v>
      </c>
      <c r="B847" t="s">
        <v>39</v>
      </c>
      <c r="C847" t="s">
        <v>18</v>
      </c>
      <c r="D847" t="s">
        <v>19</v>
      </c>
      <c r="E847">
        <v>643</v>
      </c>
      <c r="F847">
        <v>7000</v>
      </c>
      <c r="G847">
        <v>7840</v>
      </c>
      <c r="H847">
        <v>1400</v>
      </c>
      <c r="I847" t="s">
        <v>12</v>
      </c>
      <c r="L847" t="s">
        <v>63</v>
      </c>
      <c r="M847">
        <v>2021</v>
      </c>
      <c r="N847" t="s">
        <v>38</v>
      </c>
      <c r="O847" t="s">
        <v>53</v>
      </c>
      <c r="P847" t="s">
        <v>54</v>
      </c>
      <c r="Q847" t="s">
        <v>55</v>
      </c>
      <c r="R847" t="s">
        <v>56</v>
      </c>
      <c r="S847" t="s">
        <v>57</v>
      </c>
      <c r="T847" t="s">
        <v>58</v>
      </c>
      <c r="U847">
        <v>335</v>
      </c>
      <c r="V847">
        <v>479.05</v>
      </c>
    </row>
    <row r="848" spans="1:22" x14ac:dyDescent="0.25">
      <c r="A848">
        <v>2024</v>
      </c>
      <c r="B848" t="s">
        <v>39</v>
      </c>
      <c r="C848" t="s">
        <v>16</v>
      </c>
      <c r="D848" t="s">
        <v>20</v>
      </c>
      <c r="E848">
        <v>455</v>
      </c>
      <c r="F848">
        <v>4578.6000000000004</v>
      </c>
      <c r="G848">
        <v>5128.0320000000002</v>
      </c>
      <c r="H848">
        <v>915.72000000000014</v>
      </c>
      <c r="I848" t="s">
        <v>12</v>
      </c>
      <c r="L848" t="s">
        <v>59</v>
      </c>
      <c r="M848">
        <v>2021</v>
      </c>
      <c r="N848" t="s">
        <v>38</v>
      </c>
      <c r="O848" t="s">
        <v>53</v>
      </c>
      <c r="P848" t="s">
        <v>54</v>
      </c>
      <c r="Q848" t="s">
        <v>55</v>
      </c>
      <c r="R848" t="s">
        <v>56</v>
      </c>
      <c r="S848" t="s">
        <v>57</v>
      </c>
      <c r="T848" t="s">
        <v>58</v>
      </c>
      <c r="U848">
        <v>329</v>
      </c>
      <c r="V848">
        <v>470.47</v>
      </c>
    </row>
    <row r="849" spans="1:22" x14ac:dyDescent="0.25">
      <c r="A849">
        <v>2024</v>
      </c>
      <c r="B849" t="s">
        <v>39</v>
      </c>
      <c r="C849" t="s">
        <v>18</v>
      </c>
      <c r="D849" t="s">
        <v>21</v>
      </c>
      <c r="E849">
        <v>345</v>
      </c>
      <c r="F849">
        <v>7000</v>
      </c>
      <c r="G849">
        <v>7840</v>
      </c>
      <c r="H849">
        <v>1400</v>
      </c>
      <c r="I849" t="s">
        <v>12</v>
      </c>
      <c r="L849" t="s">
        <v>61</v>
      </c>
      <c r="M849">
        <v>2021</v>
      </c>
      <c r="N849" t="s">
        <v>38</v>
      </c>
      <c r="O849" t="s">
        <v>53</v>
      </c>
      <c r="P849" t="s">
        <v>54</v>
      </c>
      <c r="Q849" t="s">
        <v>55</v>
      </c>
      <c r="R849" t="s">
        <v>56</v>
      </c>
      <c r="S849" t="s">
        <v>57</v>
      </c>
      <c r="T849" t="s">
        <v>60</v>
      </c>
      <c r="U849">
        <v>149</v>
      </c>
      <c r="V849">
        <v>213.07</v>
      </c>
    </row>
    <row r="850" spans="1:22" x14ac:dyDescent="0.25">
      <c r="A850">
        <v>2024</v>
      </c>
      <c r="B850" t="s">
        <v>39</v>
      </c>
      <c r="C850" t="s">
        <v>14</v>
      </c>
      <c r="D850" t="s">
        <v>22</v>
      </c>
      <c r="E850">
        <v>122</v>
      </c>
      <c r="F850">
        <v>100</v>
      </c>
      <c r="G850">
        <v>112</v>
      </c>
      <c r="H850">
        <v>20</v>
      </c>
      <c r="I850" t="s">
        <v>12</v>
      </c>
      <c r="L850" t="s">
        <v>59</v>
      </c>
      <c r="M850">
        <v>2021</v>
      </c>
      <c r="N850" t="s">
        <v>38</v>
      </c>
      <c r="O850" t="s">
        <v>53</v>
      </c>
      <c r="P850" t="s">
        <v>54</v>
      </c>
      <c r="Q850" t="s">
        <v>55</v>
      </c>
      <c r="R850" t="s">
        <v>56</v>
      </c>
      <c r="S850" t="s">
        <v>57</v>
      </c>
      <c r="T850" t="s">
        <v>60</v>
      </c>
      <c r="U850">
        <v>197</v>
      </c>
      <c r="V850">
        <v>281.70999999999998</v>
      </c>
    </row>
    <row r="851" spans="1:22" x14ac:dyDescent="0.25">
      <c r="A851">
        <v>2024</v>
      </c>
      <c r="B851" t="s">
        <v>39</v>
      </c>
      <c r="C851" t="s">
        <v>23</v>
      </c>
      <c r="D851" t="s">
        <v>24</v>
      </c>
      <c r="E851">
        <v>78</v>
      </c>
      <c r="F851">
        <v>4577.2</v>
      </c>
      <c r="G851">
        <v>5126.4639999999999</v>
      </c>
      <c r="H851">
        <v>915.44</v>
      </c>
      <c r="I851" t="s">
        <v>12</v>
      </c>
      <c r="L851" t="s">
        <v>61</v>
      </c>
      <c r="M851">
        <v>2021</v>
      </c>
      <c r="N851" t="s">
        <v>38</v>
      </c>
      <c r="O851" t="s">
        <v>53</v>
      </c>
      <c r="P851" t="s">
        <v>54</v>
      </c>
      <c r="Q851" t="s">
        <v>55</v>
      </c>
      <c r="R851" t="s">
        <v>56</v>
      </c>
      <c r="S851" t="s">
        <v>57</v>
      </c>
      <c r="T851" t="s">
        <v>60</v>
      </c>
      <c r="U851">
        <v>786</v>
      </c>
      <c r="V851">
        <v>1123.98</v>
      </c>
    </row>
    <row r="852" spans="1:22" x14ac:dyDescent="0.25">
      <c r="A852">
        <v>2024</v>
      </c>
      <c r="B852" t="s">
        <v>39</v>
      </c>
      <c r="C852" t="s">
        <v>23</v>
      </c>
      <c r="D852" t="s">
        <v>25</v>
      </c>
      <c r="E852">
        <v>76</v>
      </c>
      <c r="F852">
        <v>4576.8999999999996</v>
      </c>
      <c r="G852">
        <v>5126.1279999999997</v>
      </c>
      <c r="H852">
        <v>915.38</v>
      </c>
      <c r="I852" t="s">
        <v>12</v>
      </c>
      <c r="L852" t="s">
        <v>52</v>
      </c>
      <c r="M852">
        <v>2021</v>
      </c>
      <c r="N852" t="s">
        <v>42</v>
      </c>
      <c r="O852" t="s">
        <v>53</v>
      </c>
      <c r="P852" t="s">
        <v>54</v>
      </c>
      <c r="Q852" t="s">
        <v>55</v>
      </c>
      <c r="R852" t="s">
        <v>56</v>
      </c>
      <c r="S852" t="s">
        <v>57</v>
      </c>
      <c r="T852" t="s">
        <v>60</v>
      </c>
      <c r="U852">
        <v>128</v>
      </c>
      <c r="V852">
        <v>174.07999999999998</v>
      </c>
    </row>
    <row r="853" spans="1:22" x14ac:dyDescent="0.25">
      <c r="A853">
        <v>2024</v>
      </c>
      <c r="B853" t="s">
        <v>39</v>
      </c>
      <c r="C853" t="s">
        <v>23</v>
      </c>
      <c r="D853" t="s">
        <v>26</v>
      </c>
      <c r="E853">
        <v>46</v>
      </c>
      <c r="F853">
        <v>200</v>
      </c>
      <c r="G853">
        <v>224</v>
      </c>
      <c r="H853">
        <v>40</v>
      </c>
      <c r="I853" t="s">
        <v>12</v>
      </c>
      <c r="L853" t="s">
        <v>59</v>
      </c>
      <c r="M853">
        <v>2021</v>
      </c>
      <c r="N853" t="s">
        <v>42</v>
      </c>
      <c r="O853" t="s">
        <v>53</v>
      </c>
      <c r="P853" t="s">
        <v>54</v>
      </c>
      <c r="Q853" t="s">
        <v>55</v>
      </c>
      <c r="R853" t="s">
        <v>56</v>
      </c>
      <c r="S853" t="s">
        <v>57</v>
      </c>
      <c r="T853" t="s">
        <v>60</v>
      </c>
      <c r="U853">
        <v>176</v>
      </c>
      <c r="V853">
        <v>251.68</v>
      </c>
    </row>
    <row r="854" spans="1:22" x14ac:dyDescent="0.25">
      <c r="A854">
        <v>2024</v>
      </c>
      <c r="B854" t="s">
        <v>39</v>
      </c>
      <c r="C854" t="s">
        <v>23</v>
      </c>
      <c r="D854" t="s">
        <v>27</v>
      </c>
      <c r="E854">
        <v>34</v>
      </c>
      <c r="F854">
        <v>4576.8</v>
      </c>
      <c r="G854">
        <v>5126.0160000000005</v>
      </c>
      <c r="H854">
        <v>915.36000000000013</v>
      </c>
      <c r="I854" t="s">
        <v>12</v>
      </c>
      <c r="L854" t="s">
        <v>52</v>
      </c>
      <c r="M854">
        <v>2021</v>
      </c>
      <c r="N854" t="s">
        <v>42</v>
      </c>
      <c r="O854" t="s">
        <v>53</v>
      </c>
      <c r="P854" t="s">
        <v>54</v>
      </c>
      <c r="Q854" t="s">
        <v>55</v>
      </c>
      <c r="R854" t="s">
        <v>56</v>
      </c>
      <c r="S854" t="s">
        <v>57</v>
      </c>
      <c r="T854" t="s">
        <v>60</v>
      </c>
      <c r="U854">
        <v>130</v>
      </c>
      <c r="V854">
        <v>185.9</v>
      </c>
    </row>
    <row r="855" spans="1:22" x14ac:dyDescent="0.25">
      <c r="A855">
        <v>2024</v>
      </c>
      <c r="B855" t="s">
        <v>39</v>
      </c>
      <c r="C855" t="s">
        <v>14</v>
      </c>
      <c r="D855" t="s">
        <v>28</v>
      </c>
      <c r="E855">
        <v>7</v>
      </c>
      <c r="F855">
        <v>200</v>
      </c>
      <c r="G855">
        <v>224</v>
      </c>
      <c r="H855">
        <v>40</v>
      </c>
      <c r="I855" t="s">
        <v>12</v>
      </c>
      <c r="L855" t="s">
        <v>59</v>
      </c>
      <c r="M855">
        <v>2021</v>
      </c>
      <c r="N855" t="s">
        <v>42</v>
      </c>
      <c r="O855" t="s">
        <v>53</v>
      </c>
      <c r="P855" t="s">
        <v>54</v>
      </c>
      <c r="Q855" t="s">
        <v>55</v>
      </c>
      <c r="R855" t="s">
        <v>56</v>
      </c>
      <c r="S855" t="s">
        <v>57</v>
      </c>
      <c r="T855" t="s">
        <v>60</v>
      </c>
      <c r="U855">
        <v>178</v>
      </c>
      <c r="V855">
        <v>254.54</v>
      </c>
    </row>
    <row r="856" spans="1:22" x14ac:dyDescent="0.25">
      <c r="A856">
        <v>2024</v>
      </c>
      <c r="B856" t="s">
        <v>39</v>
      </c>
      <c r="C856" t="s">
        <v>23</v>
      </c>
      <c r="D856" t="s">
        <v>30</v>
      </c>
      <c r="E856">
        <v>3</v>
      </c>
      <c r="F856">
        <v>4577.3</v>
      </c>
      <c r="G856">
        <v>5126.576</v>
      </c>
      <c r="H856">
        <v>915.46</v>
      </c>
      <c r="I856" t="s">
        <v>12</v>
      </c>
      <c r="L856" t="s">
        <v>52</v>
      </c>
      <c r="M856">
        <v>2021</v>
      </c>
      <c r="N856" t="s">
        <v>42</v>
      </c>
      <c r="O856" t="s">
        <v>53</v>
      </c>
      <c r="P856" t="s">
        <v>54</v>
      </c>
      <c r="Q856" t="s">
        <v>55</v>
      </c>
      <c r="R856" t="s">
        <v>56</v>
      </c>
      <c r="S856" t="s">
        <v>57</v>
      </c>
      <c r="T856" t="s">
        <v>60</v>
      </c>
      <c r="U856">
        <v>728</v>
      </c>
      <c r="V856">
        <v>1041.04</v>
      </c>
    </row>
    <row r="857" spans="1:22" x14ac:dyDescent="0.25">
      <c r="A857">
        <v>2024</v>
      </c>
      <c r="B857" t="s">
        <v>39</v>
      </c>
      <c r="C857" t="s">
        <v>29</v>
      </c>
      <c r="D857" t="s">
        <v>29</v>
      </c>
      <c r="E857">
        <v>2</v>
      </c>
      <c r="F857">
        <v>6600</v>
      </c>
      <c r="G857">
        <v>7392</v>
      </c>
      <c r="H857">
        <v>1320</v>
      </c>
      <c r="I857" t="s">
        <v>12</v>
      </c>
      <c r="L857" t="s">
        <v>62</v>
      </c>
      <c r="M857">
        <v>2021</v>
      </c>
      <c r="N857" t="s">
        <v>42</v>
      </c>
      <c r="O857" t="s">
        <v>53</v>
      </c>
      <c r="P857" t="s">
        <v>54</v>
      </c>
      <c r="Q857" t="s">
        <v>55</v>
      </c>
      <c r="R857" t="s">
        <v>56</v>
      </c>
      <c r="S857" t="s">
        <v>57</v>
      </c>
      <c r="T857" t="s">
        <v>60</v>
      </c>
      <c r="U857">
        <v>129</v>
      </c>
      <c r="V857">
        <v>184.47</v>
      </c>
    </row>
    <row r="858" spans="1:22" x14ac:dyDescent="0.25">
      <c r="A858">
        <v>2024</v>
      </c>
      <c r="B858" t="s">
        <v>40</v>
      </c>
      <c r="C858" t="s">
        <v>10</v>
      </c>
      <c r="D858" t="s">
        <v>11</v>
      </c>
      <c r="E858">
        <v>3566</v>
      </c>
      <c r="F858">
        <v>4577.3</v>
      </c>
      <c r="G858">
        <v>5126.576</v>
      </c>
      <c r="H858">
        <v>915.46</v>
      </c>
      <c r="I858" t="s">
        <v>12</v>
      </c>
      <c r="L858" t="s">
        <v>61</v>
      </c>
      <c r="M858">
        <v>2021</v>
      </c>
      <c r="N858" t="s">
        <v>42</v>
      </c>
      <c r="O858" t="s">
        <v>53</v>
      </c>
      <c r="P858" t="s">
        <v>54</v>
      </c>
      <c r="Q858" t="s">
        <v>55</v>
      </c>
      <c r="R858" t="s">
        <v>56</v>
      </c>
      <c r="S858" t="s">
        <v>57</v>
      </c>
      <c r="T858" t="s">
        <v>60</v>
      </c>
      <c r="U858">
        <v>767</v>
      </c>
      <c r="V858">
        <v>526.24</v>
      </c>
    </row>
    <row r="859" spans="1:22" x14ac:dyDescent="0.25">
      <c r="A859">
        <v>2024</v>
      </c>
      <c r="B859" t="s">
        <v>40</v>
      </c>
      <c r="C859" t="s">
        <v>10</v>
      </c>
      <c r="D859" t="s">
        <v>13</v>
      </c>
      <c r="E859">
        <v>2498</v>
      </c>
      <c r="F859">
        <v>8000</v>
      </c>
      <c r="G859">
        <v>8960</v>
      </c>
      <c r="H859">
        <v>1600</v>
      </c>
      <c r="I859" t="s">
        <v>12</v>
      </c>
      <c r="L859" t="s">
        <v>59</v>
      </c>
      <c r="M859">
        <v>2021</v>
      </c>
      <c r="N859" t="s">
        <v>42</v>
      </c>
      <c r="O859" t="s">
        <v>53</v>
      </c>
      <c r="P859" t="s">
        <v>54</v>
      </c>
      <c r="Q859" t="s">
        <v>55</v>
      </c>
      <c r="R859" t="s">
        <v>56</v>
      </c>
      <c r="S859" t="s">
        <v>57</v>
      </c>
      <c r="T859" t="s">
        <v>60</v>
      </c>
      <c r="U859">
        <v>127</v>
      </c>
      <c r="V859">
        <v>181.61</v>
      </c>
    </row>
    <row r="860" spans="1:22" x14ac:dyDescent="0.25">
      <c r="A860">
        <v>2024</v>
      </c>
      <c r="B860" t="s">
        <v>40</v>
      </c>
      <c r="C860" t="s">
        <v>14</v>
      </c>
      <c r="D860" t="s">
        <v>15</v>
      </c>
      <c r="E860">
        <v>1245</v>
      </c>
      <c r="F860">
        <v>4577.2</v>
      </c>
      <c r="G860">
        <v>5126.4639999999999</v>
      </c>
      <c r="H860">
        <v>915.44</v>
      </c>
      <c r="I860" t="s">
        <v>12</v>
      </c>
      <c r="L860" t="s">
        <v>59</v>
      </c>
      <c r="M860">
        <v>2021</v>
      </c>
      <c r="N860" t="s">
        <v>42</v>
      </c>
      <c r="O860" t="s">
        <v>53</v>
      </c>
      <c r="P860" t="s">
        <v>54</v>
      </c>
      <c r="Q860" t="s">
        <v>55</v>
      </c>
      <c r="R860" t="s">
        <v>56</v>
      </c>
      <c r="S860" t="s">
        <v>57</v>
      </c>
      <c r="T860" t="s">
        <v>60</v>
      </c>
      <c r="U860">
        <v>175</v>
      </c>
      <c r="V860">
        <v>250.25</v>
      </c>
    </row>
    <row r="861" spans="1:22" x14ac:dyDescent="0.25">
      <c r="A861">
        <v>2024</v>
      </c>
      <c r="B861" t="s">
        <v>40</v>
      </c>
      <c r="C861" t="s">
        <v>16</v>
      </c>
      <c r="D861" t="s">
        <v>17</v>
      </c>
      <c r="E861">
        <v>644</v>
      </c>
      <c r="F861">
        <v>5743.5</v>
      </c>
      <c r="G861">
        <v>6432.72</v>
      </c>
      <c r="H861">
        <v>1148.7</v>
      </c>
      <c r="I861" t="s">
        <v>12</v>
      </c>
      <c r="L861" t="s">
        <v>52</v>
      </c>
      <c r="M861">
        <v>2021</v>
      </c>
      <c r="N861" t="s">
        <v>42</v>
      </c>
      <c r="O861" t="s">
        <v>53</v>
      </c>
      <c r="P861" t="s">
        <v>54</v>
      </c>
      <c r="Q861" t="s">
        <v>55</v>
      </c>
      <c r="R861" t="s">
        <v>56</v>
      </c>
      <c r="S861" t="s">
        <v>57</v>
      </c>
      <c r="T861" t="s">
        <v>60</v>
      </c>
      <c r="U861">
        <v>131</v>
      </c>
      <c r="V861">
        <v>187.32999999999998</v>
      </c>
    </row>
    <row r="862" spans="1:22" x14ac:dyDescent="0.25">
      <c r="A862">
        <v>2024</v>
      </c>
      <c r="B862" t="s">
        <v>40</v>
      </c>
      <c r="C862" t="s">
        <v>18</v>
      </c>
      <c r="D862" t="s">
        <v>19</v>
      </c>
      <c r="E862">
        <v>643</v>
      </c>
      <c r="F862">
        <v>7000</v>
      </c>
      <c r="G862">
        <v>7840</v>
      </c>
      <c r="H862">
        <v>1400</v>
      </c>
      <c r="I862" t="s">
        <v>33</v>
      </c>
      <c r="L862" t="s">
        <v>52</v>
      </c>
      <c r="M862">
        <v>2021</v>
      </c>
      <c r="N862" t="s">
        <v>31</v>
      </c>
      <c r="O862" t="s">
        <v>53</v>
      </c>
      <c r="P862" t="s">
        <v>54</v>
      </c>
      <c r="Q862" t="s">
        <v>55</v>
      </c>
      <c r="R862" t="s">
        <v>56</v>
      </c>
      <c r="S862" t="s">
        <v>57</v>
      </c>
      <c r="T862" t="s">
        <v>58</v>
      </c>
      <c r="U862">
        <v>194</v>
      </c>
      <c r="V862">
        <v>526.24</v>
      </c>
    </row>
    <row r="863" spans="1:22" x14ac:dyDescent="0.25">
      <c r="A863">
        <v>2024</v>
      </c>
      <c r="B863" t="s">
        <v>40</v>
      </c>
      <c r="C863" t="s">
        <v>16</v>
      </c>
      <c r="D863" t="s">
        <v>20</v>
      </c>
      <c r="E863">
        <v>455</v>
      </c>
      <c r="F863">
        <v>4578.6000000000004</v>
      </c>
      <c r="G863">
        <v>5128.0320000000002</v>
      </c>
      <c r="H863">
        <v>915.72000000000014</v>
      </c>
      <c r="I863" t="s">
        <v>33</v>
      </c>
      <c r="L863" t="s">
        <v>59</v>
      </c>
      <c r="M863">
        <v>2021</v>
      </c>
      <c r="N863" t="s">
        <v>31</v>
      </c>
      <c r="O863" t="s">
        <v>53</v>
      </c>
      <c r="P863" t="s">
        <v>54</v>
      </c>
      <c r="Q863" t="s">
        <v>55</v>
      </c>
      <c r="R863" t="s">
        <v>56</v>
      </c>
      <c r="S863" t="s">
        <v>57</v>
      </c>
      <c r="T863" t="s">
        <v>58</v>
      </c>
      <c r="U863">
        <v>188</v>
      </c>
      <c r="V863">
        <v>526.24</v>
      </c>
    </row>
    <row r="864" spans="1:22" x14ac:dyDescent="0.25">
      <c r="A864">
        <v>2024</v>
      </c>
      <c r="B864" t="s">
        <v>40</v>
      </c>
      <c r="C864" t="s">
        <v>18</v>
      </c>
      <c r="D864" t="s">
        <v>21</v>
      </c>
      <c r="E864">
        <v>345</v>
      </c>
      <c r="F864">
        <v>7000</v>
      </c>
      <c r="G864">
        <v>7840</v>
      </c>
      <c r="H864">
        <v>1400</v>
      </c>
      <c r="I864" t="s">
        <v>33</v>
      </c>
      <c r="L864" t="s">
        <v>52</v>
      </c>
      <c r="M864">
        <v>2021</v>
      </c>
      <c r="N864" t="s">
        <v>31</v>
      </c>
      <c r="O864" t="s">
        <v>53</v>
      </c>
      <c r="P864" t="s">
        <v>54</v>
      </c>
      <c r="Q864" t="s">
        <v>55</v>
      </c>
      <c r="R864" t="s">
        <v>56</v>
      </c>
      <c r="S864" t="s">
        <v>57</v>
      </c>
      <c r="T864" t="s">
        <v>58</v>
      </c>
      <c r="U864">
        <v>182</v>
      </c>
      <c r="V864">
        <v>526.24</v>
      </c>
    </row>
    <row r="865" spans="1:22" x14ac:dyDescent="0.25">
      <c r="A865">
        <v>2024</v>
      </c>
      <c r="B865" t="s">
        <v>40</v>
      </c>
      <c r="C865" t="s">
        <v>14</v>
      </c>
      <c r="D865" t="s">
        <v>22</v>
      </c>
      <c r="E865">
        <v>122</v>
      </c>
      <c r="F865">
        <v>100</v>
      </c>
      <c r="G865">
        <v>112</v>
      </c>
      <c r="H865">
        <v>20</v>
      </c>
      <c r="I865" t="s">
        <v>33</v>
      </c>
      <c r="L865" t="s">
        <v>52</v>
      </c>
      <c r="M865">
        <v>2021</v>
      </c>
      <c r="N865" t="s">
        <v>31</v>
      </c>
      <c r="O865" t="s">
        <v>53</v>
      </c>
      <c r="P865" t="s">
        <v>54</v>
      </c>
      <c r="Q865" t="s">
        <v>55</v>
      </c>
      <c r="R865" t="s">
        <v>56</v>
      </c>
      <c r="S865" t="s">
        <v>57</v>
      </c>
      <c r="T865" t="s">
        <v>60</v>
      </c>
      <c r="U865">
        <v>182</v>
      </c>
      <c r="V865">
        <v>260.26</v>
      </c>
    </row>
    <row r="866" spans="1:22" x14ac:dyDescent="0.25">
      <c r="A866">
        <v>2024</v>
      </c>
      <c r="B866" t="s">
        <v>40</v>
      </c>
      <c r="C866" t="s">
        <v>23</v>
      </c>
      <c r="D866" t="s">
        <v>24</v>
      </c>
      <c r="E866">
        <v>78</v>
      </c>
      <c r="F866">
        <v>4577.2</v>
      </c>
      <c r="G866">
        <v>5126.4639999999999</v>
      </c>
      <c r="H866">
        <v>915.44</v>
      </c>
      <c r="I866" t="s">
        <v>33</v>
      </c>
      <c r="L866" t="s">
        <v>61</v>
      </c>
      <c r="M866">
        <v>2021</v>
      </c>
      <c r="N866" t="s">
        <v>31</v>
      </c>
      <c r="O866" t="s">
        <v>53</v>
      </c>
      <c r="P866" t="s">
        <v>54</v>
      </c>
      <c r="Q866" t="s">
        <v>55</v>
      </c>
      <c r="R866" t="s">
        <v>56</v>
      </c>
      <c r="S866" t="s">
        <v>57</v>
      </c>
      <c r="T866" t="s">
        <v>60</v>
      </c>
      <c r="U866">
        <v>230</v>
      </c>
      <c r="V866">
        <v>328.9</v>
      </c>
    </row>
    <row r="867" spans="1:22" x14ac:dyDescent="0.25">
      <c r="A867">
        <v>2024</v>
      </c>
      <c r="B867" t="s">
        <v>40</v>
      </c>
      <c r="C867" t="s">
        <v>23</v>
      </c>
      <c r="D867" t="s">
        <v>25</v>
      </c>
      <c r="E867">
        <v>76</v>
      </c>
      <c r="F867">
        <v>4576.8999999999996</v>
      </c>
      <c r="G867">
        <v>5126.1279999999997</v>
      </c>
      <c r="H867">
        <v>915.38</v>
      </c>
      <c r="I867" t="s">
        <v>33</v>
      </c>
      <c r="L867" t="s">
        <v>63</v>
      </c>
      <c r="M867">
        <v>2021</v>
      </c>
      <c r="N867" t="s">
        <v>31</v>
      </c>
      <c r="O867" t="s">
        <v>53</v>
      </c>
      <c r="P867" t="s">
        <v>54</v>
      </c>
      <c r="Q867" t="s">
        <v>55</v>
      </c>
      <c r="R867" t="s">
        <v>56</v>
      </c>
      <c r="S867" t="s">
        <v>57</v>
      </c>
      <c r="T867" t="s">
        <v>60</v>
      </c>
      <c r="U867">
        <v>158</v>
      </c>
      <c r="V867">
        <v>225.94</v>
      </c>
    </row>
    <row r="868" spans="1:22" x14ac:dyDescent="0.25">
      <c r="A868">
        <v>2024</v>
      </c>
      <c r="B868" t="s">
        <v>40</v>
      </c>
      <c r="C868" t="s">
        <v>23</v>
      </c>
      <c r="D868" t="s">
        <v>26</v>
      </c>
      <c r="E868">
        <v>46</v>
      </c>
      <c r="F868">
        <v>200</v>
      </c>
      <c r="G868">
        <v>224</v>
      </c>
      <c r="H868">
        <v>40</v>
      </c>
      <c r="I868" t="s">
        <v>33</v>
      </c>
      <c r="L868" t="s">
        <v>59</v>
      </c>
      <c r="M868">
        <v>2021</v>
      </c>
      <c r="N868" t="s">
        <v>31</v>
      </c>
      <c r="O868" t="s">
        <v>53</v>
      </c>
      <c r="P868" t="s">
        <v>54</v>
      </c>
      <c r="Q868" t="s">
        <v>55</v>
      </c>
      <c r="R868" t="s">
        <v>56</v>
      </c>
      <c r="S868" t="s">
        <v>57</v>
      </c>
      <c r="T868" t="s">
        <v>60</v>
      </c>
      <c r="U868">
        <v>184</v>
      </c>
      <c r="V868">
        <v>263.12</v>
      </c>
    </row>
    <row r="869" spans="1:22" x14ac:dyDescent="0.25">
      <c r="A869">
        <v>2024</v>
      </c>
      <c r="B869" t="s">
        <v>40</v>
      </c>
      <c r="C869" t="s">
        <v>23</v>
      </c>
      <c r="D869" t="s">
        <v>27</v>
      </c>
      <c r="E869">
        <v>34</v>
      </c>
      <c r="F869">
        <v>4576.8</v>
      </c>
      <c r="G869">
        <v>5126.0160000000005</v>
      </c>
      <c r="H869">
        <v>915.36000000000013</v>
      </c>
      <c r="I869" t="s">
        <v>33</v>
      </c>
      <c r="L869" t="s">
        <v>52</v>
      </c>
      <c r="M869">
        <v>2021</v>
      </c>
      <c r="N869" t="s">
        <v>31</v>
      </c>
      <c r="O869" t="s">
        <v>53</v>
      </c>
      <c r="P869" t="s">
        <v>54</v>
      </c>
      <c r="Q869" t="s">
        <v>55</v>
      </c>
      <c r="R869" t="s">
        <v>56</v>
      </c>
      <c r="S869" t="s">
        <v>57</v>
      </c>
      <c r="T869" t="s">
        <v>60</v>
      </c>
      <c r="U869">
        <v>154</v>
      </c>
      <c r="V869">
        <v>220.22</v>
      </c>
    </row>
    <row r="870" spans="1:22" x14ac:dyDescent="0.25">
      <c r="A870">
        <v>2024</v>
      </c>
      <c r="B870" t="s">
        <v>40</v>
      </c>
      <c r="C870" t="s">
        <v>14</v>
      </c>
      <c r="D870" t="s">
        <v>28</v>
      </c>
      <c r="E870">
        <v>7</v>
      </c>
      <c r="F870">
        <v>200</v>
      </c>
      <c r="G870">
        <v>224</v>
      </c>
      <c r="H870">
        <v>40</v>
      </c>
      <c r="I870" t="s">
        <v>33</v>
      </c>
      <c r="L870" t="s">
        <v>59</v>
      </c>
      <c r="M870">
        <v>2021</v>
      </c>
      <c r="N870" t="s">
        <v>31</v>
      </c>
      <c r="O870" t="s">
        <v>53</v>
      </c>
      <c r="P870" t="s">
        <v>54</v>
      </c>
      <c r="Q870" t="s">
        <v>55</v>
      </c>
      <c r="R870" t="s">
        <v>56</v>
      </c>
      <c r="S870" t="s">
        <v>57</v>
      </c>
      <c r="T870" t="s">
        <v>58</v>
      </c>
      <c r="U870">
        <v>192</v>
      </c>
      <c r="V870">
        <v>526.24</v>
      </c>
    </row>
    <row r="871" spans="1:22" x14ac:dyDescent="0.25">
      <c r="A871">
        <v>2024</v>
      </c>
      <c r="B871" t="s">
        <v>40</v>
      </c>
      <c r="C871" t="s">
        <v>23</v>
      </c>
      <c r="D871" t="s">
        <v>30</v>
      </c>
      <c r="E871">
        <v>3</v>
      </c>
      <c r="F871">
        <v>4577.3</v>
      </c>
      <c r="G871">
        <v>5126.576</v>
      </c>
      <c r="H871">
        <v>915.46</v>
      </c>
      <c r="I871" t="s">
        <v>33</v>
      </c>
      <c r="L871" t="s">
        <v>63</v>
      </c>
      <c r="M871">
        <v>2021</v>
      </c>
      <c r="N871" t="s">
        <v>31</v>
      </c>
      <c r="O871" t="s">
        <v>53</v>
      </c>
      <c r="P871" t="s">
        <v>54</v>
      </c>
      <c r="Q871" t="s">
        <v>55</v>
      </c>
      <c r="R871" t="s">
        <v>56</v>
      </c>
      <c r="S871" t="s">
        <v>57</v>
      </c>
      <c r="T871" t="s">
        <v>58</v>
      </c>
      <c r="U871">
        <v>186</v>
      </c>
      <c r="V871">
        <v>526.24</v>
      </c>
    </row>
    <row r="872" spans="1:22" x14ac:dyDescent="0.25">
      <c r="A872">
        <v>2024</v>
      </c>
      <c r="B872" t="s">
        <v>40</v>
      </c>
      <c r="C872" t="s">
        <v>29</v>
      </c>
      <c r="D872" t="s">
        <v>29</v>
      </c>
      <c r="E872">
        <v>2</v>
      </c>
      <c r="F872">
        <v>6600</v>
      </c>
      <c r="G872">
        <v>7392</v>
      </c>
      <c r="H872">
        <v>1320</v>
      </c>
      <c r="I872" t="s">
        <v>33</v>
      </c>
      <c r="L872" t="s">
        <v>62</v>
      </c>
      <c r="M872">
        <v>2021</v>
      </c>
      <c r="N872" t="s">
        <v>31</v>
      </c>
      <c r="O872" t="s">
        <v>53</v>
      </c>
      <c r="P872" t="s">
        <v>54</v>
      </c>
      <c r="Q872" t="s">
        <v>55</v>
      </c>
      <c r="R872" t="s">
        <v>56</v>
      </c>
      <c r="S872" t="s">
        <v>57</v>
      </c>
      <c r="T872" t="s">
        <v>58</v>
      </c>
      <c r="U872">
        <v>180</v>
      </c>
      <c r="V872">
        <v>526.24</v>
      </c>
    </row>
    <row r="873" spans="1:22" x14ac:dyDescent="0.25">
      <c r="A873">
        <v>2024</v>
      </c>
      <c r="B873" t="s">
        <v>41</v>
      </c>
      <c r="C873" t="s">
        <v>10</v>
      </c>
      <c r="D873" t="s">
        <v>11</v>
      </c>
      <c r="E873">
        <v>3566</v>
      </c>
      <c r="F873">
        <v>4577.3</v>
      </c>
      <c r="G873">
        <v>5126.576</v>
      </c>
      <c r="H873">
        <v>915.46</v>
      </c>
      <c r="I873" t="s">
        <v>33</v>
      </c>
      <c r="L873" t="s">
        <v>52</v>
      </c>
      <c r="M873">
        <v>2021</v>
      </c>
      <c r="N873" t="s">
        <v>31</v>
      </c>
      <c r="O873" t="s">
        <v>53</v>
      </c>
      <c r="P873" t="s">
        <v>54</v>
      </c>
      <c r="Q873" t="s">
        <v>55</v>
      </c>
      <c r="R873" t="s">
        <v>56</v>
      </c>
      <c r="S873" t="s">
        <v>57</v>
      </c>
      <c r="T873" t="s">
        <v>60</v>
      </c>
      <c r="U873">
        <v>686</v>
      </c>
      <c r="V873">
        <v>980.98</v>
      </c>
    </row>
    <row r="874" spans="1:22" x14ac:dyDescent="0.25">
      <c r="A874">
        <v>2024</v>
      </c>
      <c r="B874" t="s">
        <v>41</v>
      </c>
      <c r="C874" t="s">
        <v>10</v>
      </c>
      <c r="D874" t="s">
        <v>13</v>
      </c>
      <c r="E874">
        <v>2498</v>
      </c>
      <c r="F874">
        <v>8000</v>
      </c>
      <c r="G874">
        <v>8960</v>
      </c>
      <c r="H874">
        <v>1600</v>
      </c>
      <c r="I874" t="s">
        <v>33</v>
      </c>
      <c r="L874" t="s">
        <v>62</v>
      </c>
      <c r="M874">
        <v>2021</v>
      </c>
      <c r="N874" t="s">
        <v>31</v>
      </c>
      <c r="O874" t="s">
        <v>53</v>
      </c>
      <c r="P874" t="s">
        <v>54</v>
      </c>
      <c r="Q874" t="s">
        <v>55</v>
      </c>
      <c r="R874" t="s">
        <v>56</v>
      </c>
      <c r="S874" t="s">
        <v>57</v>
      </c>
      <c r="T874" t="s">
        <v>60</v>
      </c>
      <c r="U874">
        <v>719</v>
      </c>
      <c r="V874">
        <v>1028.17</v>
      </c>
    </row>
    <row r="875" spans="1:22" x14ac:dyDescent="0.25">
      <c r="A875">
        <v>2024</v>
      </c>
      <c r="B875" t="s">
        <v>41</v>
      </c>
      <c r="C875" t="s">
        <v>14</v>
      </c>
      <c r="D875" t="s">
        <v>15</v>
      </c>
      <c r="E875">
        <v>1245</v>
      </c>
      <c r="F875">
        <v>4577.2</v>
      </c>
      <c r="G875">
        <v>5126.4639999999999</v>
      </c>
      <c r="H875">
        <v>915.44</v>
      </c>
      <c r="I875" t="s">
        <v>33</v>
      </c>
      <c r="L875" t="s">
        <v>59</v>
      </c>
      <c r="M875">
        <v>2021</v>
      </c>
      <c r="N875" t="s">
        <v>31</v>
      </c>
      <c r="O875" t="s">
        <v>53</v>
      </c>
      <c r="P875" t="s">
        <v>54</v>
      </c>
      <c r="Q875" t="s">
        <v>55</v>
      </c>
      <c r="R875" t="s">
        <v>56</v>
      </c>
      <c r="S875" t="s">
        <v>57</v>
      </c>
      <c r="T875" t="s">
        <v>60</v>
      </c>
      <c r="U875">
        <v>772</v>
      </c>
      <c r="V875">
        <v>1103.96</v>
      </c>
    </row>
    <row r="876" spans="1:22" x14ac:dyDescent="0.25">
      <c r="A876">
        <v>2024</v>
      </c>
      <c r="B876" t="s">
        <v>41</v>
      </c>
      <c r="C876" t="s">
        <v>16</v>
      </c>
      <c r="D876" t="s">
        <v>17</v>
      </c>
      <c r="E876">
        <v>644</v>
      </c>
      <c r="F876">
        <v>5743.5</v>
      </c>
      <c r="G876">
        <v>6432.72</v>
      </c>
      <c r="H876">
        <v>1148.7</v>
      </c>
      <c r="I876" t="s">
        <v>33</v>
      </c>
      <c r="L876" t="s">
        <v>61</v>
      </c>
      <c r="M876">
        <v>2021</v>
      </c>
      <c r="N876" t="s">
        <v>31</v>
      </c>
      <c r="O876" t="s">
        <v>53</v>
      </c>
      <c r="P876" t="s">
        <v>54</v>
      </c>
      <c r="Q876" t="s">
        <v>55</v>
      </c>
      <c r="R876" t="s">
        <v>56</v>
      </c>
      <c r="S876" t="s">
        <v>57</v>
      </c>
      <c r="T876" t="s">
        <v>58</v>
      </c>
      <c r="U876">
        <v>189</v>
      </c>
      <c r="V876">
        <v>270.27</v>
      </c>
    </row>
    <row r="877" spans="1:22" x14ac:dyDescent="0.25">
      <c r="A877">
        <v>2024</v>
      </c>
      <c r="B877" t="s">
        <v>41</v>
      </c>
      <c r="C877" t="s">
        <v>18</v>
      </c>
      <c r="D877" t="s">
        <v>19</v>
      </c>
      <c r="E877">
        <v>643</v>
      </c>
      <c r="F877">
        <v>7000</v>
      </c>
      <c r="G877">
        <v>7840</v>
      </c>
      <c r="H877">
        <v>1400</v>
      </c>
      <c r="I877" t="s">
        <v>33</v>
      </c>
      <c r="L877" t="s">
        <v>62</v>
      </c>
      <c r="M877">
        <v>2021</v>
      </c>
      <c r="N877" t="s">
        <v>31</v>
      </c>
      <c r="O877" t="s">
        <v>53</v>
      </c>
      <c r="P877" t="s">
        <v>54</v>
      </c>
      <c r="Q877" t="s">
        <v>55</v>
      </c>
      <c r="R877" t="s">
        <v>56</v>
      </c>
      <c r="S877" t="s">
        <v>57</v>
      </c>
      <c r="T877" t="s">
        <v>58</v>
      </c>
      <c r="U877">
        <v>183</v>
      </c>
      <c r="V877">
        <v>261.69</v>
      </c>
    </row>
    <row r="878" spans="1:22" x14ac:dyDescent="0.25">
      <c r="A878">
        <v>2024</v>
      </c>
      <c r="B878" t="s">
        <v>41</v>
      </c>
      <c r="C878" t="s">
        <v>16</v>
      </c>
      <c r="D878" t="s">
        <v>20</v>
      </c>
      <c r="E878">
        <v>455</v>
      </c>
      <c r="F878">
        <v>4578.6000000000004</v>
      </c>
      <c r="G878">
        <v>5128.0320000000002</v>
      </c>
      <c r="H878">
        <v>915.72000000000014</v>
      </c>
      <c r="I878" t="s">
        <v>33</v>
      </c>
      <c r="L878" t="s">
        <v>59</v>
      </c>
      <c r="M878">
        <v>2021</v>
      </c>
      <c r="N878" t="s">
        <v>31</v>
      </c>
      <c r="O878" t="s">
        <v>53</v>
      </c>
      <c r="P878" t="s">
        <v>54</v>
      </c>
      <c r="Q878" t="s">
        <v>55</v>
      </c>
      <c r="R878" t="s">
        <v>56</v>
      </c>
      <c r="S878" t="s">
        <v>57</v>
      </c>
      <c r="T878" t="s">
        <v>60</v>
      </c>
      <c r="U878">
        <v>183</v>
      </c>
      <c r="V878">
        <v>261.69</v>
      </c>
    </row>
    <row r="879" spans="1:22" x14ac:dyDescent="0.25">
      <c r="A879">
        <v>2024</v>
      </c>
      <c r="B879" t="s">
        <v>41</v>
      </c>
      <c r="C879" t="s">
        <v>18</v>
      </c>
      <c r="D879" t="s">
        <v>21</v>
      </c>
      <c r="E879">
        <v>345</v>
      </c>
      <c r="F879">
        <v>7000</v>
      </c>
      <c r="G879">
        <v>7840</v>
      </c>
      <c r="H879">
        <v>1400</v>
      </c>
      <c r="I879" t="s">
        <v>33</v>
      </c>
      <c r="L879" t="s">
        <v>59</v>
      </c>
      <c r="M879">
        <v>2021</v>
      </c>
      <c r="N879" t="s">
        <v>31</v>
      </c>
      <c r="O879" t="s">
        <v>53</v>
      </c>
      <c r="P879" t="s">
        <v>54</v>
      </c>
      <c r="Q879" t="s">
        <v>55</v>
      </c>
      <c r="R879" t="s">
        <v>56</v>
      </c>
      <c r="S879" t="s">
        <v>57</v>
      </c>
      <c r="T879" t="s">
        <v>60</v>
      </c>
      <c r="U879">
        <v>758</v>
      </c>
      <c r="V879">
        <v>526.24</v>
      </c>
    </row>
    <row r="880" spans="1:22" x14ac:dyDescent="0.25">
      <c r="A880">
        <v>2024</v>
      </c>
      <c r="B880" t="s">
        <v>41</v>
      </c>
      <c r="C880" t="s">
        <v>14</v>
      </c>
      <c r="D880" t="s">
        <v>22</v>
      </c>
      <c r="E880">
        <v>122</v>
      </c>
      <c r="F880">
        <v>100</v>
      </c>
      <c r="G880">
        <v>112</v>
      </c>
      <c r="H880">
        <v>20</v>
      </c>
      <c r="I880" t="s">
        <v>33</v>
      </c>
      <c r="L880" t="s">
        <v>52</v>
      </c>
      <c r="M880">
        <v>2021</v>
      </c>
      <c r="N880" t="s">
        <v>31</v>
      </c>
      <c r="O880" t="s">
        <v>53</v>
      </c>
      <c r="P880" t="s">
        <v>54</v>
      </c>
      <c r="Q880" t="s">
        <v>55</v>
      </c>
      <c r="R880" t="s">
        <v>56</v>
      </c>
      <c r="S880" t="s">
        <v>57</v>
      </c>
      <c r="T880" t="s">
        <v>60</v>
      </c>
      <c r="U880">
        <v>812</v>
      </c>
      <c r="V880">
        <v>526.24</v>
      </c>
    </row>
    <row r="881" spans="1:22" x14ac:dyDescent="0.25">
      <c r="A881">
        <v>2024</v>
      </c>
      <c r="B881" t="s">
        <v>41</v>
      </c>
      <c r="C881" t="s">
        <v>23</v>
      </c>
      <c r="D881" t="s">
        <v>24</v>
      </c>
      <c r="E881">
        <v>78</v>
      </c>
      <c r="F881">
        <v>4577.2</v>
      </c>
      <c r="G881">
        <v>5126.4639999999999</v>
      </c>
      <c r="H881">
        <v>915.44</v>
      </c>
      <c r="I881" t="s">
        <v>33</v>
      </c>
      <c r="L881" t="s">
        <v>52</v>
      </c>
      <c r="M881">
        <v>2021</v>
      </c>
      <c r="N881" t="s">
        <v>31</v>
      </c>
      <c r="O881" t="s">
        <v>53</v>
      </c>
      <c r="P881" t="s">
        <v>54</v>
      </c>
      <c r="Q881" t="s">
        <v>55</v>
      </c>
      <c r="R881" t="s">
        <v>56</v>
      </c>
      <c r="S881" t="s">
        <v>57</v>
      </c>
      <c r="T881" t="s">
        <v>60</v>
      </c>
      <c r="U881">
        <v>181</v>
      </c>
      <c r="V881">
        <v>258.83</v>
      </c>
    </row>
    <row r="882" spans="1:22" x14ac:dyDescent="0.25">
      <c r="A882">
        <v>2024</v>
      </c>
      <c r="B882" t="s">
        <v>41</v>
      </c>
      <c r="C882" t="s">
        <v>23</v>
      </c>
      <c r="D882" t="s">
        <v>25</v>
      </c>
      <c r="E882">
        <v>76</v>
      </c>
      <c r="F882">
        <v>4576.8999999999996</v>
      </c>
      <c r="G882">
        <v>5126.1279999999997</v>
      </c>
      <c r="H882">
        <v>915.38</v>
      </c>
      <c r="I882" t="s">
        <v>33</v>
      </c>
      <c r="L882" t="s">
        <v>63</v>
      </c>
      <c r="M882">
        <v>2021</v>
      </c>
      <c r="N882" t="s">
        <v>31</v>
      </c>
      <c r="O882" t="s">
        <v>53</v>
      </c>
      <c r="P882" t="s">
        <v>54</v>
      </c>
      <c r="Q882" t="s">
        <v>55</v>
      </c>
      <c r="R882" t="s">
        <v>56</v>
      </c>
      <c r="S882" t="s">
        <v>57</v>
      </c>
      <c r="T882" t="s">
        <v>60</v>
      </c>
      <c r="U882">
        <v>229</v>
      </c>
      <c r="V882">
        <v>327.47000000000003</v>
      </c>
    </row>
    <row r="883" spans="1:22" x14ac:dyDescent="0.25">
      <c r="A883">
        <v>2024</v>
      </c>
      <c r="B883" t="s">
        <v>41</v>
      </c>
      <c r="C883" t="s">
        <v>23</v>
      </c>
      <c r="D883" t="s">
        <v>26</v>
      </c>
      <c r="E883">
        <v>46</v>
      </c>
      <c r="F883">
        <v>200</v>
      </c>
      <c r="G883">
        <v>224</v>
      </c>
      <c r="H883">
        <v>40</v>
      </c>
      <c r="I883" t="s">
        <v>33</v>
      </c>
      <c r="L883" t="s">
        <v>59</v>
      </c>
      <c r="M883">
        <v>2021</v>
      </c>
      <c r="N883" t="s">
        <v>31</v>
      </c>
      <c r="O883" t="s">
        <v>53</v>
      </c>
      <c r="P883" t="s">
        <v>54</v>
      </c>
      <c r="Q883" t="s">
        <v>55</v>
      </c>
      <c r="R883" t="s">
        <v>56</v>
      </c>
      <c r="S883" t="s">
        <v>57</v>
      </c>
      <c r="T883" t="s">
        <v>60</v>
      </c>
      <c r="U883">
        <v>157</v>
      </c>
      <c r="V883">
        <v>224.51</v>
      </c>
    </row>
    <row r="884" spans="1:22" x14ac:dyDescent="0.25">
      <c r="A884">
        <v>2024</v>
      </c>
      <c r="B884" t="s">
        <v>41</v>
      </c>
      <c r="C884" t="s">
        <v>23</v>
      </c>
      <c r="D884" t="s">
        <v>27</v>
      </c>
      <c r="E884">
        <v>34</v>
      </c>
      <c r="F884">
        <v>4576.8</v>
      </c>
      <c r="G884">
        <v>5126.0160000000005</v>
      </c>
      <c r="H884">
        <v>915.36000000000013</v>
      </c>
      <c r="I884" t="s">
        <v>33</v>
      </c>
      <c r="L884" t="s">
        <v>59</v>
      </c>
      <c r="M884">
        <v>2021</v>
      </c>
      <c r="N884" t="s">
        <v>31</v>
      </c>
      <c r="O884" t="s">
        <v>53</v>
      </c>
      <c r="P884" t="s">
        <v>54</v>
      </c>
      <c r="Q884" t="s">
        <v>55</v>
      </c>
      <c r="R884" t="s">
        <v>56</v>
      </c>
      <c r="S884" t="s">
        <v>57</v>
      </c>
      <c r="T884" t="s">
        <v>58</v>
      </c>
      <c r="U884">
        <v>191</v>
      </c>
      <c r="V884">
        <v>273.13</v>
      </c>
    </row>
    <row r="885" spans="1:22" x14ac:dyDescent="0.25">
      <c r="A885">
        <v>2024</v>
      </c>
      <c r="B885" t="s">
        <v>41</v>
      </c>
      <c r="C885" t="s">
        <v>14</v>
      </c>
      <c r="D885" t="s">
        <v>28</v>
      </c>
      <c r="E885">
        <v>7</v>
      </c>
      <c r="F885">
        <v>200</v>
      </c>
      <c r="G885">
        <v>224</v>
      </c>
      <c r="H885">
        <v>40</v>
      </c>
      <c r="I885" t="s">
        <v>33</v>
      </c>
      <c r="L885" t="s">
        <v>59</v>
      </c>
      <c r="M885">
        <v>2021</v>
      </c>
      <c r="N885" t="s">
        <v>31</v>
      </c>
      <c r="O885" t="s">
        <v>53</v>
      </c>
      <c r="P885" t="s">
        <v>54</v>
      </c>
      <c r="Q885" t="s">
        <v>55</v>
      </c>
      <c r="R885" t="s">
        <v>56</v>
      </c>
      <c r="S885" t="s">
        <v>57</v>
      </c>
      <c r="T885" t="s">
        <v>58</v>
      </c>
      <c r="U885">
        <v>185</v>
      </c>
      <c r="V885">
        <v>264.55</v>
      </c>
    </row>
    <row r="886" spans="1:22" x14ac:dyDescent="0.25">
      <c r="A886">
        <v>2024</v>
      </c>
      <c r="B886" t="s">
        <v>41</v>
      </c>
      <c r="C886" t="s">
        <v>23</v>
      </c>
      <c r="D886" t="s">
        <v>30</v>
      </c>
      <c r="E886">
        <v>3</v>
      </c>
      <c r="F886">
        <v>4577.3</v>
      </c>
      <c r="G886">
        <v>5126.576</v>
      </c>
      <c r="H886">
        <v>915.46</v>
      </c>
      <c r="I886" t="s">
        <v>33</v>
      </c>
      <c r="L886" t="s">
        <v>59</v>
      </c>
      <c r="M886">
        <v>2021</v>
      </c>
      <c r="N886" t="s">
        <v>31</v>
      </c>
      <c r="O886" t="s">
        <v>53</v>
      </c>
      <c r="P886" t="s">
        <v>54</v>
      </c>
      <c r="Q886" t="s">
        <v>55</v>
      </c>
      <c r="R886" t="s">
        <v>56</v>
      </c>
      <c r="S886" t="s">
        <v>57</v>
      </c>
      <c r="T886" t="s">
        <v>58</v>
      </c>
      <c r="U886">
        <v>179</v>
      </c>
      <c r="V886">
        <v>255.97</v>
      </c>
    </row>
    <row r="887" spans="1:22" x14ac:dyDescent="0.25">
      <c r="A887">
        <v>2024</v>
      </c>
      <c r="B887" t="s">
        <v>41</v>
      </c>
      <c r="C887" t="s">
        <v>29</v>
      </c>
      <c r="D887" t="s">
        <v>29</v>
      </c>
      <c r="E887">
        <v>2</v>
      </c>
      <c r="F887">
        <v>6600</v>
      </c>
      <c r="G887">
        <v>7392</v>
      </c>
      <c r="H887">
        <v>1320</v>
      </c>
      <c r="I887" t="s">
        <v>12</v>
      </c>
      <c r="L887" t="s">
        <v>63</v>
      </c>
      <c r="M887">
        <v>2021</v>
      </c>
      <c r="N887" t="s">
        <v>31</v>
      </c>
      <c r="O887" t="s">
        <v>53</v>
      </c>
      <c r="P887" t="s">
        <v>54</v>
      </c>
      <c r="Q887" t="s">
        <v>55</v>
      </c>
      <c r="R887" t="s">
        <v>56</v>
      </c>
      <c r="S887" t="s">
        <v>57</v>
      </c>
      <c r="T887" t="s">
        <v>60</v>
      </c>
      <c r="U887">
        <v>185</v>
      </c>
      <c r="V887">
        <v>264.55</v>
      </c>
    </row>
    <row r="888" spans="1:22" x14ac:dyDescent="0.25">
      <c r="A888">
        <v>2024</v>
      </c>
      <c r="B888" t="s">
        <v>42</v>
      </c>
      <c r="C888" t="s">
        <v>10</v>
      </c>
      <c r="D888" t="s">
        <v>11</v>
      </c>
      <c r="E888">
        <v>3566</v>
      </c>
      <c r="F888">
        <v>4577.3</v>
      </c>
      <c r="G888">
        <v>5126.576</v>
      </c>
      <c r="H888">
        <v>915.46</v>
      </c>
      <c r="I888" t="s">
        <v>12</v>
      </c>
      <c r="L888" t="s">
        <v>62</v>
      </c>
      <c r="M888">
        <v>2021</v>
      </c>
      <c r="N888" t="s">
        <v>31</v>
      </c>
      <c r="O888" t="s">
        <v>53</v>
      </c>
      <c r="P888" t="s">
        <v>54</v>
      </c>
      <c r="Q888" t="s">
        <v>55</v>
      </c>
      <c r="R888" t="s">
        <v>56</v>
      </c>
      <c r="S888" t="s">
        <v>57</v>
      </c>
      <c r="T888" t="s">
        <v>60</v>
      </c>
      <c r="U888">
        <v>227</v>
      </c>
      <c r="V888">
        <v>324.61</v>
      </c>
    </row>
    <row r="889" spans="1:22" x14ac:dyDescent="0.25">
      <c r="A889">
        <v>2024</v>
      </c>
      <c r="B889" t="s">
        <v>42</v>
      </c>
      <c r="C889" t="s">
        <v>10</v>
      </c>
      <c r="D889" t="s">
        <v>13</v>
      </c>
      <c r="E889">
        <v>2498</v>
      </c>
      <c r="F889">
        <v>8000</v>
      </c>
      <c r="G889">
        <v>8960</v>
      </c>
      <c r="H889">
        <v>1600</v>
      </c>
      <c r="I889" t="s">
        <v>12</v>
      </c>
      <c r="L889" t="s">
        <v>52</v>
      </c>
      <c r="M889">
        <v>2021</v>
      </c>
      <c r="N889" t="s">
        <v>31</v>
      </c>
      <c r="O889" t="s">
        <v>53</v>
      </c>
      <c r="P889" t="s">
        <v>54</v>
      </c>
      <c r="Q889" t="s">
        <v>55</v>
      </c>
      <c r="R889" t="s">
        <v>56</v>
      </c>
      <c r="S889" t="s">
        <v>57</v>
      </c>
      <c r="T889" t="s">
        <v>60</v>
      </c>
      <c r="U889">
        <v>781</v>
      </c>
      <c r="V889">
        <v>1116.83</v>
      </c>
    </row>
    <row r="890" spans="1:22" x14ac:dyDescent="0.25">
      <c r="A890">
        <v>2024</v>
      </c>
      <c r="B890" t="s">
        <v>42</v>
      </c>
      <c r="C890" t="s">
        <v>14</v>
      </c>
      <c r="D890" t="s">
        <v>15</v>
      </c>
      <c r="E890">
        <v>1245</v>
      </c>
      <c r="F890">
        <v>4577.2</v>
      </c>
      <c r="G890">
        <v>5126.4639999999999</v>
      </c>
      <c r="H890">
        <v>915.44</v>
      </c>
      <c r="I890" t="s">
        <v>12</v>
      </c>
      <c r="L890" t="s">
        <v>61</v>
      </c>
      <c r="M890">
        <v>2021</v>
      </c>
      <c r="N890" t="s">
        <v>9</v>
      </c>
      <c r="O890" t="s">
        <v>53</v>
      </c>
      <c r="P890" t="s">
        <v>54</v>
      </c>
      <c r="Q890" t="s">
        <v>55</v>
      </c>
      <c r="R890" t="s">
        <v>56</v>
      </c>
      <c r="S890" t="s">
        <v>57</v>
      </c>
      <c r="T890" t="s">
        <v>58</v>
      </c>
      <c r="U890">
        <v>206</v>
      </c>
      <c r="V890">
        <v>526.24</v>
      </c>
    </row>
    <row r="891" spans="1:22" x14ac:dyDescent="0.25">
      <c r="A891">
        <v>2024</v>
      </c>
      <c r="B891" t="s">
        <v>42</v>
      </c>
      <c r="C891" t="s">
        <v>16</v>
      </c>
      <c r="D891" t="s">
        <v>17</v>
      </c>
      <c r="E891">
        <v>644</v>
      </c>
      <c r="F891">
        <v>5743.5</v>
      </c>
      <c r="G891">
        <v>6432.72</v>
      </c>
      <c r="H891">
        <v>1148.7</v>
      </c>
      <c r="I891" t="s">
        <v>12</v>
      </c>
      <c r="L891" t="s">
        <v>59</v>
      </c>
      <c r="M891">
        <v>2021</v>
      </c>
      <c r="N891" t="s">
        <v>9</v>
      </c>
      <c r="O891" t="s">
        <v>53</v>
      </c>
      <c r="P891" t="s">
        <v>54</v>
      </c>
      <c r="Q891" t="s">
        <v>55</v>
      </c>
      <c r="R891" t="s">
        <v>56</v>
      </c>
      <c r="S891" t="s">
        <v>57</v>
      </c>
      <c r="T891" t="s">
        <v>58</v>
      </c>
      <c r="U891">
        <v>200</v>
      </c>
      <c r="V891">
        <v>526.24</v>
      </c>
    </row>
    <row r="892" spans="1:22" x14ac:dyDescent="0.25">
      <c r="A892">
        <v>2024</v>
      </c>
      <c r="B892" t="s">
        <v>42</v>
      </c>
      <c r="C892" t="s">
        <v>18</v>
      </c>
      <c r="D892" t="s">
        <v>19</v>
      </c>
      <c r="E892">
        <v>643</v>
      </c>
      <c r="F892">
        <v>7000</v>
      </c>
      <c r="G892">
        <v>7840</v>
      </c>
      <c r="H892">
        <v>1400</v>
      </c>
      <c r="I892" t="s">
        <v>12</v>
      </c>
      <c r="L892" t="s">
        <v>61</v>
      </c>
      <c r="M892">
        <v>2021</v>
      </c>
      <c r="N892" t="s">
        <v>9</v>
      </c>
      <c r="O892" t="s">
        <v>53</v>
      </c>
      <c r="P892" t="s">
        <v>54</v>
      </c>
      <c r="Q892" t="s">
        <v>55</v>
      </c>
      <c r="R892" t="s">
        <v>56</v>
      </c>
      <c r="S892" t="s">
        <v>57</v>
      </c>
      <c r="T892" t="s">
        <v>60</v>
      </c>
      <c r="U892">
        <v>188</v>
      </c>
      <c r="V892">
        <v>268.84000000000003</v>
      </c>
    </row>
    <row r="893" spans="1:22" x14ac:dyDescent="0.25">
      <c r="A893">
        <v>2024</v>
      </c>
      <c r="B893" t="s">
        <v>42</v>
      </c>
      <c r="C893" t="s">
        <v>16</v>
      </c>
      <c r="D893" t="s">
        <v>20</v>
      </c>
      <c r="E893">
        <v>455</v>
      </c>
      <c r="F893">
        <v>4578.6000000000004</v>
      </c>
      <c r="G893">
        <v>5128.0320000000002</v>
      </c>
      <c r="H893">
        <v>915.72000000000014</v>
      </c>
      <c r="I893" t="s">
        <v>12</v>
      </c>
      <c r="L893" t="s">
        <v>59</v>
      </c>
      <c r="M893">
        <v>2021</v>
      </c>
      <c r="N893" t="s">
        <v>9</v>
      </c>
      <c r="O893" t="s">
        <v>53</v>
      </c>
      <c r="P893" t="s">
        <v>54</v>
      </c>
      <c r="Q893" t="s">
        <v>55</v>
      </c>
      <c r="R893" t="s">
        <v>56</v>
      </c>
      <c r="S893" t="s">
        <v>57</v>
      </c>
      <c r="T893" t="s">
        <v>60</v>
      </c>
      <c r="U893">
        <v>236</v>
      </c>
      <c r="V893">
        <v>337.48</v>
      </c>
    </row>
    <row r="894" spans="1:22" x14ac:dyDescent="0.25">
      <c r="A894">
        <v>2024</v>
      </c>
      <c r="B894" t="s">
        <v>42</v>
      </c>
      <c r="C894" t="s">
        <v>18</v>
      </c>
      <c r="D894" t="s">
        <v>21</v>
      </c>
      <c r="E894">
        <v>345</v>
      </c>
      <c r="F894">
        <v>7000</v>
      </c>
      <c r="G894">
        <v>7840</v>
      </c>
      <c r="H894">
        <v>1400</v>
      </c>
      <c r="I894" t="s">
        <v>12</v>
      </c>
      <c r="L894" t="s">
        <v>61</v>
      </c>
      <c r="M894">
        <v>2021</v>
      </c>
      <c r="N894" t="s">
        <v>9</v>
      </c>
      <c r="O894" t="s">
        <v>53</v>
      </c>
      <c r="P894" t="s">
        <v>54</v>
      </c>
      <c r="Q894" t="s">
        <v>55</v>
      </c>
      <c r="R894" t="s">
        <v>56</v>
      </c>
      <c r="S894" t="s">
        <v>57</v>
      </c>
      <c r="T894" t="s">
        <v>60</v>
      </c>
      <c r="U894">
        <v>190</v>
      </c>
      <c r="V894">
        <v>271.7</v>
      </c>
    </row>
    <row r="895" spans="1:22" x14ac:dyDescent="0.25">
      <c r="A895">
        <v>2024</v>
      </c>
      <c r="B895" t="s">
        <v>42</v>
      </c>
      <c r="C895" t="s">
        <v>14</v>
      </c>
      <c r="D895" t="s">
        <v>22</v>
      </c>
      <c r="E895">
        <v>122</v>
      </c>
      <c r="F895">
        <v>100</v>
      </c>
      <c r="G895">
        <v>112</v>
      </c>
      <c r="H895">
        <v>20</v>
      </c>
      <c r="I895" t="s">
        <v>12</v>
      </c>
      <c r="L895" t="s">
        <v>52</v>
      </c>
      <c r="M895">
        <v>2021</v>
      </c>
      <c r="N895" t="s">
        <v>9</v>
      </c>
      <c r="O895" t="s">
        <v>53</v>
      </c>
      <c r="P895" t="s">
        <v>54</v>
      </c>
      <c r="Q895" t="s">
        <v>55</v>
      </c>
      <c r="R895" t="s">
        <v>56</v>
      </c>
      <c r="S895" t="s">
        <v>57</v>
      </c>
      <c r="T895" t="s">
        <v>60</v>
      </c>
      <c r="U895">
        <v>232</v>
      </c>
      <c r="V895">
        <v>331.76</v>
      </c>
    </row>
    <row r="896" spans="1:22" x14ac:dyDescent="0.25">
      <c r="A896">
        <v>2024</v>
      </c>
      <c r="B896" t="s">
        <v>42</v>
      </c>
      <c r="C896" t="s">
        <v>23</v>
      </c>
      <c r="D896" t="s">
        <v>24</v>
      </c>
      <c r="E896">
        <v>78</v>
      </c>
      <c r="F896">
        <v>4577.2</v>
      </c>
      <c r="G896">
        <v>5126.4639999999999</v>
      </c>
      <c r="H896">
        <v>915.44</v>
      </c>
      <c r="I896" t="s">
        <v>12</v>
      </c>
      <c r="L896" t="s">
        <v>59</v>
      </c>
      <c r="M896">
        <v>2021</v>
      </c>
      <c r="N896" t="s">
        <v>9</v>
      </c>
      <c r="O896" t="s">
        <v>53</v>
      </c>
      <c r="P896" t="s">
        <v>54</v>
      </c>
      <c r="Q896" t="s">
        <v>55</v>
      </c>
      <c r="R896" t="s">
        <v>56</v>
      </c>
      <c r="S896" t="s">
        <v>57</v>
      </c>
      <c r="T896" t="s">
        <v>60</v>
      </c>
      <c r="U896">
        <v>160</v>
      </c>
      <c r="V896">
        <v>228.8</v>
      </c>
    </row>
    <row r="897" spans="1:22" x14ac:dyDescent="0.25">
      <c r="A897">
        <v>2024</v>
      </c>
      <c r="B897" t="s">
        <v>42</v>
      </c>
      <c r="C897" t="s">
        <v>23</v>
      </c>
      <c r="D897" t="s">
        <v>25</v>
      </c>
      <c r="E897">
        <v>76</v>
      </c>
      <c r="F897">
        <v>4576.8999999999996</v>
      </c>
      <c r="G897">
        <v>5126.1279999999997</v>
      </c>
      <c r="H897">
        <v>915.38</v>
      </c>
      <c r="I897" t="s">
        <v>12</v>
      </c>
      <c r="L897" t="s">
        <v>52</v>
      </c>
      <c r="M897">
        <v>2021</v>
      </c>
      <c r="N897" t="s">
        <v>9</v>
      </c>
      <c r="O897" t="s">
        <v>53</v>
      </c>
      <c r="P897" t="s">
        <v>54</v>
      </c>
      <c r="Q897" t="s">
        <v>55</v>
      </c>
      <c r="R897" t="s">
        <v>56</v>
      </c>
      <c r="S897" t="s">
        <v>57</v>
      </c>
      <c r="T897" t="s">
        <v>58</v>
      </c>
      <c r="U897">
        <v>210</v>
      </c>
      <c r="V897">
        <v>526.24</v>
      </c>
    </row>
    <row r="898" spans="1:22" x14ac:dyDescent="0.25">
      <c r="A898">
        <v>2024</v>
      </c>
      <c r="B898" t="s">
        <v>42</v>
      </c>
      <c r="C898" t="s">
        <v>23</v>
      </c>
      <c r="D898" t="s">
        <v>26</v>
      </c>
      <c r="E898">
        <v>46</v>
      </c>
      <c r="F898">
        <v>200</v>
      </c>
      <c r="G898">
        <v>224</v>
      </c>
      <c r="H898">
        <v>40</v>
      </c>
      <c r="I898" t="s">
        <v>12</v>
      </c>
      <c r="L898" t="s">
        <v>59</v>
      </c>
      <c r="M898">
        <v>2021</v>
      </c>
      <c r="N898" t="s">
        <v>9</v>
      </c>
      <c r="O898" t="s">
        <v>53</v>
      </c>
      <c r="P898" t="s">
        <v>54</v>
      </c>
      <c r="Q898" t="s">
        <v>55</v>
      </c>
      <c r="R898" t="s">
        <v>56</v>
      </c>
      <c r="S898" t="s">
        <v>57</v>
      </c>
      <c r="T898" t="s">
        <v>58</v>
      </c>
      <c r="U898">
        <v>204</v>
      </c>
      <c r="V898">
        <v>526.24</v>
      </c>
    </row>
    <row r="899" spans="1:22" x14ac:dyDescent="0.25">
      <c r="A899">
        <v>2024</v>
      </c>
      <c r="B899" t="s">
        <v>42</v>
      </c>
      <c r="C899" t="s">
        <v>23</v>
      </c>
      <c r="D899" t="s">
        <v>27</v>
      </c>
      <c r="E899">
        <v>34</v>
      </c>
      <c r="F899">
        <v>4576.8</v>
      </c>
      <c r="G899">
        <v>5126.0160000000005</v>
      </c>
      <c r="H899">
        <v>915.36000000000013</v>
      </c>
      <c r="I899" t="s">
        <v>12</v>
      </c>
      <c r="L899" t="s">
        <v>61</v>
      </c>
      <c r="M899">
        <v>2021</v>
      </c>
      <c r="N899" t="s">
        <v>9</v>
      </c>
      <c r="O899" t="s">
        <v>53</v>
      </c>
      <c r="P899" t="s">
        <v>54</v>
      </c>
      <c r="Q899" t="s">
        <v>55</v>
      </c>
      <c r="R899" t="s">
        <v>56</v>
      </c>
      <c r="S899" t="s">
        <v>57</v>
      </c>
      <c r="T899" t="s">
        <v>58</v>
      </c>
      <c r="U899">
        <v>198</v>
      </c>
      <c r="V899">
        <v>526.24</v>
      </c>
    </row>
    <row r="900" spans="1:22" x14ac:dyDescent="0.25">
      <c r="A900">
        <v>2024</v>
      </c>
      <c r="B900" t="s">
        <v>42</v>
      </c>
      <c r="C900" t="s">
        <v>14</v>
      </c>
      <c r="D900" t="s">
        <v>28</v>
      </c>
      <c r="E900">
        <v>7</v>
      </c>
      <c r="F900">
        <v>200</v>
      </c>
      <c r="G900">
        <v>224</v>
      </c>
      <c r="H900">
        <v>40</v>
      </c>
      <c r="I900" t="s">
        <v>12</v>
      </c>
      <c r="L900" t="s">
        <v>52</v>
      </c>
      <c r="M900">
        <v>2021</v>
      </c>
      <c r="N900" t="s">
        <v>9</v>
      </c>
      <c r="O900" t="s">
        <v>53</v>
      </c>
      <c r="P900" t="s">
        <v>54</v>
      </c>
      <c r="Q900" t="s">
        <v>55</v>
      </c>
      <c r="R900" t="s">
        <v>56</v>
      </c>
      <c r="S900" t="s">
        <v>57</v>
      </c>
      <c r="T900" t="s">
        <v>60</v>
      </c>
      <c r="U900">
        <v>685</v>
      </c>
      <c r="V900">
        <v>979.55</v>
      </c>
    </row>
    <row r="901" spans="1:22" x14ac:dyDescent="0.25">
      <c r="A901">
        <v>2024</v>
      </c>
      <c r="B901" t="s">
        <v>42</v>
      </c>
      <c r="C901" t="s">
        <v>23</v>
      </c>
      <c r="D901" t="s">
        <v>30</v>
      </c>
      <c r="E901">
        <v>3</v>
      </c>
      <c r="F901">
        <v>4577.3</v>
      </c>
      <c r="G901">
        <v>5126.576</v>
      </c>
      <c r="H901">
        <v>915.46</v>
      </c>
      <c r="I901" t="s">
        <v>12</v>
      </c>
      <c r="L901" t="s">
        <v>52</v>
      </c>
      <c r="M901">
        <v>2021</v>
      </c>
      <c r="N901" t="s">
        <v>9</v>
      </c>
      <c r="O901" t="s">
        <v>53</v>
      </c>
      <c r="P901" t="s">
        <v>54</v>
      </c>
      <c r="Q901" t="s">
        <v>55</v>
      </c>
      <c r="R901" t="s">
        <v>56</v>
      </c>
      <c r="S901" t="s">
        <v>57</v>
      </c>
      <c r="T901" t="s">
        <v>60</v>
      </c>
      <c r="U901">
        <v>718</v>
      </c>
      <c r="V901">
        <v>1026.74</v>
      </c>
    </row>
    <row r="902" spans="1:22" x14ac:dyDescent="0.25">
      <c r="A902">
        <v>2024</v>
      </c>
      <c r="B902" t="s">
        <v>42</v>
      </c>
      <c r="C902" t="s">
        <v>29</v>
      </c>
      <c r="D902" t="s">
        <v>29</v>
      </c>
      <c r="E902">
        <v>2</v>
      </c>
      <c r="F902">
        <v>6600</v>
      </c>
      <c r="G902">
        <v>7392</v>
      </c>
      <c r="H902">
        <v>1320</v>
      </c>
      <c r="I902" t="s">
        <v>12</v>
      </c>
      <c r="L902" t="s">
        <v>59</v>
      </c>
      <c r="M902">
        <v>2021</v>
      </c>
      <c r="N902" t="s">
        <v>9</v>
      </c>
      <c r="O902" t="s">
        <v>53</v>
      </c>
      <c r="P902" t="s">
        <v>54</v>
      </c>
      <c r="Q902" t="s">
        <v>55</v>
      </c>
      <c r="R902" t="s">
        <v>56</v>
      </c>
      <c r="S902" t="s">
        <v>57</v>
      </c>
      <c r="T902" t="s">
        <v>60</v>
      </c>
      <c r="U902">
        <v>771</v>
      </c>
      <c r="V902">
        <v>1102.53</v>
      </c>
    </row>
    <row r="903" spans="1:22" x14ac:dyDescent="0.25">
      <c r="L903" t="s">
        <v>59</v>
      </c>
      <c r="M903">
        <v>2021</v>
      </c>
      <c r="N903" t="s">
        <v>9</v>
      </c>
      <c r="O903" t="s">
        <v>53</v>
      </c>
      <c r="P903" t="s">
        <v>54</v>
      </c>
      <c r="Q903" t="s">
        <v>55</v>
      </c>
      <c r="R903" t="s">
        <v>56</v>
      </c>
      <c r="S903" t="s">
        <v>57</v>
      </c>
      <c r="T903" t="s">
        <v>58</v>
      </c>
      <c r="U903">
        <v>207</v>
      </c>
      <c r="V903">
        <v>296.01</v>
      </c>
    </row>
    <row r="904" spans="1:22" x14ac:dyDescent="0.25">
      <c r="L904" t="s">
        <v>52</v>
      </c>
      <c r="M904">
        <v>2021</v>
      </c>
      <c r="N904" t="s">
        <v>9</v>
      </c>
      <c r="O904" t="s">
        <v>53</v>
      </c>
      <c r="P904" t="s">
        <v>54</v>
      </c>
      <c r="Q904" t="s">
        <v>55</v>
      </c>
      <c r="R904" t="s">
        <v>56</v>
      </c>
      <c r="S904" t="s">
        <v>57</v>
      </c>
      <c r="T904" t="s">
        <v>58</v>
      </c>
      <c r="U904">
        <v>201</v>
      </c>
      <c r="V904">
        <v>287.43</v>
      </c>
    </row>
    <row r="905" spans="1:22" x14ac:dyDescent="0.25">
      <c r="L905" t="s">
        <v>52</v>
      </c>
      <c r="M905">
        <v>2021</v>
      </c>
      <c r="N905" t="s">
        <v>9</v>
      </c>
      <c r="O905" t="s">
        <v>53</v>
      </c>
      <c r="P905" t="s">
        <v>54</v>
      </c>
      <c r="Q905" t="s">
        <v>55</v>
      </c>
      <c r="R905" t="s">
        <v>56</v>
      </c>
      <c r="S905" t="s">
        <v>57</v>
      </c>
      <c r="T905" t="s">
        <v>58</v>
      </c>
      <c r="U905">
        <v>195</v>
      </c>
      <c r="V905">
        <v>278.85000000000002</v>
      </c>
    </row>
    <row r="906" spans="1:22" x14ac:dyDescent="0.25">
      <c r="L906" t="s">
        <v>59</v>
      </c>
      <c r="M906">
        <v>2021</v>
      </c>
      <c r="N906" t="s">
        <v>9</v>
      </c>
      <c r="O906" t="s">
        <v>53</v>
      </c>
      <c r="P906" t="s">
        <v>54</v>
      </c>
      <c r="Q906" t="s">
        <v>55</v>
      </c>
      <c r="R906" t="s">
        <v>56</v>
      </c>
      <c r="S906" t="s">
        <v>57</v>
      </c>
      <c r="T906" t="s">
        <v>60</v>
      </c>
      <c r="U906">
        <v>189</v>
      </c>
      <c r="V906">
        <v>270.27</v>
      </c>
    </row>
    <row r="907" spans="1:22" x14ac:dyDescent="0.25">
      <c r="L907" t="s">
        <v>52</v>
      </c>
      <c r="M907">
        <v>2021</v>
      </c>
      <c r="N907" t="s">
        <v>9</v>
      </c>
      <c r="O907" t="s">
        <v>53</v>
      </c>
      <c r="P907" t="s">
        <v>54</v>
      </c>
      <c r="Q907" t="s">
        <v>55</v>
      </c>
      <c r="R907" t="s">
        <v>56</v>
      </c>
      <c r="S907" t="s">
        <v>57</v>
      </c>
      <c r="T907" t="s">
        <v>60</v>
      </c>
      <c r="U907">
        <v>757</v>
      </c>
      <c r="V907">
        <v>526.24</v>
      </c>
    </row>
    <row r="908" spans="1:22" x14ac:dyDescent="0.25">
      <c r="L908" t="s">
        <v>52</v>
      </c>
      <c r="M908">
        <v>2021</v>
      </c>
      <c r="N908" t="s">
        <v>9</v>
      </c>
      <c r="O908" t="s">
        <v>53</v>
      </c>
      <c r="P908" t="s">
        <v>54</v>
      </c>
      <c r="Q908" t="s">
        <v>55</v>
      </c>
      <c r="R908" t="s">
        <v>56</v>
      </c>
      <c r="S908" t="s">
        <v>57</v>
      </c>
      <c r="T908" t="s">
        <v>60</v>
      </c>
      <c r="U908">
        <v>811</v>
      </c>
      <c r="V908">
        <v>526.24</v>
      </c>
    </row>
    <row r="909" spans="1:22" x14ac:dyDescent="0.25">
      <c r="L909" t="s">
        <v>59</v>
      </c>
      <c r="M909">
        <v>2021</v>
      </c>
      <c r="N909" t="s">
        <v>9</v>
      </c>
      <c r="O909" t="s">
        <v>53</v>
      </c>
      <c r="P909" t="s">
        <v>54</v>
      </c>
      <c r="Q909" t="s">
        <v>55</v>
      </c>
      <c r="R909" t="s">
        <v>56</v>
      </c>
      <c r="S909" t="s">
        <v>57</v>
      </c>
      <c r="T909" t="s">
        <v>60</v>
      </c>
      <c r="U909">
        <v>187</v>
      </c>
      <c r="V909">
        <v>267.40999999999997</v>
      </c>
    </row>
    <row r="910" spans="1:22" x14ac:dyDescent="0.25">
      <c r="L910" t="s">
        <v>59</v>
      </c>
      <c r="M910">
        <v>2021</v>
      </c>
      <c r="N910" t="s">
        <v>9</v>
      </c>
      <c r="O910" t="s">
        <v>53</v>
      </c>
      <c r="P910" t="s">
        <v>54</v>
      </c>
      <c r="Q910" t="s">
        <v>55</v>
      </c>
      <c r="R910" t="s">
        <v>56</v>
      </c>
      <c r="S910" t="s">
        <v>57</v>
      </c>
      <c r="T910" t="s">
        <v>60</v>
      </c>
      <c r="U910">
        <v>235</v>
      </c>
      <c r="V910">
        <v>336.05</v>
      </c>
    </row>
    <row r="911" spans="1:22" x14ac:dyDescent="0.25">
      <c r="L911" t="s">
        <v>61</v>
      </c>
      <c r="M911">
        <v>2021</v>
      </c>
      <c r="N911" t="s">
        <v>9</v>
      </c>
      <c r="O911" t="s">
        <v>53</v>
      </c>
      <c r="P911" t="s">
        <v>54</v>
      </c>
      <c r="Q911" t="s">
        <v>55</v>
      </c>
      <c r="R911" t="s">
        <v>56</v>
      </c>
      <c r="S911" t="s">
        <v>57</v>
      </c>
      <c r="T911" t="s">
        <v>60</v>
      </c>
      <c r="U911">
        <v>163</v>
      </c>
      <c r="V911">
        <v>233.09</v>
      </c>
    </row>
    <row r="912" spans="1:22" x14ac:dyDescent="0.25">
      <c r="L912" t="s">
        <v>62</v>
      </c>
      <c r="M912">
        <v>2021</v>
      </c>
      <c r="N912" t="s">
        <v>9</v>
      </c>
      <c r="O912" t="s">
        <v>53</v>
      </c>
      <c r="P912" t="s">
        <v>54</v>
      </c>
      <c r="Q912" t="s">
        <v>55</v>
      </c>
      <c r="R912" t="s">
        <v>56</v>
      </c>
      <c r="S912" t="s">
        <v>57</v>
      </c>
      <c r="T912" t="s">
        <v>58</v>
      </c>
      <c r="U912">
        <v>209</v>
      </c>
      <c r="V912">
        <v>298.87</v>
      </c>
    </row>
    <row r="913" spans="12:22" x14ac:dyDescent="0.25">
      <c r="L913" t="s">
        <v>59</v>
      </c>
      <c r="M913">
        <v>2021</v>
      </c>
      <c r="N913" t="s">
        <v>9</v>
      </c>
      <c r="O913" t="s">
        <v>53</v>
      </c>
      <c r="P913" t="s">
        <v>54</v>
      </c>
      <c r="Q913" t="s">
        <v>55</v>
      </c>
      <c r="R913" t="s">
        <v>56</v>
      </c>
      <c r="S913" t="s">
        <v>57</v>
      </c>
      <c r="T913" t="s">
        <v>58</v>
      </c>
      <c r="U913">
        <v>203</v>
      </c>
      <c r="V913">
        <v>290.28999999999996</v>
      </c>
    </row>
    <row r="914" spans="12:22" x14ac:dyDescent="0.25">
      <c r="L914" t="s">
        <v>52</v>
      </c>
      <c r="M914">
        <v>2021</v>
      </c>
      <c r="N914" t="s">
        <v>9</v>
      </c>
      <c r="O914" t="s">
        <v>53</v>
      </c>
      <c r="P914" t="s">
        <v>54</v>
      </c>
      <c r="Q914" t="s">
        <v>55</v>
      </c>
      <c r="R914" t="s">
        <v>56</v>
      </c>
      <c r="S914" t="s">
        <v>57</v>
      </c>
      <c r="T914" t="s">
        <v>58</v>
      </c>
      <c r="U914">
        <v>197</v>
      </c>
      <c r="V914">
        <v>281.70999999999998</v>
      </c>
    </row>
    <row r="915" spans="12:22" x14ac:dyDescent="0.25">
      <c r="L915" t="s">
        <v>61</v>
      </c>
      <c r="M915">
        <v>2021</v>
      </c>
      <c r="N915" t="s">
        <v>9</v>
      </c>
      <c r="O915" t="s">
        <v>53</v>
      </c>
      <c r="P915" t="s">
        <v>54</v>
      </c>
      <c r="Q915" t="s">
        <v>55</v>
      </c>
      <c r="R915" t="s">
        <v>56</v>
      </c>
      <c r="S915" t="s">
        <v>57</v>
      </c>
      <c r="T915" t="s">
        <v>60</v>
      </c>
      <c r="U915">
        <v>233</v>
      </c>
      <c r="V915">
        <v>333.19</v>
      </c>
    </row>
    <row r="916" spans="12:22" x14ac:dyDescent="0.25">
      <c r="L916" t="s">
        <v>61</v>
      </c>
      <c r="M916">
        <v>2021</v>
      </c>
      <c r="N916" t="s">
        <v>9</v>
      </c>
      <c r="O916" t="s">
        <v>53</v>
      </c>
      <c r="P916" t="s">
        <v>54</v>
      </c>
      <c r="Q916" t="s">
        <v>55</v>
      </c>
      <c r="R916" t="s">
        <v>56</v>
      </c>
      <c r="S916" t="s">
        <v>57</v>
      </c>
      <c r="T916" t="s">
        <v>60</v>
      </c>
      <c r="U916">
        <v>780</v>
      </c>
      <c r="V916">
        <v>1115.4000000000001</v>
      </c>
    </row>
    <row r="917" spans="12:22" x14ac:dyDescent="0.25">
      <c r="L917" t="s">
        <v>52</v>
      </c>
      <c r="M917">
        <v>2021</v>
      </c>
      <c r="N917" t="s">
        <v>37</v>
      </c>
      <c r="O917" t="s">
        <v>53</v>
      </c>
      <c r="P917" t="s">
        <v>54</v>
      </c>
      <c r="Q917" t="s">
        <v>55</v>
      </c>
      <c r="R917" t="s">
        <v>56</v>
      </c>
      <c r="S917" t="s">
        <v>57</v>
      </c>
      <c r="T917" t="s">
        <v>58</v>
      </c>
      <c r="U917">
        <v>356</v>
      </c>
      <c r="V917">
        <v>509.08</v>
      </c>
    </row>
    <row r="918" spans="12:22" x14ac:dyDescent="0.25">
      <c r="L918" t="s">
        <v>52</v>
      </c>
      <c r="M918">
        <v>2021</v>
      </c>
      <c r="N918" t="s">
        <v>37</v>
      </c>
      <c r="O918" t="s">
        <v>53</v>
      </c>
      <c r="P918" t="s">
        <v>54</v>
      </c>
      <c r="Q918" t="s">
        <v>55</v>
      </c>
      <c r="R918" t="s">
        <v>56</v>
      </c>
      <c r="S918" t="s">
        <v>57</v>
      </c>
      <c r="T918" t="s">
        <v>58</v>
      </c>
      <c r="U918">
        <v>350</v>
      </c>
      <c r="V918">
        <v>500.5</v>
      </c>
    </row>
    <row r="919" spans="12:22" x14ac:dyDescent="0.25">
      <c r="L919" t="s">
        <v>61</v>
      </c>
      <c r="M919">
        <v>2021</v>
      </c>
      <c r="N919" t="s">
        <v>37</v>
      </c>
      <c r="O919" t="s">
        <v>53</v>
      </c>
      <c r="P919" t="s">
        <v>54</v>
      </c>
      <c r="Q919" t="s">
        <v>55</v>
      </c>
      <c r="R919" t="s">
        <v>56</v>
      </c>
      <c r="S919" t="s">
        <v>57</v>
      </c>
      <c r="T919" t="s">
        <v>60</v>
      </c>
      <c r="U919">
        <v>158</v>
      </c>
      <c r="V919">
        <v>214.88</v>
      </c>
    </row>
    <row r="920" spans="12:22" x14ac:dyDescent="0.25">
      <c r="L920" t="s">
        <v>59</v>
      </c>
      <c r="M920">
        <v>2021</v>
      </c>
      <c r="N920" t="s">
        <v>37</v>
      </c>
      <c r="O920" t="s">
        <v>53</v>
      </c>
      <c r="P920" t="s">
        <v>54</v>
      </c>
      <c r="Q920" t="s">
        <v>55</v>
      </c>
      <c r="R920" t="s">
        <v>56</v>
      </c>
      <c r="S920" t="s">
        <v>57</v>
      </c>
      <c r="T920" t="s">
        <v>60</v>
      </c>
      <c r="U920">
        <v>200</v>
      </c>
      <c r="V920">
        <v>286</v>
      </c>
    </row>
    <row r="921" spans="12:22" x14ac:dyDescent="0.25">
      <c r="L921" t="s">
        <v>59</v>
      </c>
      <c r="M921">
        <v>2021</v>
      </c>
      <c r="N921" t="s">
        <v>37</v>
      </c>
      <c r="O921" t="s">
        <v>53</v>
      </c>
      <c r="P921" t="s">
        <v>54</v>
      </c>
      <c r="Q921" t="s">
        <v>55</v>
      </c>
      <c r="R921" t="s">
        <v>56</v>
      </c>
      <c r="S921" t="s">
        <v>57</v>
      </c>
      <c r="T921" t="s">
        <v>60</v>
      </c>
      <c r="U921">
        <v>128</v>
      </c>
      <c r="V921">
        <v>183.04</v>
      </c>
    </row>
    <row r="922" spans="12:22" x14ac:dyDescent="0.25">
      <c r="L922" t="s">
        <v>62</v>
      </c>
      <c r="M922">
        <v>2021</v>
      </c>
      <c r="N922" t="s">
        <v>37</v>
      </c>
      <c r="O922" t="s">
        <v>53</v>
      </c>
      <c r="P922" t="s">
        <v>54</v>
      </c>
      <c r="Q922" t="s">
        <v>55</v>
      </c>
      <c r="R922" t="s">
        <v>56</v>
      </c>
      <c r="S922" t="s">
        <v>57</v>
      </c>
      <c r="T922" t="s">
        <v>60</v>
      </c>
      <c r="U922">
        <v>154</v>
      </c>
      <c r="V922">
        <v>220.22</v>
      </c>
    </row>
    <row r="923" spans="12:22" x14ac:dyDescent="0.25">
      <c r="L923" t="s">
        <v>59</v>
      </c>
      <c r="M923">
        <v>2021</v>
      </c>
      <c r="N923" t="s">
        <v>37</v>
      </c>
      <c r="O923" t="s">
        <v>53</v>
      </c>
      <c r="P923" t="s">
        <v>54</v>
      </c>
      <c r="Q923" t="s">
        <v>55</v>
      </c>
      <c r="R923" t="s">
        <v>56</v>
      </c>
      <c r="S923" t="s">
        <v>57</v>
      </c>
      <c r="T923" t="s">
        <v>60</v>
      </c>
      <c r="U923">
        <v>202</v>
      </c>
      <c r="V923">
        <v>288.86</v>
      </c>
    </row>
    <row r="924" spans="12:22" x14ac:dyDescent="0.25">
      <c r="L924" t="s">
        <v>61</v>
      </c>
      <c r="M924">
        <v>2021</v>
      </c>
      <c r="N924" t="s">
        <v>37</v>
      </c>
      <c r="O924" t="s">
        <v>53</v>
      </c>
      <c r="P924" t="s">
        <v>54</v>
      </c>
      <c r="Q924" t="s">
        <v>55</v>
      </c>
      <c r="R924" t="s">
        <v>56</v>
      </c>
      <c r="S924" t="s">
        <v>57</v>
      </c>
      <c r="T924" t="s">
        <v>60</v>
      </c>
      <c r="U924">
        <v>130</v>
      </c>
      <c r="V924">
        <v>185.9</v>
      </c>
    </row>
    <row r="925" spans="12:22" x14ac:dyDescent="0.25">
      <c r="L925" t="s">
        <v>59</v>
      </c>
      <c r="M925">
        <v>2021</v>
      </c>
      <c r="N925" t="s">
        <v>37</v>
      </c>
      <c r="O925" t="s">
        <v>53</v>
      </c>
      <c r="P925" t="s">
        <v>54</v>
      </c>
      <c r="Q925" t="s">
        <v>55</v>
      </c>
      <c r="R925" t="s">
        <v>56</v>
      </c>
      <c r="S925" t="s">
        <v>57</v>
      </c>
      <c r="T925" t="s">
        <v>60</v>
      </c>
      <c r="U925">
        <v>360</v>
      </c>
      <c r="V925">
        <v>526.24</v>
      </c>
    </row>
    <row r="926" spans="12:22" x14ac:dyDescent="0.25">
      <c r="L926" t="s">
        <v>52</v>
      </c>
      <c r="M926">
        <v>2021</v>
      </c>
      <c r="N926" t="s">
        <v>37</v>
      </c>
      <c r="O926" t="s">
        <v>53</v>
      </c>
      <c r="P926" t="s">
        <v>54</v>
      </c>
      <c r="Q926" t="s">
        <v>55</v>
      </c>
      <c r="R926" t="s">
        <v>56</v>
      </c>
      <c r="S926" t="s">
        <v>57</v>
      </c>
      <c r="T926" t="s">
        <v>60</v>
      </c>
      <c r="U926">
        <v>354</v>
      </c>
      <c r="V926">
        <v>526.24</v>
      </c>
    </row>
    <row r="927" spans="12:22" x14ac:dyDescent="0.25">
      <c r="L927" t="s">
        <v>52</v>
      </c>
      <c r="M927">
        <v>2021</v>
      </c>
      <c r="N927" t="s">
        <v>37</v>
      </c>
      <c r="O927" t="s">
        <v>53</v>
      </c>
      <c r="P927" t="s">
        <v>54</v>
      </c>
      <c r="Q927" t="s">
        <v>55</v>
      </c>
      <c r="R927" t="s">
        <v>56</v>
      </c>
      <c r="S927" t="s">
        <v>57</v>
      </c>
      <c r="T927" t="s">
        <v>60</v>
      </c>
      <c r="U927">
        <v>348</v>
      </c>
      <c r="V927">
        <v>526.24</v>
      </c>
    </row>
    <row r="928" spans="12:22" x14ac:dyDescent="0.25">
      <c r="L928" t="s">
        <v>52</v>
      </c>
      <c r="M928">
        <v>2021</v>
      </c>
      <c r="N928" t="s">
        <v>37</v>
      </c>
      <c r="O928" t="s">
        <v>53</v>
      </c>
      <c r="P928" t="s">
        <v>54</v>
      </c>
      <c r="Q928" t="s">
        <v>55</v>
      </c>
      <c r="R928" t="s">
        <v>56</v>
      </c>
      <c r="S928" t="s">
        <v>57</v>
      </c>
      <c r="T928" t="s">
        <v>60</v>
      </c>
      <c r="U928">
        <v>690</v>
      </c>
      <c r="V928">
        <v>986.7</v>
      </c>
    </row>
    <row r="929" spans="12:22" x14ac:dyDescent="0.25">
      <c r="L929" t="s">
        <v>59</v>
      </c>
      <c r="M929">
        <v>2021</v>
      </c>
      <c r="N929" t="s">
        <v>37</v>
      </c>
      <c r="O929" t="s">
        <v>53</v>
      </c>
      <c r="P929" t="s">
        <v>54</v>
      </c>
      <c r="Q929" t="s">
        <v>55</v>
      </c>
      <c r="R929" t="s">
        <v>56</v>
      </c>
      <c r="S929" t="s">
        <v>57</v>
      </c>
      <c r="T929" t="s">
        <v>60</v>
      </c>
      <c r="U929">
        <v>723</v>
      </c>
      <c r="V929">
        <v>1033.8899999999999</v>
      </c>
    </row>
    <row r="930" spans="12:22" x14ac:dyDescent="0.25">
      <c r="L930" t="s">
        <v>59</v>
      </c>
      <c r="M930">
        <v>2021</v>
      </c>
      <c r="N930" t="s">
        <v>37</v>
      </c>
      <c r="O930" t="s">
        <v>53</v>
      </c>
      <c r="P930" t="s">
        <v>54</v>
      </c>
      <c r="Q930" t="s">
        <v>55</v>
      </c>
      <c r="R930" t="s">
        <v>56</v>
      </c>
      <c r="S930" t="s">
        <v>57</v>
      </c>
      <c r="T930" t="s">
        <v>60</v>
      </c>
      <c r="U930">
        <v>357</v>
      </c>
      <c r="V930">
        <v>510.51</v>
      </c>
    </row>
    <row r="931" spans="12:22" x14ac:dyDescent="0.25">
      <c r="L931" t="s">
        <v>59</v>
      </c>
      <c r="M931">
        <v>2021</v>
      </c>
      <c r="N931" t="s">
        <v>37</v>
      </c>
      <c r="O931" t="s">
        <v>53</v>
      </c>
      <c r="P931" t="s">
        <v>54</v>
      </c>
      <c r="Q931" t="s">
        <v>55</v>
      </c>
      <c r="R931" t="s">
        <v>56</v>
      </c>
      <c r="S931" t="s">
        <v>57</v>
      </c>
      <c r="T931" t="s">
        <v>60</v>
      </c>
      <c r="U931">
        <v>351</v>
      </c>
      <c r="V931">
        <v>501.93</v>
      </c>
    </row>
    <row r="932" spans="12:22" x14ac:dyDescent="0.25">
      <c r="L932" t="s">
        <v>59</v>
      </c>
      <c r="M932">
        <v>2021</v>
      </c>
      <c r="N932" t="s">
        <v>37</v>
      </c>
      <c r="O932" t="s">
        <v>53</v>
      </c>
      <c r="P932" t="s">
        <v>54</v>
      </c>
      <c r="Q932" t="s">
        <v>55</v>
      </c>
      <c r="R932" t="s">
        <v>56</v>
      </c>
      <c r="S932" t="s">
        <v>57</v>
      </c>
      <c r="T932" t="s">
        <v>60</v>
      </c>
      <c r="U932">
        <v>345</v>
      </c>
      <c r="V932">
        <v>493.35</v>
      </c>
    </row>
    <row r="933" spans="12:22" x14ac:dyDescent="0.25">
      <c r="L933" t="s">
        <v>52</v>
      </c>
      <c r="M933">
        <v>2021</v>
      </c>
      <c r="N933" t="s">
        <v>37</v>
      </c>
      <c r="O933" t="s">
        <v>53</v>
      </c>
      <c r="P933" t="s">
        <v>54</v>
      </c>
      <c r="Q933" t="s">
        <v>55</v>
      </c>
      <c r="R933" t="s">
        <v>56</v>
      </c>
      <c r="S933" t="s">
        <v>57</v>
      </c>
      <c r="T933" t="s">
        <v>60</v>
      </c>
      <c r="U933">
        <v>763</v>
      </c>
      <c r="V933">
        <v>526.24</v>
      </c>
    </row>
    <row r="934" spans="12:22" x14ac:dyDescent="0.25">
      <c r="L934" t="s">
        <v>52</v>
      </c>
      <c r="M934">
        <v>2021</v>
      </c>
      <c r="N934" t="s">
        <v>37</v>
      </c>
      <c r="O934" t="s">
        <v>53</v>
      </c>
      <c r="P934" t="s">
        <v>54</v>
      </c>
      <c r="Q934" t="s">
        <v>55</v>
      </c>
      <c r="R934" t="s">
        <v>56</v>
      </c>
      <c r="S934" t="s">
        <v>57</v>
      </c>
      <c r="T934" t="s">
        <v>60</v>
      </c>
      <c r="U934">
        <v>816</v>
      </c>
      <c r="V934">
        <v>526.24</v>
      </c>
    </row>
    <row r="935" spans="12:22" x14ac:dyDescent="0.25">
      <c r="L935" t="s">
        <v>61</v>
      </c>
      <c r="M935">
        <v>2021</v>
      </c>
      <c r="N935" t="s">
        <v>37</v>
      </c>
      <c r="O935" t="s">
        <v>53</v>
      </c>
      <c r="P935" t="s">
        <v>54</v>
      </c>
      <c r="Q935" t="s">
        <v>55</v>
      </c>
      <c r="R935" t="s">
        <v>56</v>
      </c>
      <c r="S935" t="s">
        <v>57</v>
      </c>
      <c r="T935" t="s">
        <v>60</v>
      </c>
      <c r="U935">
        <v>157</v>
      </c>
      <c r="V935">
        <v>224.51</v>
      </c>
    </row>
    <row r="936" spans="12:22" x14ac:dyDescent="0.25">
      <c r="L936" t="s">
        <v>59</v>
      </c>
      <c r="M936">
        <v>2021</v>
      </c>
      <c r="N936" t="s">
        <v>37</v>
      </c>
      <c r="O936" t="s">
        <v>53</v>
      </c>
      <c r="P936" t="s">
        <v>54</v>
      </c>
      <c r="Q936" t="s">
        <v>55</v>
      </c>
      <c r="R936" t="s">
        <v>56</v>
      </c>
      <c r="S936" t="s">
        <v>57</v>
      </c>
      <c r="T936" t="s">
        <v>60</v>
      </c>
      <c r="U936">
        <v>205</v>
      </c>
      <c r="V936">
        <v>293.14999999999998</v>
      </c>
    </row>
    <row r="937" spans="12:22" x14ac:dyDescent="0.25">
      <c r="L937" t="s">
        <v>62</v>
      </c>
      <c r="M937">
        <v>2021</v>
      </c>
      <c r="N937" t="s">
        <v>37</v>
      </c>
      <c r="O937" t="s">
        <v>53</v>
      </c>
      <c r="P937" t="s">
        <v>54</v>
      </c>
      <c r="Q937" t="s">
        <v>55</v>
      </c>
      <c r="R937" t="s">
        <v>56</v>
      </c>
      <c r="S937" t="s">
        <v>57</v>
      </c>
      <c r="T937" t="s">
        <v>60</v>
      </c>
      <c r="U937">
        <v>127</v>
      </c>
      <c r="V937">
        <v>181.61</v>
      </c>
    </row>
    <row r="938" spans="12:22" x14ac:dyDescent="0.25">
      <c r="L938" t="s">
        <v>52</v>
      </c>
      <c r="M938">
        <v>2021</v>
      </c>
      <c r="N938" t="s">
        <v>37</v>
      </c>
      <c r="O938" t="s">
        <v>53</v>
      </c>
      <c r="P938" t="s">
        <v>54</v>
      </c>
      <c r="Q938" t="s">
        <v>55</v>
      </c>
      <c r="R938" t="s">
        <v>56</v>
      </c>
      <c r="S938" t="s">
        <v>57</v>
      </c>
      <c r="T938" t="s">
        <v>58</v>
      </c>
      <c r="U938">
        <v>359</v>
      </c>
      <c r="V938">
        <v>513.37</v>
      </c>
    </row>
    <row r="939" spans="12:22" x14ac:dyDescent="0.25">
      <c r="L939" t="s">
        <v>52</v>
      </c>
      <c r="M939">
        <v>2021</v>
      </c>
      <c r="N939" t="s">
        <v>37</v>
      </c>
      <c r="O939" t="s">
        <v>53</v>
      </c>
      <c r="P939" t="s">
        <v>54</v>
      </c>
      <c r="Q939" t="s">
        <v>55</v>
      </c>
      <c r="R939" t="s">
        <v>56</v>
      </c>
      <c r="S939" t="s">
        <v>57</v>
      </c>
      <c r="T939" t="s">
        <v>58</v>
      </c>
      <c r="U939">
        <v>353</v>
      </c>
      <c r="V939">
        <v>504.78999999999996</v>
      </c>
    </row>
    <row r="940" spans="12:22" x14ac:dyDescent="0.25">
      <c r="L940" t="s">
        <v>63</v>
      </c>
      <c r="M940">
        <v>2021</v>
      </c>
      <c r="N940" t="s">
        <v>37</v>
      </c>
      <c r="O940" t="s">
        <v>53</v>
      </c>
      <c r="P940" t="s">
        <v>54</v>
      </c>
      <c r="Q940" t="s">
        <v>55</v>
      </c>
      <c r="R940" t="s">
        <v>56</v>
      </c>
      <c r="S940" t="s">
        <v>57</v>
      </c>
      <c r="T940" t="s">
        <v>58</v>
      </c>
      <c r="U940">
        <v>347</v>
      </c>
      <c r="V940">
        <v>496.21000000000004</v>
      </c>
    </row>
    <row r="941" spans="12:22" x14ac:dyDescent="0.25">
      <c r="L941" t="s">
        <v>59</v>
      </c>
      <c r="M941">
        <v>2021</v>
      </c>
      <c r="N941" t="s">
        <v>37</v>
      </c>
      <c r="O941" t="s">
        <v>53</v>
      </c>
      <c r="P941" t="s">
        <v>54</v>
      </c>
      <c r="Q941" t="s">
        <v>55</v>
      </c>
      <c r="R941" t="s">
        <v>56</v>
      </c>
      <c r="S941" t="s">
        <v>57</v>
      </c>
      <c r="T941" t="s">
        <v>60</v>
      </c>
      <c r="U941">
        <v>155</v>
      </c>
      <c r="V941">
        <v>221.65</v>
      </c>
    </row>
    <row r="942" spans="12:22" x14ac:dyDescent="0.25">
      <c r="L942" t="s">
        <v>52</v>
      </c>
      <c r="M942">
        <v>2021</v>
      </c>
      <c r="N942" t="s">
        <v>37</v>
      </c>
      <c r="O942" t="s">
        <v>53</v>
      </c>
      <c r="P942" t="s">
        <v>54</v>
      </c>
      <c r="Q942" t="s">
        <v>55</v>
      </c>
      <c r="R942" t="s">
        <v>56</v>
      </c>
      <c r="S942" t="s">
        <v>57</v>
      </c>
      <c r="T942" t="s">
        <v>60</v>
      </c>
      <c r="U942">
        <v>203</v>
      </c>
      <c r="V942">
        <v>290.28999999999996</v>
      </c>
    </row>
    <row r="943" spans="12:22" x14ac:dyDescent="0.25">
      <c r="L943" t="s">
        <v>61</v>
      </c>
      <c r="M943">
        <v>2021</v>
      </c>
      <c r="N943" t="s">
        <v>37</v>
      </c>
      <c r="O943" t="s">
        <v>53</v>
      </c>
      <c r="P943" t="s">
        <v>54</v>
      </c>
      <c r="Q943" t="s">
        <v>55</v>
      </c>
      <c r="R943" t="s">
        <v>56</v>
      </c>
      <c r="S943" t="s">
        <v>57</v>
      </c>
      <c r="T943" t="s">
        <v>60</v>
      </c>
      <c r="U943">
        <v>785</v>
      </c>
      <c r="V943">
        <v>1122.55</v>
      </c>
    </row>
    <row r="944" spans="12:22" x14ac:dyDescent="0.25">
      <c r="L944" t="s">
        <v>59</v>
      </c>
      <c r="M944">
        <v>2021</v>
      </c>
      <c r="N944" t="s">
        <v>36</v>
      </c>
      <c r="O944" t="s">
        <v>53</v>
      </c>
      <c r="P944" t="s">
        <v>54</v>
      </c>
      <c r="Q944" t="s">
        <v>55</v>
      </c>
      <c r="R944" t="s">
        <v>56</v>
      </c>
      <c r="S944" t="s">
        <v>57</v>
      </c>
      <c r="T944" t="s">
        <v>58</v>
      </c>
      <c r="U944">
        <v>128</v>
      </c>
      <c r="V944">
        <v>526.24</v>
      </c>
    </row>
    <row r="945" spans="12:22" x14ac:dyDescent="0.25">
      <c r="L945" t="s">
        <v>61</v>
      </c>
      <c r="M945">
        <v>2021</v>
      </c>
      <c r="N945" t="s">
        <v>36</v>
      </c>
      <c r="O945" t="s">
        <v>53</v>
      </c>
      <c r="P945" t="s">
        <v>54</v>
      </c>
      <c r="Q945" t="s">
        <v>55</v>
      </c>
      <c r="R945" t="s">
        <v>56</v>
      </c>
      <c r="S945" t="s">
        <v>57</v>
      </c>
      <c r="T945" t="s">
        <v>58</v>
      </c>
      <c r="U945">
        <v>368</v>
      </c>
      <c r="V945">
        <v>526.24</v>
      </c>
    </row>
    <row r="946" spans="12:22" x14ac:dyDescent="0.25">
      <c r="L946" t="s">
        <v>59</v>
      </c>
      <c r="M946">
        <v>2021</v>
      </c>
      <c r="N946" t="s">
        <v>36</v>
      </c>
      <c r="O946" t="s">
        <v>53</v>
      </c>
      <c r="P946" t="s">
        <v>54</v>
      </c>
      <c r="Q946" t="s">
        <v>55</v>
      </c>
      <c r="R946" t="s">
        <v>56</v>
      </c>
      <c r="S946" t="s">
        <v>57</v>
      </c>
      <c r="T946" t="s">
        <v>58</v>
      </c>
      <c r="U946">
        <v>362</v>
      </c>
      <c r="V946">
        <v>517.66</v>
      </c>
    </row>
    <row r="947" spans="12:22" x14ac:dyDescent="0.25">
      <c r="L947" t="s">
        <v>52</v>
      </c>
      <c r="M947">
        <v>2021</v>
      </c>
      <c r="N947" t="s">
        <v>36</v>
      </c>
      <c r="O947" t="s">
        <v>53</v>
      </c>
      <c r="P947" t="s">
        <v>54</v>
      </c>
      <c r="Q947" t="s">
        <v>55</v>
      </c>
      <c r="R947" t="s">
        <v>56</v>
      </c>
      <c r="S947" t="s">
        <v>57</v>
      </c>
      <c r="T947" t="s">
        <v>60</v>
      </c>
      <c r="U947">
        <v>206</v>
      </c>
      <c r="V947">
        <v>294.58</v>
      </c>
    </row>
    <row r="948" spans="12:22" x14ac:dyDescent="0.25">
      <c r="L948" t="s">
        <v>52</v>
      </c>
      <c r="M948">
        <v>2021</v>
      </c>
      <c r="N948" t="s">
        <v>36</v>
      </c>
      <c r="O948" t="s">
        <v>53</v>
      </c>
      <c r="P948" t="s">
        <v>54</v>
      </c>
      <c r="Q948" t="s">
        <v>55</v>
      </c>
      <c r="R948" t="s">
        <v>56</v>
      </c>
      <c r="S948" t="s">
        <v>57</v>
      </c>
      <c r="T948" t="s">
        <v>60</v>
      </c>
      <c r="U948">
        <v>134</v>
      </c>
      <c r="V948">
        <v>191.62</v>
      </c>
    </row>
    <row r="949" spans="12:22" x14ac:dyDescent="0.25">
      <c r="L949" t="s">
        <v>52</v>
      </c>
      <c r="M949">
        <v>2021</v>
      </c>
      <c r="N949" t="s">
        <v>36</v>
      </c>
      <c r="O949" t="s">
        <v>53</v>
      </c>
      <c r="P949" t="s">
        <v>54</v>
      </c>
      <c r="Q949" t="s">
        <v>55</v>
      </c>
      <c r="R949" t="s">
        <v>56</v>
      </c>
      <c r="S949" t="s">
        <v>57</v>
      </c>
      <c r="T949" t="s">
        <v>60</v>
      </c>
      <c r="U949">
        <v>160</v>
      </c>
      <c r="V949">
        <v>228.8</v>
      </c>
    </row>
    <row r="950" spans="12:22" x14ac:dyDescent="0.25">
      <c r="L950" t="s">
        <v>59</v>
      </c>
      <c r="M950">
        <v>2021</v>
      </c>
      <c r="N950" t="s">
        <v>36</v>
      </c>
      <c r="O950" t="s">
        <v>53</v>
      </c>
      <c r="P950" t="s">
        <v>54</v>
      </c>
      <c r="Q950" t="s">
        <v>55</v>
      </c>
      <c r="R950" t="s">
        <v>56</v>
      </c>
      <c r="S950" t="s">
        <v>57</v>
      </c>
      <c r="T950" t="s">
        <v>60</v>
      </c>
      <c r="U950">
        <v>208</v>
      </c>
      <c r="V950">
        <v>297.44</v>
      </c>
    </row>
    <row r="951" spans="12:22" x14ac:dyDescent="0.25">
      <c r="L951" t="s">
        <v>52</v>
      </c>
      <c r="M951">
        <v>2021</v>
      </c>
      <c r="N951" t="s">
        <v>36</v>
      </c>
      <c r="O951" t="s">
        <v>53</v>
      </c>
      <c r="P951" t="s">
        <v>54</v>
      </c>
      <c r="Q951" t="s">
        <v>55</v>
      </c>
      <c r="R951" t="s">
        <v>56</v>
      </c>
      <c r="S951" t="s">
        <v>57</v>
      </c>
      <c r="T951" t="s">
        <v>60</v>
      </c>
      <c r="U951">
        <v>136</v>
      </c>
      <c r="V951">
        <v>194.48</v>
      </c>
    </row>
    <row r="952" spans="12:22" x14ac:dyDescent="0.25">
      <c r="L952" t="s">
        <v>59</v>
      </c>
      <c r="M952">
        <v>2021</v>
      </c>
      <c r="N952" t="s">
        <v>36</v>
      </c>
      <c r="O952" t="s">
        <v>53</v>
      </c>
      <c r="P952" t="s">
        <v>54</v>
      </c>
      <c r="Q952" t="s">
        <v>55</v>
      </c>
      <c r="R952" t="s">
        <v>56</v>
      </c>
      <c r="S952" t="s">
        <v>57</v>
      </c>
      <c r="T952" t="s">
        <v>60</v>
      </c>
      <c r="U952">
        <v>372</v>
      </c>
      <c r="V952">
        <v>526.24</v>
      </c>
    </row>
    <row r="953" spans="12:22" x14ac:dyDescent="0.25">
      <c r="L953" t="s">
        <v>59</v>
      </c>
      <c r="M953">
        <v>2021</v>
      </c>
      <c r="N953" t="s">
        <v>36</v>
      </c>
      <c r="O953" t="s">
        <v>53</v>
      </c>
      <c r="P953" t="s">
        <v>54</v>
      </c>
      <c r="Q953" t="s">
        <v>55</v>
      </c>
      <c r="R953" t="s">
        <v>56</v>
      </c>
      <c r="S953" t="s">
        <v>57</v>
      </c>
      <c r="T953" t="s">
        <v>60</v>
      </c>
      <c r="U953">
        <v>366</v>
      </c>
      <c r="V953">
        <v>526.24</v>
      </c>
    </row>
    <row r="954" spans="12:22" x14ac:dyDescent="0.25">
      <c r="L954" t="s">
        <v>52</v>
      </c>
      <c r="M954">
        <v>2021</v>
      </c>
      <c r="N954" t="s">
        <v>36</v>
      </c>
      <c r="O954" t="s">
        <v>53</v>
      </c>
      <c r="P954" t="s">
        <v>54</v>
      </c>
      <c r="Q954" t="s">
        <v>55</v>
      </c>
      <c r="R954" t="s">
        <v>56</v>
      </c>
      <c r="S954" t="s">
        <v>57</v>
      </c>
      <c r="T954" t="s">
        <v>60</v>
      </c>
      <c r="U954">
        <v>689</v>
      </c>
      <c r="V954">
        <v>985.27</v>
      </c>
    </row>
    <row r="955" spans="12:22" x14ac:dyDescent="0.25">
      <c r="L955" t="s">
        <v>61</v>
      </c>
      <c r="M955">
        <v>2021</v>
      </c>
      <c r="N955" t="s">
        <v>36</v>
      </c>
      <c r="O955" t="s">
        <v>53</v>
      </c>
      <c r="P955" t="s">
        <v>54</v>
      </c>
      <c r="Q955" t="s">
        <v>55</v>
      </c>
      <c r="R955" t="s">
        <v>56</v>
      </c>
      <c r="S955" t="s">
        <v>57</v>
      </c>
      <c r="T955" t="s">
        <v>60</v>
      </c>
      <c r="U955">
        <v>722</v>
      </c>
      <c r="V955">
        <v>1032.46</v>
      </c>
    </row>
    <row r="956" spans="12:22" x14ac:dyDescent="0.25">
      <c r="L956" t="s">
        <v>59</v>
      </c>
      <c r="M956">
        <v>2021</v>
      </c>
      <c r="N956" t="s">
        <v>36</v>
      </c>
      <c r="O956" t="s">
        <v>53</v>
      </c>
      <c r="P956" t="s">
        <v>54</v>
      </c>
      <c r="Q956" t="s">
        <v>55</v>
      </c>
      <c r="R956" t="s">
        <v>56</v>
      </c>
      <c r="S956" t="s">
        <v>57</v>
      </c>
      <c r="T956" t="s">
        <v>60</v>
      </c>
      <c r="U956">
        <v>776</v>
      </c>
      <c r="V956">
        <v>1109.68</v>
      </c>
    </row>
    <row r="957" spans="12:22" x14ac:dyDescent="0.25">
      <c r="L957" t="s">
        <v>61</v>
      </c>
      <c r="M957">
        <v>2021</v>
      </c>
      <c r="N957" t="s">
        <v>36</v>
      </c>
      <c r="O957" t="s">
        <v>53</v>
      </c>
      <c r="P957" t="s">
        <v>54</v>
      </c>
      <c r="Q957" t="s">
        <v>55</v>
      </c>
      <c r="R957" t="s">
        <v>56</v>
      </c>
      <c r="S957" t="s">
        <v>57</v>
      </c>
      <c r="T957" t="s">
        <v>60</v>
      </c>
      <c r="U957">
        <v>129</v>
      </c>
      <c r="V957">
        <v>184.47</v>
      </c>
    </row>
    <row r="958" spans="12:22" x14ac:dyDescent="0.25">
      <c r="L958" t="s">
        <v>59</v>
      </c>
      <c r="M958">
        <v>2021</v>
      </c>
      <c r="N958" t="s">
        <v>36</v>
      </c>
      <c r="O958" t="s">
        <v>53</v>
      </c>
      <c r="P958" t="s">
        <v>54</v>
      </c>
      <c r="Q958" t="s">
        <v>55</v>
      </c>
      <c r="R958" t="s">
        <v>56</v>
      </c>
      <c r="S958" t="s">
        <v>57</v>
      </c>
      <c r="T958" t="s">
        <v>60</v>
      </c>
      <c r="U958">
        <v>369</v>
      </c>
      <c r="V958">
        <v>527.66999999999996</v>
      </c>
    </row>
    <row r="959" spans="12:22" x14ac:dyDescent="0.25">
      <c r="L959" t="s">
        <v>52</v>
      </c>
      <c r="M959">
        <v>2021</v>
      </c>
      <c r="N959" t="s">
        <v>36</v>
      </c>
      <c r="O959" t="s">
        <v>53</v>
      </c>
      <c r="P959" t="s">
        <v>54</v>
      </c>
      <c r="Q959" t="s">
        <v>55</v>
      </c>
      <c r="R959" t="s">
        <v>56</v>
      </c>
      <c r="S959" t="s">
        <v>57</v>
      </c>
      <c r="T959" t="s">
        <v>60</v>
      </c>
      <c r="U959">
        <v>363</v>
      </c>
      <c r="V959">
        <v>519.09</v>
      </c>
    </row>
    <row r="960" spans="12:22" x14ac:dyDescent="0.25">
      <c r="L960" t="s">
        <v>59</v>
      </c>
      <c r="M960">
        <v>2021</v>
      </c>
      <c r="N960" t="s">
        <v>36</v>
      </c>
      <c r="O960" t="s">
        <v>53</v>
      </c>
      <c r="P960" t="s">
        <v>54</v>
      </c>
      <c r="Q960" t="s">
        <v>55</v>
      </c>
      <c r="R960" t="s">
        <v>56</v>
      </c>
      <c r="S960" t="s">
        <v>57</v>
      </c>
      <c r="T960" t="s">
        <v>60</v>
      </c>
      <c r="U960">
        <v>159</v>
      </c>
      <c r="V960">
        <v>227.37</v>
      </c>
    </row>
    <row r="961" spans="12:22" x14ac:dyDescent="0.25">
      <c r="L961" t="s">
        <v>59</v>
      </c>
      <c r="M961">
        <v>2021</v>
      </c>
      <c r="N961" t="s">
        <v>36</v>
      </c>
      <c r="O961" t="s">
        <v>53</v>
      </c>
      <c r="P961" t="s">
        <v>54</v>
      </c>
      <c r="Q961" t="s">
        <v>55</v>
      </c>
      <c r="R961" t="s">
        <v>56</v>
      </c>
      <c r="S961" t="s">
        <v>57</v>
      </c>
      <c r="T961" t="s">
        <v>60</v>
      </c>
      <c r="U961">
        <v>762</v>
      </c>
      <c r="V961">
        <v>526.24</v>
      </c>
    </row>
    <row r="962" spans="12:22" x14ac:dyDescent="0.25">
      <c r="L962" t="s">
        <v>52</v>
      </c>
      <c r="M962">
        <v>2021</v>
      </c>
      <c r="N962" t="s">
        <v>36</v>
      </c>
      <c r="O962" t="s">
        <v>53</v>
      </c>
      <c r="P962" t="s">
        <v>54</v>
      </c>
      <c r="Q962" t="s">
        <v>55</v>
      </c>
      <c r="R962" t="s">
        <v>56</v>
      </c>
      <c r="S962" t="s">
        <v>57</v>
      </c>
      <c r="T962" t="s">
        <v>60</v>
      </c>
      <c r="U962">
        <v>815</v>
      </c>
      <c r="V962">
        <v>526.24</v>
      </c>
    </row>
    <row r="963" spans="12:22" x14ac:dyDescent="0.25">
      <c r="L963" t="s">
        <v>52</v>
      </c>
      <c r="M963">
        <v>2021</v>
      </c>
      <c r="N963" t="s">
        <v>36</v>
      </c>
      <c r="O963" t="s">
        <v>53</v>
      </c>
      <c r="P963" t="s">
        <v>54</v>
      </c>
      <c r="Q963" t="s">
        <v>55</v>
      </c>
      <c r="R963" t="s">
        <v>56</v>
      </c>
      <c r="S963" t="s">
        <v>57</v>
      </c>
      <c r="T963" t="s">
        <v>60</v>
      </c>
      <c r="U963">
        <v>163</v>
      </c>
      <c r="V963">
        <v>233.09</v>
      </c>
    </row>
    <row r="964" spans="12:22" x14ac:dyDescent="0.25">
      <c r="L964" t="s">
        <v>52</v>
      </c>
      <c r="M964">
        <v>2021</v>
      </c>
      <c r="N964" t="s">
        <v>36</v>
      </c>
      <c r="O964" t="s">
        <v>53</v>
      </c>
      <c r="P964" t="s">
        <v>54</v>
      </c>
      <c r="Q964" t="s">
        <v>55</v>
      </c>
      <c r="R964" t="s">
        <v>56</v>
      </c>
      <c r="S964" t="s">
        <v>57</v>
      </c>
      <c r="T964" t="s">
        <v>60</v>
      </c>
      <c r="U964">
        <v>133</v>
      </c>
      <c r="V964">
        <v>190.19</v>
      </c>
    </row>
    <row r="965" spans="12:22" x14ac:dyDescent="0.25">
      <c r="L965" t="s">
        <v>52</v>
      </c>
      <c r="M965">
        <v>2021</v>
      </c>
      <c r="N965" t="s">
        <v>36</v>
      </c>
      <c r="O965" t="s">
        <v>53</v>
      </c>
      <c r="P965" t="s">
        <v>54</v>
      </c>
      <c r="Q965" t="s">
        <v>55</v>
      </c>
      <c r="R965" t="s">
        <v>56</v>
      </c>
      <c r="S965" t="s">
        <v>57</v>
      </c>
      <c r="T965" t="s">
        <v>58</v>
      </c>
      <c r="U965">
        <v>371</v>
      </c>
      <c r="V965">
        <v>530.53</v>
      </c>
    </row>
    <row r="966" spans="12:22" x14ac:dyDescent="0.25">
      <c r="L966" t="s">
        <v>61</v>
      </c>
      <c r="M966">
        <v>2021</v>
      </c>
      <c r="N966" t="s">
        <v>36</v>
      </c>
      <c r="O966" t="s">
        <v>53</v>
      </c>
      <c r="P966" t="s">
        <v>54</v>
      </c>
      <c r="Q966" t="s">
        <v>55</v>
      </c>
      <c r="R966" t="s">
        <v>56</v>
      </c>
      <c r="S966" t="s">
        <v>57</v>
      </c>
      <c r="T966" t="s">
        <v>58</v>
      </c>
      <c r="U966">
        <v>365</v>
      </c>
      <c r="V966">
        <v>521.95000000000005</v>
      </c>
    </row>
    <row r="967" spans="12:22" x14ac:dyDescent="0.25">
      <c r="L967" t="s">
        <v>52</v>
      </c>
      <c r="M967">
        <v>2021</v>
      </c>
      <c r="N967" t="s">
        <v>36</v>
      </c>
      <c r="O967" t="s">
        <v>53</v>
      </c>
      <c r="P967" t="s">
        <v>54</v>
      </c>
      <c r="Q967" t="s">
        <v>55</v>
      </c>
      <c r="R967" t="s">
        <v>56</v>
      </c>
      <c r="S967" t="s">
        <v>57</v>
      </c>
      <c r="T967" t="s">
        <v>60</v>
      </c>
      <c r="U967">
        <v>161</v>
      </c>
      <c r="V967">
        <v>230.23000000000002</v>
      </c>
    </row>
    <row r="968" spans="12:22" x14ac:dyDescent="0.25">
      <c r="L968" t="s">
        <v>59</v>
      </c>
      <c r="M968">
        <v>2021</v>
      </c>
      <c r="N968" t="s">
        <v>36</v>
      </c>
      <c r="O968" t="s">
        <v>53</v>
      </c>
      <c r="P968" t="s">
        <v>54</v>
      </c>
      <c r="Q968" t="s">
        <v>55</v>
      </c>
      <c r="R968" t="s">
        <v>56</v>
      </c>
      <c r="S968" t="s">
        <v>57</v>
      </c>
      <c r="T968" t="s">
        <v>60</v>
      </c>
      <c r="U968">
        <v>209</v>
      </c>
      <c r="V968">
        <v>298.87</v>
      </c>
    </row>
    <row r="969" spans="12:22" x14ac:dyDescent="0.25">
      <c r="L969" t="s">
        <v>61</v>
      </c>
      <c r="M969">
        <v>2021</v>
      </c>
      <c r="N969" t="s">
        <v>32</v>
      </c>
      <c r="O969" t="s">
        <v>53</v>
      </c>
      <c r="P969" t="s">
        <v>54</v>
      </c>
      <c r="Q969" t="s">
        <v>55</v>
      </c>
      <c r="R969" t="s">
        <v>56</v>
      </c>
      <c r="S969" t="s">
        <v>57</v>
      </c>
      <c r="T969" t="s">
        <v>58</v>
      </c>
      <c r="U969">
        <v>176</v>
      </c>
      <c r="V969">
        <v>526.24</v>
      </c>
    </row>
    <row r="970" spans="12:22" x14ac:dyDescent="0.25">
      <c r="L970" t="s">
        <v>52</v>
      </c>
      <c r="M970">
        <v>2021</v>
      </c>
      <c r="N970" t="s">
        <v>32</v>
      </c>
      <c r="O970" t="s">
        <v>53</v>
      </c>
      <c r="P970" t="s">
        <v>54</v>
      </c>
      <c r="Q970" t="s">
        <v>55</v>
      </c>
      <c r="R970" t="s">
        <v>56</v>
      </c>
      <c r="S970" t="s">
        <v>57</v>
      </c>
      <c r="T970" t="s">
        <v>58</v>
      </c>
      <c r="U970">
        <v>170</v>
      </c>
      <c r="V970">
        <v>526.24</v>
      </c>
    </row>
    <row r="971" spans="12:22" x14ac:dyDescent="0.25">
      <c r="L971" t="s">
        <v>61</v>
      </c>
      <c r="M971">
        <v>2021</v>
      </c>
      <c r="N971" t="s">
        <v>32</v>
      </c>
      <c r="O971" t="s">
        <v>53</v>
      </c>
      <c r="P971" t="s">
        <v>54</v>
      </c>
      <c r="Q971" t="s">
        <v>55</v>
      </c>
      <c r="R971" t="s">
        <v>56</v>
      </c>
      <c r="S971" t="s">
        <v>57</v>
      </c>
      <c r="T971" t="s">
        <v>58</v>
      </c>
      <c r="U971">
        <v>164</v>
      </c>
      <c r="V971">
        <v>526.24</v>
      </c>
    </row>
    <row r="972" spans="12:22" x14ac:dyDescent="0.25">
      <c r="L972" t="s">
        <v>52</v>
      </c>
      <c r="M972">
        <v>2021</v>
      </c>
      <c r="N972" t="s">
        <v>32</v>
      </c>
      <c r="O972" t="s">
        <v>53</v>
      </c>
      <c r="P972" t="s">
        <v>54</v>
      </c>
      <c r="Q972" t="s">
        <v>55</v>
      </c>
      <c r="R972" t="s">
        <v>56</v>
      </c>
      <c r="S972" t="s">
        <v>57</v>
      </c>
      <c r="T972" t="s">
        <v>60</v>
      </c>
      <c r="U972">
        <v>176</v>
      </c>
      <c r="V972">
        <v>251.68</v>
      </c>
    </row>
    <row r="973" spans="12:22" x14ac:dyDescent="0.25">
      <c r="L973" t="s">
        <v>52</v>
      </c>
      <c r="M973">
        <v>2021</v>
      </c>
      <c r="N973" t="s">
        <v>32</v>
      </c>
      <c r="O973" t="s">
        <v>53</v>
      </c>
      <c r="P973" t="s">
        <v>54</v>
      </c>
      <c r="Q973" t="s">
        <v>55</v>
      </c>
      <c r="R973" t="s">
        <v>56</v>
      </c>
      <c r="S973" t="s">
        <v>57</v>
      </c>
      <c r="T973" t="s">
        <v>60</v>
      </c>
      <c r="U973">
        <v>224</v>
      </c>
      <c r="V973">
        <v>320.32</v>
      </c>
    </row>
    <row r="974" spans="12:22" x14ac:dyDescent="0.25">
      <c r="L974" t="s">
        <v>52</v>
      </c>
      <c r="M974">
        <v>2021</v>
      </c>
      <c r="N974" t="s">
        <v>32</v>
      </c>
      <c r="O974" t="s">
        <v>53</v>
      </c>
      <c r="P974" t="s">
        <v>54</v>
      </c>
      <c r="Q974" t="s">
        <v>55</v>
      </c>
      <c r="R974" t="s">
        <v>56</v>
      </c>
      <c r="S974" t="s">
        <v>57</v>
      </c>
      <c r="T974" t="s">
        <v>60</v>
      </c>
      <c r="U974">
        <v>152</v>
      </c>
      <c r="V974">
        <v>217.36</v>
      </c>
    </row>
    <row r="975" spans="12:22" x14ac:dyDescent="0.25">
      <c r="L975" t="s">
        <v>59</v>
      </c>
      <c r="M975">
        <v>2021</v>
      </c>
      <c r="N975" t="s">
        <v>32</v>
      </c>
      <c r="O975" t="s">
        <v>53</v>
      </c>
      <c r="P975" t="s">
        <v>54</v>
      </c>
      <c r="Q975" t="s">
        <v>55</v>
      </c>
      <c r="R975" t="s">
        <v>56</v>
      </c>
      <c r="S975" t="s">
        <v>57</v>
      </c>
      <c r="T975" t="s">
        <v>60</v>
      </c>
      <c r="U975">
        <v>178</v>
      </c>
      <c r="V975">
        <v>254.54</v>
      </c>
    </row>
    <row r="976" spans="12:22" x14ac:dyDescent="0.25">
      <c r="L976" t="s">
        <v>52</v>
      </c>
      <c r="M976">
        <v>2021</v>
      </c>
      <c r="N976" t="s">
        <v>32</v>
      </c>
      <c r="O976" t="s">
        <v>53</v>
      </c>
      <c r="P976" t="s">
        <v>54</v>
      </c>
      <c r="Q976" t="s">
        <v>55</v>
      </c>
      <c r="R976" t="s">
        <v>56</v>
      </c>
      <c r="S976" t="s">
        <v>57</v>
      </c>
      <c r="T976" t="s">
        <v>60</v>
      </c>
      <c r="U976">
        <v>226</v>
      </c>
      <c r="V976">
        <v>323.18</v>
      </c>
    </row>
    <row r="977" spans="12:22" x14ac:dyDescent="0.25">
      <c r="L977" t="s">
        <v>61</v>
      </c>
      <c r="M977">
        <v>2021</v>
      </c>
      <c r="N977" t="s">
        <v>32</v>
      </c>
      <c r="O977" t="s">
        <v>53</v>
      </c>
      <c r="P977" t="s">
        <v>54</v>
      </c>
      <c r="Q977" t="s">
        <v>55</v>
      </c>
      <c r="R977" t="s">
        <v>56</v>
      </c>
      <c r="S977" t="s">
        <v>57</v>
      </c>
      <c r="T977" t="s">
        <v>60</v>
      </c>
      <c r="U977">
        <v>148</v>
      </c>
      <c r="V977">
        <v>211.64</v>
      </c>
    </row>
    <row r="978" spans="12:22" x14ac:dyDescent="0.25">
      <c r="L978" t="s">
        <v>59</v>
      </c>
      <c r="M978">
        <v>2021</v>
      </c>
      <c r="N978" t="s">
        <v>32</v>
      </c>
      <c r="O978" t="s">
        <v>53</v>
      </c>
      <c r="P978" t="s">
        <v>54</v>
      </c>
      <c r="Q978" t="s">
        <v>55</v>
      </c>
      <c r="R978" t="s">
        <v>56</v>
      </c>
      <c r="S978" t="s">
        <v>57</v>
      </c>
      <c r="T978" t="s">
        <v>58</v>
      </c>
      <c r="U978">
        <v>174</v>
      </c>
      <c r="V978">
        <v>526.24</v>
      </c>
    </row>
    <row r="979" spans="12:22" x14ac:dyDescent="0.25">
      <c r="L979" t="s">
        <v>59</v>
      </c>
      <c r="M979">
        <v>2021</v>
      </c>
      <c r="N979" t="s">
        <v>32</v>
      </c>
      <c r="O979" t="s">
        <v>53</v>
      </c>
      <c r="P979" t="s">
        <v>54</v>
      </c>
      <c r="Q979" t="s">
        <v>55</v>
      </c>
      <c r="R979" t="s">
        <v>56</v>
      </c>
      <c r="S979" t="s">
        <v>57</v>
      </c>
      <c r="T979" t="s">
        <v>58</v>
      </c>
      <c r="U979">
        <v>168</v>
      </c>
      <c r="V979">
        <v>526.24</v>
      </c>
    </row>
    <row r="980" spans="12:22" x14ac:dyDescent="0.25">
      <c r="L980" t="s">
        <v>59</v>
      </c>
      <c r="M980">
        <v>2021</v>
      </c>
      <c r="N980" t="s">
        <v>32</v>
      </c>
      <c r="O980" t="s">
        <v>53</v>
      </c>
      <c r="P980" t="s">
        <v>54</v>
      </c>
      <c r="Q980" t="s">
        <v>55</v>
      </c>
      <c r="R980" t="s">
        <v>56</v>
      </c>
      <c r="S980" t="s">
        <v>57</v>
      </c>
      <c r="T980" t="s">
        <v>60</v>
      </c>
      <c r="U980">
        <v>720</v>
      </c>
      <c r="V980">
        <v>1029.5999999999999</v>
      </c>
    </row>
    <row r="981" spans="12:22" x14ac:dyDescent="0.25">
      <c r="L981" t="s">
        <v>59</v>
      </c>
      <c r="M981">
        <v>2021</v>
      </c>
      <c r="N981" t="s">
        <v>32</v>
      </c>
      <c r="O981" t="s">
        <v>53</v>
      </c>
      <c r="P981" t="s">
        <v>54</v>
      </c>
      <c r="Q981" t="s">
        <v>55</v>
      </c>
      <c r="R981" t="s">
        <v>56</v>
      </c>
      <c r="S981" t="s">
        <v>57</v>
      </c>
      <c r="T981" t="s">
        <v>60</v>
      </c>
      <c r="U981">
        <v>773</v>
      </c>
      <c r="V981">
        <v>1105.3899999999999</v>
      </c>
    </row>
    <row r="982" spans="12:22" x14ac:dyDescent="0.25">
      <c r="L982" t="s">
        <v>52</v>
      </c>
      <c r="M982">
        <v>2021</v>
      </c>
      <c r="N982" t="s">
        <v>32</v>
      </c>
      <c r="O982" t="s">
        <v>53</v>
      </c>
      <c r="P982" t="s">
        <v>54</v>
      </c>
      <c r="Q982" t="s">
        <v>55</v>
      </c>
      <c r="R982" t="s">
        <v>56</v>
      </c>
      <c r="S982" t="s">
        <v>57</v>
      </c>
      <c r="T982" t="s">
        <v>58</v>
      </c>
      <c r="U982">
        <v>177</v>
      </c>
      <c r="V982">
        <v>253.11</v>
      </c>
    </row>
    <row r="983" spans="12:22" x14ac:dyDescent="0.25">
      <c r="L983" t="s">
        <v>52</v>
      </c>
      <c r="M983">
        <v>2021</v>
      </c>
      <c r="N983" t="s">
        <v>32</v>
      </c>
      <c r="O983" t="s">
        <v>53</v>
      </c>
      <c r="P983" t="s">
        <v>54</v>
      </c>
      <c r="Q983" t="s">
        <v>55</v>
      </c>
      <c r="R983" t="s">
        <v>56</v>
      </c>
      <c r="S983" t="s">
        <v>57</v>
      </c>
      <c r="T983" t="s">
        <v>58</v>
      </c>
      <c r="U983">
        <v>171</v>
      </c>
      <c r="V983">
        <v>244.53</v>
      </c>
    </row>
    <row r="984" spans="12:22" x14ac:dyDescent="0.25">
      <c r="L984" t="s">
        <v>59</v>
      </c>
      <c r="M984">
        <v>2021</v>
      </c>
      <c r="N984" t="s">
        <v>32</v>
      </c>
      <c r="O984" t="s">
        <v>53</v>
      </c>
      <c r="P984" t="s">
        <v>54</v>
      </c>
      <c r="Q984" t="s">
        <v>55</v>
      </c>
      <c r="R984" t="s">
        <v>56</v>
      </c>
      <c r="S984" t="s">
        <v>57</v>
      </c>
      <c r="T984" t="s">
        <v>58</v>
      </c>
      <c r="U984">
        <v>165</v>
      </c>
      <c r="V984">
        <v>235.95</v>
      </c>
    </row>
    <row r="985" spans="12:22" x14ac:dyDescent="0.25">
      <c r="L985" t="s">
        <v>59</v>
      </c>
      <c r="M985">
        <v>2021</v>
      </c>
      <c r="N985" t="s">
        <v>32</v>
      </c>
      <c r="O985" t="s">
        <v>53</v>
      </c>
      <c r="P985" t="s">
        <v>54</v>
      </c>
      <c r="Q985" t="s">
        <v>55</v>
      </c>
      <c r="R985" t="s">
        <v>56</v>
      </c>
      <c r="S985" t="s">
        <v>57</v>
      </c>
      <c r="T985" t="s">
        <v>60</v>
      </c>
      <c r="U985">
        <v>177</v>
      </c>
      <c r="V985">
        <v>253.11</v>
      </c>
    </row>
    <row r="986" spans="12:22" x14ac:dyDescent="0.25">
      <c r="L986" t="s">
        <v>59</v>
      </c>
      <c r="M986">
        <v>2021</v>
      </c>
      <c r="N986" t="s">
        <v>32</v>
      </c>
      <c r="O986" t="s">
        <v>53</v>
      </c>
      <c r="P986" t="s">
        <v>54</v>
      </c>
      <c r="Q986" t="s">
        <v>55</v>
      </c>
      <c r="R986" t="s">
        <v>56</v>
      </c>
      <c r="S986" t="s">
        <v>57</v>
      </c>
      <c r="T986" t="s">
        <v>60</v>
      </c>
      <c r="U986">
        <v>759</v>
      </c>
      <c r="V986">
        <v>526.24</v>
      </c>
    </row>
    <row r="987" spans="12:22" x14ac:dyDescent="0.25">
      <c r="L987" t="s">
        <v>61</v>
      </c>
      <c r="M987">
        <v>2021</v>
      </c>
      <c r="N987" t="s">
        <v>32</v>
      </c>
      <c r="O987" t="s">
        <v>53</v>
      </c>
      <c r="P987" t="s">
        <v>54</v>
      </c>
      <c r="Q987" t="s">
        <v>55</v>
      </c>
      <c r="R987" t="s">
        <v>56</v>
      </c>
      <c r="S987" t="s">
        <v>57</v>
      </c>
      <c r="T987" t="s">
        <v>60</v>
      </c>
      <c r="U987">
        <v>175</v>
      </c>
      <c r="V987">
        <v>250.25</v>
      </c>
    </row>
    <row r="988" spans="12:22" x14ac:dyDescent="0.25">
      <c r="L988" t="s">
        <v>59</v>
      </c>
      <c r="M988">
        <v>2021</v>
      </c>
      <c r="N988" t="s">
        <v>32</v>
      </c>
      <c r="O988" t="s">
        <v>53</v>
      </c>
      <c r="P988" t="s">
        <v>54</v>
      </c>
      <c r="Q988" t="s">
        <v>55</v>
      </c>
      <c r="R988" t="s">
        <v>56</v>
      </c>
      <c r="S988" t="s">
        <v>57</v>
      </c>
      <c r="T988" t="s">
        <v>60</v>
      </c>
      <c r="U988">
        <v>223</v>
      </c>
      <c r="V988">
        <v>318.89</v>
      </c>
    </row>
    <row r="989" spans="12:22" x14ac:dyDescent="0.25">
      <c r="L989" t="s">
        <v>59</v>
      </c>
      <c r="M989">
        <v>2021</v>
      </c>
      <c r="N989" t="s">
        <v>32</v>
      </c>
      <c r="O989" t="s">
        <v>53</v>
      </c>
      <c r="P989" t="s">
        <v>54</v>
      </c>
      <c r="Q989" t="s">
        <v>55</v>
      </c>
      <c r="R989" t="s">
        <v>56</v>
      </c>
      <c r="S989" t="s">
        <v>57</v>
      </c>
      <c r="T989" t="s">
        <v>60</v>
      </c>
      <c r="U989">
        <v>151</v>
      </c>
      <c r="V989">
        <v>215.93</v>
      </c>
    </row>
    <row r="990" spans="12:22" x14ac:dyDescent="0.25">
      <c r="L990" t="s">
        <v>61</v>
      </c>
      <c r="M990">
        <v>2021</v>
      </c>
      <c r="N990" t="s">
        <v>32</v>
      </c>
      <c r="O990" t="s">
        <v>53</v>
      </c>
      <c r="P990" t="s">
        <v>54</v>
      </c>
      <c r="Q990" t="s">
        <v>55</v>
      </c>
      <c r="R990" t="s">
        <v>56</v>
      </c>
      <c r="S990" t="s">
        <v>57</v>
      </c>
      <c r="T990" t="s">
        <v>58</v>
      </c>
      <c r="U990">
        <v>173</v>
      </c>
      <c r="V990">
        <v>247.39</v>
      </c>
    </row>
    <row r="991" spans="12:22" x14ac:dyDescent="0.25">
      <c r="L991" t="s">
        <v>59</v>
      </c>
      <c r="M991">
        <v>2021</v>
      </c>
      <c r="N991" t="s">
        <v>32</v>
      </c>
      <c r="O991" t="s">
        <v>53</v>
      </c>
      <c r="P991" t="s">
        <v>54</v>
      </c>
      <c r="Q991" t="s">
        <v>55</v>
      </c>
      <c r="R991" t="s">
        <v>56</v>
      </c>
      <c r="S991" t="s">
        <v>57</v>
      </c>
      <c r="T991" t="s">
        <v>58</v>
      </c>
      <c r="U991">
        <v>167</v>
      </c>
      <c r="V991">
        <v>238.81</v>
      </c>
    </row>
    <row r="992" spans="12:22" x14ac:dyDescent="0.25">
      <c r="L992" t="s">
        <v>52</v>
      </c>
      <c r="M992">
        <v>2021</v>
      </c>
      <c r="N992" t="s">
        <v>32</v>
      </c>
      <c r="O992" t="s">
        <v>53</v>
      </c>
      <c r="P992" t="s">
        <v>54</v>
      </c>
      <c r="Q992" t="s">
        <v>55</v>
      </c>
      <c r="R992" t="s">
        <v>56</v>
      </c>
      <c r="S992" t="s">
        <v>57</v>
      </c>
      <c r="T992" t="s">
        <v>60</v>
      </c>
      <c r="U992">
        <v>179</v>
      </c>
      <c r="V992">
        <v>255.97</v>
      </c>
    </row>
    <row r="993" spans="12:22" x14ac:dyDescent="0.25">
      <c r="L993" t="s">
        <v>52</v>
      </c>
      <c r="M993">
        <v>2021</v>
      </c>
      <c r="N993" t="s">
        <v>32</v>
      </c>
      <c r="O993" t="s">
        <v>53</v>
      </c>
      <c r="P993" t="s">
        <v>54</v>
      </c>
      <c r="Q993" t="s">
        <v>55</v>
      </c>
      <c r="R993" t="s">
        <v>56</v>
      </c>
      <c r="S993" t="s">
        <v>57</v>
      </c>
      <c r="T993" t="s">
        <v>60</v>
      </c>
      <c r="U993">
        <v>782</v>
      </c>
      <c r="V993">
        <v>1118.26</v>
      </c>
    </row>
    <row r="994" spans="12:22" x14ac:dyDescent="0.25">
      <c r="L994" t="s">
        <v>61</v>
      </c>
      <c r="M994">
        <v>2021</v>
      </c>
      <c r="N994" t="s">
        <v>35</v>
      </c>
      <c r="O994" t="s">
        <v>53</v>
      </c>
      <c r="P994" t="s">
        <v>54</v>
      </c>
      <c r="Q994" t="s">
        <v>55</v>
      </c>
      <c r="R994" t="s">
        <v>56</v>
      </c>
      <c r="S994" t="s">
        <v>57</v>
      </c>
      <c r="T994" t="s">
        <v>58</v>
      </c>
      <c r="U994">
        <v>146</v>
      </c>
      <c r="V994">
        <v>526.24</v>
      </c>
    </row>
    <row r="995" spans="12:22" x14ac:dyDescent="0.25">
      <c r="L995" t="s">
        <v>52</v>
      </c>
      <c r="M995">
        <v>2021</v>
      </c>
      <c r="N995" t="s">
        <v>35</v>
      </c>
      <c r="O995" t="s">
        <v>53</v>
      </c>
      <c r="P995" t="s">
        <v>54</v>
      </c>
      <c r="Q995" t="s">
        <v>55</v>
      </c>
      <c r="R995" t="s">
        <v>56</v>
      </c>
      <c r="S995" t="s">
        <v>57</v>
      </c>
      <c r="T995" t="s">
        <v>58</v>
      </c>
      <c r="U995">
        <v>140</v>
      </c>
      <c r="V995">
        <v>526.24</v>
      </c>
    </row>
    <row r="996" spans="12:22" x14ac:dyDescent="0.25">
      <c r="L996" t="s">
        <v>52</v>
      </c>
      <c r="M996">
        <v>2021</v>
      </c>
      <c r="N996" t="s">
        <v>35</v>
      </c>
      <c r="O996" t="s">
        <v>53</v>
      </c>
      <c r="P996" t="s">
        <v>54</v>
      </c>
      <c r="Q996" t="s">
        <v>55</v>
      </c>
      <c r="R996" t="s">
        <v>56</v>
      </c>
      <c r="S996" t="s">
        <v>57</v>
      </c>
      <c r="T996" t="s">
        <v>58</v>
      </c>
      <c r="U996">
        <v>134</v>
      </c>
      <c r="V996">
        <v>526.24</v>
      </c>
    </row>
    <row r="997" spans="12:22" x14ac:dyDescent="0.25">
      <c r="L997" t="s">
        <v>52</v>
      </c>
      <c r="M997">
        <v>2021</v>
      </c>
      <c r="N997" t="s">
        <v>35</v>
      </c>
      <c r="O997" t="s">
        <v>53</v>
      </c>
      <c r="P997" t="s">
        <v>54</v>
      </c>
      <c r="Q997" t="s">
        <v>55</v>
      </c>
      <c r="R997" t="s">
        <v>56</v>
      </c>
      <c r="S997" t="s">
        <v>57</v>
      </c>
      <c r="T997" t="s">
        <v>60</v>
      </c>
      <c r="U997">
        <v>164</v>
      </c>
      <c r="V997">
        <v>234.51999999999998</v>
      </c>
    </row>
    <row r="998" spans="12:22" x14ac:dyDescent="0.25">
      <c r="L998" t="s">
        <v>62</v>
      </c>
      <c r="M998">
        <v>2021</v>
      </c>
      <c r="N998" t="s">
        <v>35</v>
      </c>
      <c r="O998" t="s">
        <v>53</v>
      </c>
      <c r="P998" t="s">
        <v>54</v>
      </c>
      <c r="Q998" t="s">
        <v>55</v>
      </c>
      <c r="R998" t="s">
        <v>56</v>
      </c>
      <c r="S998" t="s">
        <v>57</v>
      </c>
      <c r="T998" t="s">
        <v>60</v>
      </c>
      <c r="U998">
        <v>212</v>
      </c>
      <c r="V998">
        <v>303.15999999999997</v>
      </c>
    </row>
    <row r="999" spans="12:22" x14ac:dyDescent="0.25">
      <c r="L999" t="s">
        <v>59</v>
      </c>
      <c r="M999">
        <v>2021</v>
      </c>
      <c r="N999" t="s">
        <v>35</v>
      </c>
      <c r="O999" t="s">
        <v>53</v>
      </c>
      <c r="P999" t="s">
        <v>54</v>
      </c>
      <c r="Q999" t="s">
        <v>55</v>
      </c>
      <c r="R999" t="s">
        <v>56</v>
      </c>
      <c r="S999" t="s">
        <v>57</v>
      </c>
      <c r="T999" t="s">
        <v>60</v>
      </c>
      <c r="U999">
        <v>140</v>
      </c>
      <c r="V999">
        <v>200.2</v>
      </c>
    </row>
    <row r="1000" spans="12:22" x14ac:dyDescent="0.25">
      <c r="L1000" t="s">
        <v>59</v>
      </c>
      <c r="M1000">
        <v>2021</v>
      </c>
      <c r="N1000" t="s">
        <v>35</v>
      </c>
      <c r="O1000" t="s">
        <v>53</v>
      </c>
      <c r="P1000" t="s">
        <v>54</v>
      </c>
      <c r="Q1000" t="s">
        <v>55</v>
      </c>
      <c r="R1000" t="s">
        <v>56</v>
      </c>
      <c r="S1000" t="s">
        <v>57</v>
      </c>
      <c r="T1000" t="s">
        <v>60</v>
      </c>
      <c r="U1000">
        <v>166</v>
      </c>
      <c r="V1000">
        <v>237.38</v>
      </c>
    </row>
    <row r="1001" spans="12:22" x14ac:dyDescent="0.25">
      <c r="L1001" t="s">
        <v>59</v>
      </c>
      <c r="M1001">
        <v>2021</v>
      </c>
      <c r="N1001" t="s">
        <v>35</v>
      </c>
      <c r="O1001" t="s">
        <v>53</v>
      </c>
      <c r="P1001" t="s">
        <v>54</v>
      </c>
      <c r="Q1001" t="s">
        <v>55</v>
      </c>
      <c r="R1001" t="s">
        <v>56</v>
      </c>
      <c r="S1001" t="s">
        <v>57</v>
      </c>
      <c r="T1001" t="s">
        <v>60</v>
      </c>
      <c r="U1001">
        <v>214</v>
      </c>
      <c r="V1001">
        <v>306.02</v>
      </c>
    </row>
    <row r="1002" spans="12:22" x14ac:dyDescent="0.25">
      <c r="L1002" t="s">
        <v>62</v>
      </c>
      <c r="M1002">
        <v>2021</v>
      </c>
      <c r="N1002" t="s">
        <v>35</v>
      </c>
      <c r="O1002" t="s">
        <v>53</v>
      </c>
      <c r="P1002" t="s">
        <v>54</v>
      </c>
      <c r="Q1002" t="s">
        <v>55</v>
      </c>
      <c r="R1002" t="s">
        <v>56</v>
      </c>
      <c r="S1002" t="s">
        <v>57</v>
      </c>
      <c r="T1002" t="s">
        <v>60</v>
      </c>
      <c r="U1002">
        <v>142</v>
      </c>
      <c r="V1002">
        <v>203.06</v>
      </c>
    </row>
    <row r="1003" spans="12:22" x14ac:dyDescent="0.25">
      <c r="L1003" t="s">
        <v>59</v>
      </c>
      <c r="M1003">
        <v>2021</v>
      </c>
      <c r="N1003" t="s">
        <v>35</v>
      </c>
      <c r="O1003" t="s">
        <v>53</v>
      </c>
      <c r="P1003" t="s">
        <v>54</v>
      </c>
      <c r="Q1003" t="s">
        <v>55</v>
      </c>
      <c r="R1003" t="s">
        <v>56</v>
      </c>
      <c r="S1003" t="s">
        <v>57</v>
      </c>
      <c r="T1003" t="s">
        <v>60</v>
      </c>
      <c r="U1003">
        <v>144</v>
      </c>
      <c r="V1003">
        <v>526.24</v>
      </c>
    </row>
    <row r="1004" spans="12:22" x14ac:dyDescent="0.25">
      <c r="L1004" t="s">
        <v>59</v>
      </c>
      <c r="M1004">
        <v>2021</v>
      </c>
      <c r="N1004" t="s">
        <v>35</v>
      </c>
      <c r="O1004" t="s">
        <v>53</v>
      </c>
      <c r="P1004" t="s">
        <v>54</v>
      </c>
      <c r="Q1004" t="s">
        <v>55</v>
      </c>
      <c r="R1004" t="s">
        <v>56</v>
      </c>
      <c r="S1004" t="s">
        <v>57</v>
      </c>
      <c r="T1004" t="s">
        <v>60</v>
      </c>
      <c r="U1004">
        <v>138</v>
      </c>
      <c r="V1004">
        <v>526.24</v>
      </c>
    </row>
    <row r="1005" spans="12:22" x14ac:dyDescent="0.25">
      <c r="L1005" t="s">
        <v>63</v>
      </c>
      <c r="M1005">
        <v>2021</v>
      </c>
      <c r="N1005" t="s">
        <v>35</v>
      </c>
      <c r="O1005" t="s">
        <v>53</v>
      </c>
      <c r="P1005" t="s">
        <v>54</v>
      </c>
      <c r="Q1005" t="s">
        <v>55</v>
      </c>
      <c r="R1005" t="s">
        <v>56</v>
      </c>
      <c r="S1005" t="s">
        <v>57</v>
      </c>
      <c r="T1005" t="s">
        <v>60</v>
      </c>
      <c r="U1005">
        <v>132</v>
      </c>
      <c r="V1005">
        <v>526.24</v>
      </c>
    </row>
    <row r="1006" spans="12:22" x14ac:dyDescent="0.25">
      <c r="L1006" t="s">
        <v>52</v>
      </c>
      <c r="M1006">
        <v>2021</v>
      </c>
      <c r="N1006" t="s">
        <v>35</v>
      </c>
      <c r="O1006" t="s">
        <v>53</v>
      </c>
      <c r="P1006" t="s">
        <v>54</v>
      </c>
      <c r="Q1006" t="s">
        <v>55</v>
      </c>
      <c r="R1006" t="s">
        <v>56</v>
      </c>
      <c r="S1006" t="s">
        <v>57</v>
      </c>
      <c r="T1006" t="s">
        <v>60</v>
      </c>
      <c r="U1006">
        <v>688</v>
      </c>
      <c r="V1006">
        <v>983.83999999999992</v>
      </c>
    </row>
    <row r="1007" spans="12:22" x14ac:dyDescent="0.25">
      <c r="L1007" t="s">
        <v>61</v>
      </c>
      <c r="M1007">
        <v>2021</v>
      </c>
      <c r="N1007" t="s">
        <v>35</v>
      </c>
      <c r="O1007" t="s">
        <v>53</v>
      </c>
      <c r="P1007" t="s">
        <v>54</v>
      </c>
      <c r="Q1007" t="s">
        <v>55</v>
      </c>
      <c r="R1007" t="s">
        <v>56</v>
      </c>
      <c r="S1007" t="s">
        <v>57</v>
      </c>
      <c r="T1007" t="s">
        <v>60</v>
      </c>
      <c r="U1007">
        <v>775</v>
      </c>
      <c r="V1007">
        <v>1108.25</v>
      </c>
    </row>
    <row r="1008" spans="12:22" x14ac:dyDescent="0.25">
      <c r="L1008" t="s">
        <v>59</v>
      </c>
      <c r="M1008">
        <v>2021</v>
      </c>
      <c r="N1008" t="s">
        <v>35</v>
      </c>
      <c r="O1008" t="s">
        <v>53</v>
      </c>
      <c r="P1008" t="s">
        <v>54</v>
      </c>
      <c r="Q1008" t="s">
        <v>55</v>
      </c>
      <c r="R1008" t="s">
        <v>56</v>
      </c>
      <c r="S1008" t="s">
        <v>57</v>
      </c>
      <c r="T1008" t="s">
        <v>60</v>
      </c>
      <c r="U1008">
        <v>141</v>
      </c>
      <c r="V1008">
        <v>201.63</v>
      </c>
    </row>
    <row r="1009" spans="12:22" x14ac:dyDescent="0.25">
      <c r="L1009" t="s">
        <v>62</v>
      </c>
      <c r="M1009">
        <v>2021</v>
      </c>
      <c r="N1009" t="s">
        <v>35</v>
      </c>
      <c r="O1009" t="s">
        <v>53</v>
      </c>
      <c r="P1009" t="s">
        <v>54</v>
      </c>
      <c r="Q1009" t="s">
        <v>55</v>
      </c>
      <c r="R1009" t="s">
        <v>56</v>
      </c>
      <c r="S1009" t="s">
        <v>57</v>
      </c>
      <c r="T1009" t="s">
        <v>60</v>
      </c>
      <c r="U1009">
        <v>135</v>
      </c>
      <c r="V1009">
        <v>193.05</v>
      </c>
    </row>
    <row r="1010" spans="12:22" x14ac:dyDescent="0.25">
      <c r="L1010" t="s">
        <v>61</v>
      </c>
      <c r="M1010">
        <v>2021</v>
      </c>
      <c r="N1010" t="s">
        <v>35</v>
      </c>
      <c r="O1010" t="s">
        <v>53</v>
      </c>
      <c r="P1010" t="s">
        <v>54</v>
      </c>
      <c r="Q1010" t="s">
        <v>55</v>
      </c>
      <c r="R1010" t="s">
        <v>56</v>
      </c>
      <c r="S1010" t="s">
        <v>57</v>
      </c>
      <c r="T1010" t="s">
        <v>60</v>
      </c>
      <c r="U1010">
        <v>165</v>
      </c>
      <c r="V1010">
        <v>235.95</v>
      </c>
    </row>
    <row r="1011" spans="12:22" x14ac:dyDescent="0.25">
      <c r="L1011" t="s">
        <v>59</v>
      </c>
      <c r="M1011">
        <v>2021</v>
      </c>
      <c r="N1011" t="s">
        <v>35</v>
      </c>
      <c r="O1011" t="s">
        <v>53</v>
      </c>
      <c r="P1011" t="s">
        <v>54</v>
      </c>
      <c r="Q1011" t="s">
        <v>55</v>
      </c>
      <c r="R1011" t="s">
        <v>56</v>
      </c>
      <c r="S1011" t="s">
        <v>57</v>
      </c>
      <c r="T1011" t="s">
        <v>60</v>
      </c>
      <c r="U1011">
        <v>761</v>
      </c>
      <c r="V1011">
        <v>526.24</v>
      </c>
    </row>
    <row r="1012" spans="12:22" x14ac:dyDescent="0.25">
      <c r="L1012" t="s">
        <v>52</v>
      </c>
      <c r="M1012">
        <v>2021</v>
      </c>
      <c r="N1012" t="s">
        <v>35</v>
      </c>
      <c r="O1012" t="s">
        <v>53</v>
      </c>
      <c r="P1012" t="s">
        <v>54</v>
      </c>
      <c r="Q1012" t="s">
        <v>55</v>
      </c>
      <c r="R1012" t="s">
        <v>56</v>
      </c>
      <c r="S1012" t="s">
        <v>57</v>
      </c>
      <c r="T1012" t="s">
        <v>60</v>
      </c>
      <c r="U1012">
        <v>814</v>
      </c>
      <c r="V1012">
        <v>526.24</v>
      </c>
    </row>
    <row r="1013" spans="12:22" x14ac:dyDescent="0.25">
      <c r="L1013" t="s">
        <v>62</v>
      </c>
      <c r="M1013">
        <v>2021</v>
      </c>
      <c r="N1013" t="s">
        <v>35</v>
      </c>
      <c r="O1013" t="s">
        <v>53</v>
      </c>
      <c r="P1013" t="s">
        <v>54</v>
      </c>
      <c r="Q1013" t="s">
        <v>55</v>
      </c>
      <c r="R1013" t="s">
        <v>56</v>
      </c>
      <c r="S1013" t="s">
        <v>57</v>
      </c>
      <c r="T1013" t="s">
        <v>60</v>
      </c>
      <c r="U1013">
        <v>169</v>
      </c>
      <c r="V1013">
        <v>241.67000000000002</v>
      </c>
    </row>
    <row r="1014" spans="12:22" x14ac:dyDescent="0.25">
      <c r="L1014" t="s">
        <v>63</v>
      </c>
      <c r="M1014">
        <v>2021</v>
      </c>
      <c r="N1014" t="s">
        <v>35</v>
      </c>
      <c r="O1014" t="s">
        <v>53</v>
      </c>
      <c r="P1014" t="s">
        <v>54</v>
      </c>
      <c r="Q1014" t="s">
        <v>55</v>
      </c>
      <c r="R1014" t="s">
        <v>56</v>
      </c>
      <c r="S1014" t="s">
        <v>57</v>
      </c>
      <c r="T1014" t="s">
        <v>60</v>
      </c>
      <c r="U1014">
        <v>211</v>
      </c>
      <c r="V1014">
        <v>301.73</v>
      </c>
    </row>
    <row r="1015" spans="12:22" x14ac:dyDescent="0.25">
      <c r="L1015" t="s">
        <v>59</v>
      </c>
      <c r="M1015">
        <v>2021</v>
      </c>
      <c r="N1015" t="s">
        <v>35</v>
      </c>
      <c r="O1015" t="s">
        <v>53</v>
      </c>
      <c r="P1015" t="s">
        <v>54</v>
      </c>
      <c r="Q1015" t="s">
        <v>55</v>
      </c>
      <c r="R1015" t="s">
        <v>56</v>
      </c>
      <c r="S1015" t="s">
        <v>57</v>
      </c>
      <c r="T1015" t="s">
        <v>60</v>
      </c>
      <c r="U1015">
        <v>139</v>
      </c>
      <c r="V1015">
        <v>198.76999999999998</v>
      </c>
    </row>
    <row r="1016" spans="12:22" x14ac:dyDescent="0.25">
      <c r="L1016" t="s">
        <v>52</v>
      </c>
      <c r="M1016">
        <v>2021</v>
      </c>
      <c r="N1016" t="s">
        <v>35</v>
      </c>
      <c r="O1016" t="s">
        <v>53</v>
      </c>
      <c r="P1016" t="s">
        <v>54</v>
      </c>
      <c r="Q1016" t="s">
        <v>55</v>
      </c>
      <c r="R1016" t="s">
        <v>56</v>
      </c>
      <c r="S1016" t="s">
        <v>57</v>
      </c>
      <c r="T1016" t="s">
        <v>58</v>
      </c>
      <c r="U1016">
        <v>143</v>
      </c>
      <c r="V1016">
        <v>204.49</v>
      </c>
    </row>
    <row r="1017" spans="12:22" x14ac:dyDescent="0.25">
      <c r="L1017" t="s">
        <v>59</v>
      </c>
      <c r="M1017">
        <v>2021</v>
      </c>
      <c r="N1017" t="s">
        <v>35</v>
      </c>
      <c r="O1017" t="s">
        <v>53</v>
      </c>
      <c r="P1017" t="s">
        <v>54</v>
      </c>
      <c r="Q1017" t="s">
        <v>55</v>
      </c>
      <c r="R1017" t="s">
        <v>56</v>
      </c>
      <c r="S1017" t="s">
        <v>57</v>
      </c>
      <c r="T1017" t="s">
        <v>58</v>
      </c>
      <c r="U1017">
        <v>137</v>
      </c>
      <c r="V1017">
        <v>195.91</v>
      </c>
    </row>
    <row r="1018" spans="12:22" x14ac:dyDescent="0.25">
      <c r="L1018" t="s">
        <v>62</v>
      </c>
      <c r="M1018">
        <v>2021</v>
      </c>
      <c r="N1018" t="s">
        <v>35</v>
      </c>
      <c r="O1018" t="s">
        <v>53</v>
      </c>
      <c r="P1018" t="s">
        <v>54</v>
      </c>
      <c r="Q1018" t="s">
        <v>55</v>
      </c>
      <c r="R1018" t="s">
        <v>56</v>
      </c>
      <c r="S1018" t="s">
        <v>57</v>
      </c>
      <c r="T1018" t="s">
        <v>58</v>
      </c>
      <c r="U1018">
        <v>131</v>
      </c>
      <c r="V1018">
        <v>187.32999999999998</v>
      </c>
    </row>
    <row r="1019" spans="12:22" x14ac:dyDescent="0.25">
      <c r="L1019" t="s">
        <v>59</v>
      </c>
      <c r="M1019">
        <v>2021</v>
      </c>
      <c r="N1019" t="s">
        <v>35</v>
      </c>
      <c r="O1019" t="s">
        <v>53</v>
      </c>
      <c r="P1019" t="s">
        <v>54</v>
      </c>
      <c r="Q1019" t="s">
        <v>55</v>
      </c>
      <c r="R1019" t="s">
        <v>56</v>
      </c>
      <c r="S1019" t="s">
        <v>57</v>
      </c>
      <c r="T1019" t="s">
        <v>60</v>
      </c>
      <c r="U1019">
        <v>167</v>
      </c>
      <c r="V1019">
        <v>238.81</v>
      </c>
    </row>
    <row r="1020" spans="12:22" x14ac:dyDescent="0.25">
      <c r="L1020" t="s">
        <v>59</v>
      </c>
      <c r="M1020">
        <v>2021</v>
      </c>
      <c r="N1020" t="s">
        <v>35</v>
      </c>
      <c r="O1020" t="s">
        <v>53</v>
      </c>
      <c r="P1020" t="s">
        <v>54</v>
      </c>
      <c r="Q1020" t="s">
        <v>55</v>
      </c>
      <c r="R1020" t="s">
        <v>56</v>
      </c>
      <c r="S1020" t="s">
        <v>57</v>
      </c>
      <c r="T1020" t="s">
        <v>60</v>
      </c>
      <c r="U1020">
        <v>215</v>
      </c>
      <c r="V1020">
        <v>307.45</v>
      </c>
    </row>
    <row r="1021" spans="12:22" x14ac:dyDescent="0.25">
      <c r="L1021" t="s">
        <v>52</v>
      </c>
      <c r="M1021">
        <v>2021</v>
      </c>
      <c r="N1021" t="s">
        <v>35</v>
      </c>
      <c r="O1021" t="s">
        <v>53</v>
      </c>
      <c r="P1021" t="s">
        <v>54</v>
      </c>
      <c r="Q1021" t="s">
        <v>55</v>
      </c>
      <c r="R1021" t="s">
        <v>56</v>
      </c>
      <c r="S1021" t="s">
        <v>57</v>
      </c>
      <c r="T1021" t="s">
        <v>60</v>
      </c>
      <c r="U1021">
        <v>784</v>
      </c>
      <c r="V1021">
        <v>1121.1199999999999</v>
      </c>
    </row>
    <row r="1022" spans="12:22" x14ac:dyDescent="0.25">
      <c r="L1022" t="s">
        <v>59</v>
      </c>
      <c r="M1022">
        <v>2021</v>
      </c>
      <c r="N1022" t="s">
        <v>41</v>
      </c>
      <c r="O1022" t="s">
        <v>53</v>
      </c>
      <c r="P1022" t="s">
        <v>54</v>
      </c>
      <c r="Q1022" t="s">
        <v>55</v>
      </c>
      <c r="R1022" t="s">
        <v>56</v>
      </c>
      <c r="S1022" t="s">
        <v>57</v>
      </c>
      <c r="T1022" t="s">
        <v>60</v>
      </c>
      <c r="U1022">
        <v>134</v>
      </c>
      <c r="V1022">
        <v>182.24</v>
      </c>
    </row>
    <row r="1023" spans="12:22" x14ac:dyDescent="0.25">
      <c r="L1023" t="s">
        <v>52</v>
      </c>
      <c r="M1023">
        <v>2021</v>
      </c>
      <c r="N1023" t="s">
        <v>41</v>
      </c>
      <c r="O1023" t="s">
        <v>53</v>
      </c>
      <c r="P1023" t="s">
        <v>54</v>
      </c>
      <c r="Q1023" t="s">
        <v>55</v>
      </c>
      <c r="R1023" t="s">
        <v>56</v>
      </c>
      <c r="S1023" t="s">
        <v>57</v>
      </c>
      <c r="T1023" t="s">
        <v>60</v>
      </c>
      <c r="U1023">
        <v>182</v>
      </c>
      <c r="V1023">
        <v>260.26</v>
      </c>
    </row>
    <row r="1024" spans="12:22" x14ac:dyDescent="0.25">
      <c r="L1024" t="s">
        <v>52</v>
      </c>
      <c r="M1024">
        <v>2021</v>
      </c>
      <c r="N1024" t="s">
        <v>41</v>
      </c>
      <c r="O1024" t="s">
        <v>53</v>
      </c>
      <c r="P1024" t="s">
        <v>54</v>
      </c>
      <c r="Q1024" t="s">
        <v>55</v>
      </c>
      <c r="R1024" t="s">
        <v>56</v>
      </c>
      <c r="S1024" t="s">
        <v>57</v>
      </c>
      <c r="T1024" t="s">
        <v>60</v>
      </c>
      <c r="U1024">
        <v>136</v>
      </c>
      <c r="V1024">
        <v>194.48</v>
      </c>
    </row>
    <row r="1025" spans="12:22" x14ac:dyDescent="0.25">
      <c r="L1025" t="s">
        <v>52</v>
      </c>
      <c r="M1025">
        <v>2021</v>
      </c>
      <c r="N1025" t="s">
        <v>41</v>
      </c>
      <c r="O1025" t="s">
        <v>53</v>
      </c>
      <c r="P1025" t="s">
        <v>54</v>
      </c>
      <c r="Q1025" t="s">
        <v>55</v>
      </c>
      <c r="R1025" t="s">
        <v>56</v>
      </c>
      <c r="S1025" t="s">
        <v>57</v>
      </c>
      <c r="T1025" t="s">
        <v>60</v>
      </c>
      <c r="U1025">
        <v>694</v>
      </c>
      <c r="V1025">
        <v>992.42000000000007</v>
      </c>
    </row>
    <row r="1026" spans="12:22" x14ac:dyDescent="0.25">
      <c r="L1026" t="s">
        <v>63</v>
      </c>
      <c r="M1026">
        <v>2021</v>
      </c>
      <c r="N1026" t="s">
        <v>41</v>
      </c>
      <c r="O1026" t="s">
        <v>53</v>
      </c>
      <c r="P1026" t="s">
        <v>54</v>
      </c>
      <c r="Q1026" t="s">
        <v>55</v>
      </c>
      <c r="R1026" t="s">
        <v>56</v>
      </c>
      <c r="S1026" t="s">
        <v>57</v>
      </c>
      <c r="T1026" t="s">
        <v>60</v>
      </c>
      <c r="U1026">
        <v>727</v>
      </c>
      <c r="V1026">
        <v>1039.6100000000001</v>
      </c>
    </row>
    <row r="1027" spans="12:22" x14ac:dyDescent="0.25">
      <c r="L1027" t="s">
        <v>59</v>
      </c>
      <c r="M1027">
        <v>2021</v>
      </c>
      <c r="N1027" t="s">
        <v>41</v>
      </c>
      <c r="O1027" t="s">
        <v>53</v>
      </c>
      <c r="P1027" t="s">
        <v>54</v>
      </c>
      <c r="Q1027" t="s">
        <v>55</v>
      </c>
      <c r="R1027" t="s">
        <v>56</v>
      </c>
      <c r="S1027" t="s">
        <v>57</v>
      </c>
      <c r="T1027" t="s">
        <v>60</v>
      </c>
      <c r="U1027">
        <v>135</v>
      </c>
      <c r="V1027">
        <v>193.05</v>
      </c>
    </row>
    <row r="1028" spans="12:22" x14ac:dyDescent="0.25">
      <c r="L1028" t="s">
        <v>63</v>
      </c>
      <c r="M1028">
        <v>2021</v>
      </c>
      <c r="N1028" t="s">
        <v>41</v>
      </c>
      <c r="O1028" t="s">
        <v>53</v>
      </c>
      <c r="P1028" t="s">
        <v>54</v>
      </c>
      <c r="Q1028" t="s">
        <v>55</v>
      </c>
      <c r="R1028" t="s">
        <v>56</v>
      </c>
      <c r="S1028" t="s">
        <v>57</v>
      </c>
      <c r="T1028" t="s">
        <v>60</v>
      </c>
      <c r="U1028">
        <v>766</v>
      </c>
      <c r="V1028">
        <v>526.24</v>
      </c>
    </row>
    <row r="1029" spans="12:22" x14ac:dyDescent="0.25">
      <c r="L1029" t="s">
        <v>52</v>
      </c>
      <c r="M1029">
        <v>2021</v>
      </c>
      <c r="N1029" t="s">
        <v>41</v>
      </c>
      <c r="O1029" t="s">
        <v>53</v>
      </c>
      <c r="P1029" t="s">
        <v>54</v>
      </c>
      <c r="Q1029" t="s">
        <v>55</v>
      </c>
      <c r="R1029" t="s">
        <v>56</v>
      </c>
      <c r="S1029" t="s">
        <v>57</v>
      </c>
      <c r="T1029" t="s">
        <v>60</v>
      </c>
      <c r="U1029">
        <v>133</v>
      </c>
      <c r="V1029">
        <v>190.19</v>
      </c>
    </row>
    <row r="1030" spans="12:22" x14ac:dyDescent="0.25">
      <c r="L1030" t="s">
        <v>52</v>
      </c>
      <c r="M1030">
        <v>2021</v>
      </c>
      <c r="N1030" t="s">
        <v>41</v>
      </c>
      <c r="O1030" t="s">
        <v>53</v>
      </c>
      <c r="P1030" t="s">
        <v>54</v>
      </c>
      <c r="Q1030" t="s">
        <v>55</v>
      </c>
      <c r="R1030" t="s">
        <v>56</v>
      </c>
      <c r="S1030" t="s">
        <v>57</v>
      </c>
      <c r="T1030" t="s">
        <v>60</v>
      </c>
      <c r="U1030">
        <v>181</v>
      </c>
      <c r="V1030">
        <v>258.83</v>
      </c>
    </row>
    <row r="1031" spans="12:22" x14ac:dyDescent="0.25">
      <c r="L1031" t="s">
        <v>59</v>
      </c>
      <c r="M1031">
        <v>2021</v>
      </c>
      <c r="N1031" t="s">
        <v>41</v>
      </c>
      <c r="O1031" t="s">
        <v>53</v>
      </c>
      <c r="P1031" t="s">
        <v>54</v>
      </c>
      <c r="Q1031" t="s">
        <v>55</v>
      </c>
      <c r="R1031" t="s">
        <v>56</v>
      </c>
      <c r="S1031" t="s">
        <v>57</v>
      </c>
      <c r="T1031" t="s">
        <v>60</v>
      </c>
      <c r="U1031">
        <v>137</v>
      </c>
      <c r="V1031">
        <v>195.91</v>
      </c>
    </row>
    <row r="1032" spans="12:22" x14ac:dyDescent="0.25">
      <c r="L1032" t="s">
        <v>52</v>
      </c>
      <c r="M1032">
        <v>2021</v>
      </c>
      <c r="N1032" t="s">
        <v>41</v>
      </c>
      <c r="O1032" t="s">
        <v>53</v>
      </c>
      <c r="P1032" t="s">
        <v>54</v>
      </c>
      <c r="Q1032" t="s">
        <v>55</v>
      </c>
      <c r="R1032" t="s">
        <v>56</v>
      </c>
      <c r="S1032" t="s">
        <v>57</v>
      </c>
      <c r="T1032" t="s">
        <v>60</v>
      </c>
      <c r="U1032">
        <v>179</v>
      </c>
      <c r="V1032">
        <v>255.97</v>
      </c>
    </row>
    <row r="1033" spans="12:22" x14ac:dyDescent="0.25">
      <c r="L1033" t="s">
        <v>59</v>
      </c>
      <c r="M1033">
        <v>2021</v>
      </c>
      <c r="N1033" t="s">
        <v>40</v>
      </c>
      <c r="O1033" t="s">
        <v>53</v>
      </c>
      <c r="P1033" t="s">
        <v>54</v>
      </c>
      <c r="Q1033" t="s">
        <v>55</v>
      </c>
      <c r="R1033" t="s">
        <v>56</v>
      </c>
      <c r="S1033" t="s">
        <v>57</v>
      </c>
      <c r="T1033" t="s">
        <v>60</v>
      </c>
      <c r="U1033">
        <v>140</v>
      </c>
      <c r="V1033">
        <v>190.4</v>
      </c>
    </row>
    <row r="1034" spans="12:22" x14ac:dyDescent="0.25">
      <c r="L1034" t="s">
        <v>61</v>
      </c>
      <c r="M1034">
        <v>2021</v>
      </c>
      <c r="N1034" t="s">
        <v>40</v>
      </c>
      <c r="O1034" t="s">
        <v>53</v>
      </c>
      <c r="P1034" t="s">
        <v>54</v>
      </c>
      <c r="Q1034" t="s">
        <v>55</v>
      </c>
      <c r="R1034" t="s">
        <v>56</v>
      </c>
      <c r="S1034" t="s">
        <v>57</v>
      </c>
      <c r="T1034" t="s">
        <v>60</v>
      </c>
      <c r="U1034">
        <v>188</v>
      </c>
      <c r="V1034">
        <v>268.84000000000003</v>
      </c>
    </row>
    <row r="1035" spans="12:22" x14ac:dyDescent="0.25">
      <c r="L1035" t="s">
        <v>59</v>
      </c>
      <c r="M1035">
        <v>2021</v>
      </c>
      <c r="N1035" t="s">
        <v>40</v>
      </c>
      <c r="O1035" t="s">
        <v>53</v>
      </c>
      <c r="P1035" t="s">
        <v>54</v>
      </c>
      <c r="Q1035" t="s">
        <v>55</v>
      </c>
      <c r="R1035" t="s">
        <v>56</v>
      </c>
      <c r="S1035" t="s">
        <v>57</v>
      </c>
      <c r="T1035" t="s">
        <v>60</v>
      </c>
      <c r="U1035">
        <v>142</v>
      </c>
      <c r="V1035">
        <v>203.06</v>
      </c>
    </row>
    <row r="1036" spans="12:22" x14ac:dyDescent="0.25">
      <c r="L1036" t="s">
        <v>61</v>
      </c>
      <c r="M1036">
        <v>2021</v>
      </c>
      <c r="N1036" t="s">
        <v>40</v>
      </c>
      <c r="O1036" t="s">
        <v>53</v>
      </c>
      <c r="P1036" t="s">
        <v>54</v>
      </c>
      <c r="Q1036" t="s">
        <v>55</v>
      </c>
      <c r="R1036" t="s">
        <v>56</v>
      </c>
      <c r="S1036" t="s">
        <v>57</v>
      </c>
      <c r="T1036" t="s">
        <v>60</v>
      </c>
      <c r="U1036">
        <v>184</v>
      </c>
      <c r="V1036">
        <v>263.12</v>
      </c>
    </row>
    <row r="1037" spans="12:22" x14ac:dyDescent="0.25">
      <c r="L1037" t="s">
        <v>59</v>
      </c>
      <c r="M1037">
        <v>2021</v>
      </c>
      <c r="N1037" t="s">
        <v>40</v>
      </c>
      <c r="O1037" t="s">
        <v>53</v>
      </c>
      <c r="P1037" t="s">
        <v>54</v>
      </c>
      <c r="Q1037" t="s">
        <v>55</v>
      </c>
      <c r="R1037" t="s">
        <v>56</v>
      </c>
      <c r="S1037" t="s">
        <v>57</v>
      </c>
      <c r="T1037" t="s">
        <v>58</v>
      </c>
      <c r="U1037">
        <v>312</v>
      </c>
      <c r="V1037">
        <v>526.24</v>
      </c>
    </row>
    <row r="1038" spans="12:22" x14ac:dyDescent="0.25">
      <c r="L1038" t="s">
        <v>63</v>
      </c>
      <c r="M1038">
        <v>2021</v>
      </c>
      <c r="N1038" t="s">
        <v>40</v>
      </c>
      <c r="O1038" t="s">
        <v>53</v>
      </c>
      <c r="P1038" t="s">
        <v>54</v>
      </c>
      <c r="Q1038" t="s">
        <v>55</v>
      </c>
      <c r="R1038" t="s">
        <v>56</v>
      </c>
      <c r="S1038" t="s">
        <v>57</v>
      </c>
      <c r="T1038" t="s">
        <v>60</v>
      </c>
      <c r="U1038">
        <v>693</v>
      </c>
      <c r="V1038">
        <v>990.99</v>
      </c>
    </row>
    <row r="1039" spans="12:22" x14ac:dyDescent="0.25">
      <c r="L1039" t="s">
        <v>61</v>
      </c>
      <c r="M1039">
        <v>2021</v>
      </c>
      <c r="N1039" t="s">
        <v>40</v>
      </c>
      <c r="O1039" t="s">
        <v>53</v>
      </c>
      <c r="P1039" t="s">
        <v>54</v>
      </c>
      <c r="Q1039" t="s">
        <v>55</v>
      </c>
      <c r="R1039" t="s">
        <v>56</v>
      </c>
      <c r="S1039" t="s">
        <v>57</v>
      </c>
      <c r="T1039" t="s">
        <v>60</v>
      </c>
      <c r="U1039">
        <v>726</v>
      </c>
      <c r="V1039">
        <v>1038.18</v>
      </c>
    </row>
    <row r="1040" spans="12:22" x14ac:dyDescent="0.25">
      <c r="L1040" t="s">
        <v>61</v>
      </c>
      <c r="M1040">
        <v>2021</v>
      </c>
      <c r="N1040" t="s">
        <v>40</v>
      </c>
      <c r="O1040" t="s">
        <v>53</v>
      </c>
      <c r="P1040" t="s">
        <v>54</v>
      </c>
      <c r="Q1040" t="s">
        <v>55</v>
      </c>
      <c r="R1040" t="s">
        <v>56</v>
      </c>
      <c r="S1040" t="s">
        <v>57</v>
      </c>
      <c r="T1040" t="s">
        <v>60</v>
      </c>
      <c r="U1040">
        <v>141</v>
      </c>
      <c r="V1040">
        <v>201.63</v>
      </c>
    </row>
    <row r="1041" spans="12:22" x14ac:dyDescent="0.25">
      <c r="L1041" t="s">
        <v>59</v>
      </c>
      <c r="M1041">
        <v>2021</v>
      </c>
      <c r="N1041" t="s">
        <v>40</v>
      </c>
      <c r="O1041" t="s">
        <v>53</v>
      </c>
      <c r="P1041" t="s">
        <v>54</v>
      </c>
      <c r="Q1041" t="s">
        <v>55</v>
      </c>
      <c r="R1041" t="s">
        <v>56</v>
      </c>
      <c r="S1041" t="s">
        <v>57</v>
      </c>
      <c r="T1041" t="s">
        <v>60</v>
      </c>
      <c r="U1041">
        <v>765</v>
      </c>
      <c r="V1041">
        <v>526.24</v>
      </c>
    </row>
    <row r="1042" spans="12:22" x14ac:dyDescent="0.25">
      <c r="L1042" t="s">
        <v>59</v>
      </c>
      <c r="M1042">
        <v>2021</v>
      </c>
      <c r="N1042" t="s">
        <v>40</v>
      </c>
      <c r="O1042" t="s">
        <v>53</v>
      </c>
      <c r="P1042" t="s">
        <v>54</v>
      </c>
      <c r="Q1042" t="s">
        <v>55</v>
      </c>
      <c r="R1042" t="s">
        <v>56</v>
      </c>
      <c r="S1042" t="s">
        <v>57</v>
      </c>
      <c r="T1042" t="s">
        <v>60</v>
      </c>
      <c r="U1042">
        <v>139</v>
      </c>
      <c r="V1042">
        <v>198.76999999999998</v>
      </c>
    </row>
    <row r="1043" spans="12:22" x14ac:dyDescent="0.25">
      <c r="L1043" t="s">
        <v>59</v>
      </c>
      <c r="M1043">
        <v>2021</v>
      </c>
      <c r="N1043" t="s">
        <v>40</v>
      </c>
      <c r="O1043" t="s">
        <v>53</v>
      </c>
      <c r="P1043" t="s">
        <v>54</v>
      </c>
      <c r="Q1043" t="s">
        <v>55</v>
      </c>
      <c r="R1043" t="s">
        <v>56</v>
      </c>
      <c r="S1043" t="s">
        <v>57</v>
      </c>
      <c r="T1043" t="s">
        <v>60</v>
      </c>
      <c r="U1043">
        <v>187</v>
      </c>
      <c r="V1043">
        <v>267.40999999999997</v>
      </c>
    </row>
    <row r="1044" spans="12:22" x14ac:dyDescent="0.25">
      <c r="L1044" t="s">
        <v>59</v>
      </c>
      <c r="M1044">
        <v>2021</v>
      </c>
      <c r="N1044" t="s">
        <v>40</v>
      </c>
      <c r="O1044" t="s">
        <v>53</v>
      </c>
      <c r="P1044" t="s">
        <v>54</v>
      </c>
      <c r="Q1044" t="s">
        <v>55</v>
      </c>
      <c r="R1044" t="s">
        <v>56</v>
      </c>
      <c r="S1044" t="s">
        <v>57</v>
      </c>
      <c r="T1044" t="s">
        <v>58</v>
      </c>
      <c r="U1044">
        <v>311</v>
      </c>
      <c r="V1044">
        <v>444.73</v>
      </c>
    </row>
    <row r="1045" spans="12:22" x14ac:dyDescent="0.25">
      <c r="L1045" t="s">
        <v>62</v>
      </c>
      <c r="M1045">
        <v>2021</v>
      </c>
      <c r="N1045" t="s">
        <v>40</v>
      </c>
      <c r="O1045" t="s">
        <v>53</v>
      </c>
      <c r="P1045" t="s">
        <v>54</v>
      </c>
      <c r="Q1045" t="s">
        <v>55</v>
      </c>
      <c r="R1045" t="s">
        <v>56</v>
      </c>
      <c r="S1045" t="s">
        <v>57</v>
      </c>
      <c r="T1045" t="s">
        <v>60</v>
      </c>
      <c r="U1045">
        <v>185</v>
      </c>
      <c r="V1045">
        <v>264.55</v>
      </c>
    </row>
    <row r="1046" spans="12:22" x14ac:dyDescent="0.25">
      <c r="L1046" t="s">
        <v>52</v>
      </c>
      <c r="M1046">
        <v>2021</v>
      </c>
      <c r="N1046" t="s">
        <v>39</v>
      </c>
      <c r="O1046" t="s">
        <v>53</v>
      </c>
      <c r="P1046" t="s">
        <v>54</v>
      </c>
      <c r="Q1046" t="s">
        <v>55</v>
      </c>
      <c r="R1046" t="s">
        <v>56</v>
      </c>
      <c r="S1046" t="s">
        <v>57</v>
      </c>
      <c r="T1046" t="s">
        <v>58</v>
      </c>
      <c r="U1046">
        <v>326</v>
      </c>
      <c r="V1046">
        <v>466.18</v>
      </c>
    </row>
    <row r="1047" spans="12:22" x14ac:dyDescent="0.25">
      <c r="L1047" t="s">
        <v>61</v>
      </c>
      <c r="M1047">
        <v>2021</v>
      </c>
      <c r="N1047" t="s">
        <v>39</v>
      </c>
      <c r="O1047" t="s">
        <v>53</v>
      </c>
      <c r="P1047" t="s">
        <v>54</v>
      </c>
      <c r="Q1047" t="s">
        <v>55</v>
      </c>
      <c r="R1047" t="s">
        <v>56</v>
      </c>
      <c r="S1047" t="s">
        <v>57</v>
      </c>
      <c r="T1047" t="s">
        <v>58</v>
      </c>
      <c r="U1047">
        <v>320</v>
      </c>
      <c r="V1047">
        <v>457.6</v>
      </c>
    </row>
    <row r="1048" spans="12:22" x14ac:dyDescent="0.25">
      <c r="L1048" t="s">
        <v>52</v>
      </c>
      <c r="M1048">
        <v>2021</v>
      </c>
      <c r="N1048" t="s">
        <v>39</v>
      </c>
      <c r="O1048" t="s">
        <v>53</v>
      </c>
      <c r="P1048" t="s">
        <v>54</v>
      </c>
      <c r="Q1048" t="s">
        <v>55</v>
      </c>
      <c r="R1048" t="s">
        <v>56</v>
      </c>
      <c r="S1048" t="s">
        <v>57</v>
      </c>
      <c r="T1048" t="s">
        <v>58</v>
      </c>
      <c r="U1048">
        <v>314</v>
      </c>
      <c r="V1048">
        <v>449.02</v>
      </c>
    </row>
    <row r="1049" spans="12:22" x14ac:dyDescent="0.25">
      <c r="L1049" t="s">
        <v>61</v>
      </c>
      <c r="M1049">
        <v>2021</v>
      </c>
      <c r="N1049" t="s">
        <v>39</v>
      </c>
      <c r="O1049" t="s">
        <v>53</v>
      </c>
      <c r="P1049" t="s">
        <v>54</v>
      </c>
      <c r="Q1049" t="s">
        <v>55</v>
      </c>
      <c r="R1049" t="s">
        <v>56</v>
      </c>
      <c r="S1049" t="s">
        <v>57</v>
      </c>
      <c r="T1049" t="s">
        <v>60</v>
      </c>
      <c r="U1049">
        <v>146</v>
      </c>
      <c r="V1049">
        <v>198.56</v>
      </c>
    </row>
    <row r="1050" spans="12:22" x14ac:dyDescent="0.25">
      <c r="L1050" t="s">
        <v>52</v>
      </c>
      <c r="M1050">
        <v>2021</v>
      </c>
      <c r="N1050" t="s">
        <v>39</v>
      </c>
      <c r="O1050" t="s">
        <v>53</v>
      </c>
      <c r="P1050" t="s">
        <v>54</v>
      </c>
      <c r="Q1050" t="s">
        <v>55</v>
      </c>
      <c r="R1050" t="s">
        <v>56</v>
      </c>
      <c r="S1050" t="s">
        <v>57</v>
      </c>
      <c r="T1050" t="s">
        <v>60</v>
      </c>
      <c r="U1050">
        <v>194</v>
      </c>
      <c r="V1050">
        <v>277.42</v>
      </c>
    </row>
    <row r="1051" spans="12:22" x14ac:dyDescent="0.25">
      <c r="L1051" t="s">
        <v>52</v>
      </c>
      <c r="M1051">
        <v>2021</v>
      </c>
      <c r="N1051" t="s">
        <v>39</v>
      </c>
      <c r="O1051" t="s">
        <v>53</v>
      </c>
      <c r="P1051" t="s">
        <v>54</v>
      </c>
      <c r="Q1051" t="s">
        <v>55</v>
      </c>
      <c r="R1051" t="s">
        <v>56</v>
      </c>
      <c r="S1051" t="s">
        <v>57</v>
      </c>
      <c r="T1051" t="s">
        <v>60</v>
      </c>
      <c r="U1051">
        <v>190</v>
      </c>
      <c r="V1051">
        <v>271.7</v>
      </c>
    </row>
    <row r="1052" spans="12:22" x14ac:dyDescent="0.25">
      <c r="L1052" t="s">
        <v>52</v>
      </c>
      <c r="M1052">
        <v>2021</v>
      </c>
      <c r="N1052" t="s">
        <v>39</v>
      </c>
      <c r="O1052" t="s">
        <v>53</v>
      </c>
      <c r="P1052" t="s">
        <v>54</v>
      </c>
      <c r="Q1052" t="s">
        <v>55</v>
      </c>
      <c r="R1052" t="s">
        <v>56</v>
      </c>
      <c r="S1052" t="s">
        <v>57</v>
      </c>
      <c r="T1052" t="s">
        <v>60</v>
      </c>
      <c r="U1052">
        <v>364</v>
      </c>
      <c r="V1052">
        <v>520.52</v>
      </c>
    </row>
    <row r="1053" spans="12:22" x14ac:dyDescent="0.25">
      <c r="L1053" t="s">
        <v>52</v>
      </c>
      <c r="M1053">
        <v>2021</v>
      </c>
      <c r="N1053" t="s">
        <v>39</v>
      </c>
      <c r="O1053" t="s">
        <v>53</v>
      </c>
      <c r="P1053" t="s">
        <v>54</v>
      </c>
      <c r="Q1053" t="s">
        <v>55</v>
      </c>
      <c r="R1053" t="s">
        <v>56</v>
      </c>
      <c r="S1053" t="s">
        <v>57</v>
      </c>
      <c r="T1053" t="s">
        <v>58</v>
      </c>
      <c r="U1053">
        <v>324</v>
      </c>
      <c r="V1053">
        <v>526.24</v>
      </c>
    </row>
    <row r="1054" spans="12:22" x14ac:dyDescent="0.25">
      <c r="L1054" t="s">
        <v>52</v>
      </c>
      <c r="M1054">
        <v>2021</v>
      </c>
      <c r="N1054" t="s">
        <v>39</v>
      </c>
      <c r="O1054" t="s">
        <v>53</v>
      </c>
      <c r="P1054" t="s">
        <v>54</v>
      </c>
      <c r="Q1054" t="s">
        <v>55</v>
      </c>
      <c r="R1054" t="s">
        <v>56</v>
      </c>
      <c r="S1054" t="s">
        <v>57</v>
      </c>
      <c r="T1054" t="s">
        <v>58</v>
      </c>
      <c r="U1054">
        <v>318</v>
      </c>
      <c r="V1054">
        <v>526.24</v>
      </c>
    </row>
    <row r="1055" spans="12:22" x14ac:dyDescent="0.25">
      <c r="L1055" t="s">
        <v>59</v>
      </c>
      <c r="M1055">
        <v>2021</v>
      </c>
      <c r="N1055" t="s">
        <v>39</v>
      </c>
      <c r="O1055" t="s">
        <v>53</v>
      </c>
      <c r="P1055" t="s">
        <v>54</v>
      </c>
      <c r="Q1055" t="s">
        <v>55</v>
      </c>
      <c r="R1055" t="s">
        <v>56</v>
      </c>
      <c r="S1055" t="s">
        <v>57</v>
      </c>
      <c r="T1055" t="s">
        <v>60</v>
      </c>
      <c r="U1055">
        <v>692</v>
      </c>
      <c r="V1055">
        <v>989.56</v>
      </c>
    </row>
    <row r="1056" spans="12:22" x14ac:dyDescent="0.25">
      <c r="L1056" t="s">
        <v>61</v>
      </c>
      <c r="M1056">
        <v>2021</v>
      </c>
      <c r="N1056" t="s">
        <v>39</v>
      </c>
      <c r="O1056" t="s">
        <v>53</v>
      </c>
      <c r="P1056" t="s">
        <v>54</v>
      </c>
      <c r="Q1056" t="s">
        <v>55</v>
      </c>
      <c r="R1056" t="s">
        <v>56</v>
      </c>
      <c r="S1056" t="s">
        <v>57</v>
      </c>
      <c r="T1056" t="s">
        <v>60</v>
      </c>
      <c r="U1056">
        <v>725</v>
      </c>
      <c r="V1056">
        <v>1036.75</v>
      </c>
    </row>
    <row r="1057" spans="12:22" x14ac:dyDescent="0.25">
      <c r="L1057" t="s">
        <v>59</v>
      </c>
      <c r="M1057">
        <v>2021</v>
      </c>
      <c r="N1057" t="s">
        <v>39</v>
      </c>
      <c r="O1057" t="s">
        <v>53</v>
      </c>
      <c r="P1057" t="s">
        <v>54</v>
      </c>
      <c r="Q1057" t="s">
        <v>55</v>
      </c>
      <c r="R1057" t="s">
        <v>56</v>
      </c>
      <c r="S1057" t="s">
        <v>57</v>
      </c>
      <c r="T1057" t="s">
        <v>60</v>
      </c>
      <c r="U1057">
        <v>778</v>
      </c>
      <c r="V1057">
        <v>1112.54</v>
      </c>
    </row>
    <row r="1058" spans="12:22" x14ac:dyDescent="0.25">
      <c r="L1058" t="s">
        <v>52</v>
      </c>
      <c r="M1058">
        <v>2021</v>
      </c>
      <c r="N1058" t="s">
        <v>39</v>
      </c>
      <c r="O1058" t="s">
        <v>53</v>
      </c>
      <c r="P1058" t="s">
        <v>54</v>
      </c>
      <c r="Q1058" t="s">
        <v>55</v>
      </c>
      <c r="R1058" t="s">
        <v>56</v>
      </c>
      <c r="S1058" t="s">
        <v>57</v>
      </c>
      <c r="T1058" t="s">
        <v>58</v>
      </c>
      <c r="U1058">
        <v>327</v>
      </c>
      <c r="V1058">
        <v>467.61</v>
      </c>
    </row>
    <row r="1059" spans="12:22" x14ac:dyDescent="0.25">
      <c r="L1059" t="s">
        <v>61</v>
      </c>
      <c r="M1059">
        <v>2021</v>
      </c>
      <c r="N1059" t="s">
        <v>39</v>
      </c>
      <c r="O1059" t="s">
        <v>53</v>
      </c>
      <c r="P1059" t="s">
        <v>54</v>
      </c>
      <c r="Q1059" t="s">
        <v>55</v>
      </c>
      <c r="R1059" t="s">
        <v>56</v>
      </c>
      <c r="S1059" t="s">
        <v>57</v>
      </c>
      <c r="T1059" t="s">
        <v>58</v>
      </c>
      <c r="U1059">
        <v>321</v>
      </c>
      <c r="V1059">
        <v>459.03</v>
      </c>
    </row>
    <row r="1060" spans="12:22" x14ac:dyDescent="0.25">
      <c r="L1060" t="s">
        <v>52</v>
      </c>
      <c r="M1060">
        <v>2021</v>
      </c>
      <c r="N1060" t="s">
        <v>39</v>
      </c>
      <c r="O1060" t="s">
        <v>53</v>
      </c>
      <c r="P1060" t="s">
        <v>54</v>
      </c>
      <c r="Q1060" t="s">
        <v>55</v>
      </c>
      <c r="R1060" t="s">
        <v>56</v>
      </c>
      <c r="S1060" t="s">
        <v>57</v>
      </c>
      <c r="T1060" t="s">
        <v>58</v>
      </c>
      <c r="U1060">
        <v>315</v>
      </c>
      <c r="V1060">
        <v>450.45</v>
      </c>
    </row>
    <row r="1061" spans="12:22" x14ac:dyDescent="0.25">
      <c r="L1061" t="s">
        <v>59</v>
      </c>
      <c r="M1061">
        <v>2021</v>
      </c>
      <c r="N1061" t="s">
        <v>39</v>
      </c>
      <c r="O1061" t="s">
        <v>53</v>
      </c>
      <c r="P1061" t="s">
        <v>54</v>
      </c>
      <c r="Q1061" t="s">
        <v>55</v>
      </c>
      <c r="R1061" t="s">
        <v>56</v>
      </c>
      <c r="S1061" t="s">
        <v>57</v>
      </c>
      <c r="T1061" t="s">
        <v>60</v>
      </c>
      <c r="U1061">
        <v>147</v>
      </c>
      <c r="V1061">
        <v>210.21</v>
      </c>
    </row>
    <row r="1062" spans="12:22" x14ac:dyDescent="0.25">
      <c r="L1062" t="s">
        <v>52</v>
      </c>
      <c r="M1062">
        <v>2021</v>
      </c>
      <c r="N1062" t="s">
        <v>39</v>
      </c>
      <c r="O1062" t="s">
        <v>53</v>
      </c>
      <c r="P1062" t="s">
        <v>54</v>
      </c>
      <c r="Q1062" t="s">
        <v>55</v>
      </c>
      <c r="R1062" t="s">
        <v>56</v>
      </c>
      <c r="S1062" t="s">
        <v>57</v>
      </c>
      <c r="T1062" t="s">
        <v>60</v>
      </c>
      <c r="U1062">
        <v>145</v>
      </c>
      <c r="V1062">
        <v>207.35</v>
      </c>
    </row>
    <row r="1063" spans="12:22" x14ac:dyDescent="0.25">
      <c r="L1063" t="s">
        <v>52</v>
      </c>
      <c r="M1063">
        <v>2021</v>
      </c>
      <c r="N1063" t="s">
        <v>39</v>
      </c>
      <c r="O1063" t="s">
        <v>53</v>
      </c>
      <c r="P1063" t="s">
        <v>54</v>
      </c>
      <c r="Q1063" t="s">
        <v>55</v>
      </c>
      <c r="R1063" t="s">
        <v>56</v>
      </c>
      <c r="S1063" t="s">
        <v>57</v>
      </c>
      <c r="T1063" t="s">
        <v>60</v>
      </c>
      <c r="U1063">
        <v>193</v>
      </c>
      <c r="V1063">
        <v>275.99</v>
      </c>
    </row>
    <row r="1064" spans="12:22" x14ac:dyDescent="0.25">
      <c r="L1064" t="s">
        <v>61</v>
      </c>
      <c r="M1064">
        <v>2021</v>
      </c>
      <c r="N1064" t="s">
        <v>39</v>
      </c>
      <c r="O1064" t="s">
        <v>53</v>
      </c>
      <c r="P1064" t="s">
        <v>54</v>
      </c>
      <c r="Q1064" t="s">
        <v>55</v>
      </c>
      <c r="R1064" t="s">
        <v>56</v>
      </c>
      <c r="S1064" t="s">
        <v>57</v>
      </c>
      <c r="T1064" t="s">
        <v>58</v>
      </c>
      <c r="U1064">
        <v>323</v>
      </c>
      <c r="V1064">
        <v>461.89</v>
      </c>
    </row>
    <row r="1065" spans="12:22" x14ac:dyDescent="0.25">
      <c r="L1065" t="s">
        <v>52</v>
      </c>
      <c r="M1065">
        <v>2021</v>
      </c>
      <c r="N1065" t="s">
        <v>39</v>
      </c>
      <c r="O1065" t="s">
        <v>53</v>
      </c>
      <c r="P1065" t="s">
        <v>54</v>
      </c>
      <c r="Q1065" t="s">
        <v>55</v>
      </c>
      <c r="R1065" t="s">
        <v>56</v>
      </c>
      <c r="S1065" t="s">
        <v>57</v>
      </c>
      <c r="T1065" t="s">
        <v>58</v>
      </c>
      <c r="U1065">
        <v>317</v>
      </c>
      <c r="V1065">
        <v>453.31</v>
      </c>
    </row>
    <row r="1066" spans="12:22" x14ac:dyDescent="0.25">
      <c r="L1066" t="s">
        <v>61</v>
      </c>
      <c r="M1066">
        <v>2021</v>
      </c>
      <c r="N1066" t="s">
        <v>39</v>
      </c>
      <c r="O1066" t="s">
        <v>53</v>
      </c>
      <c r="P1066" t="s">
        <v>54</v>
      </c>
      <c r="Q1066" t="s">
        <v>55</v>
      </c>
      <c r="R1066" t="s">
        <v>56</v>
      </c>
      <c r="S1066" t="s">
        <v>57</v>
      </c>
      <c r="T1066" t="s">
        <v>60</v>
      </c>
      <c r="U1066">
        <v>143</v>
      </c>
      <c r="V1066">
        <v>204.49</v>
      </c>
    </row>
    <row r="1067" spans="12:22" x14ac:dyDescent="0.25">
      <c r="L1067" t="s">
        <v>52</v>
      </c>
      <c r="M1067">
        <v>2021</v>
      </c>
      <c r="N1067" t="s">
        <v>39</v>
      </c>
      <c r="O1067" t="s">
        <v>53</v>
      </c>
      <c r="P1067" t="s">
        <v>54</v>
      </c>
      <c r="Q1067" t="s">
        <v>55</v>
      </c>
      <c r="R1067" t="s">
        <v>56</v>
      </c>
      <c r="S1067" t="s">
        <v>57</v>
      </c>
      <c r="T1067" t="s">
        <v>60</v>
      </c>
      <c r="U1067">
        <v>191</v>
      </c>
      <c r="V1067">
        <v>273.13</v>
      </c>
    </row>
    <row r="1068" spans="12:22" x14ac:dyDescent="0.25">
      <c r="L1068" t="s">
        <v>61</v>
      </c>
      <c r="M1068">
        <v>2021</v>
      </c>
      <c r="N1068" t="s">
        <v>39</v>
      </c>
      <c r="O1068" t="s">
        <v>53</v>
      </c>
      <c r="P1068" t="s">
        <v>54</v>
      </c>
      <c r="Q1068" t="s">
        <v>55</v>
      </c>
      <c r="R1068" t="s">
        <v>56</v>
      </c>
      <c r="S1068" t="s">
        <v>57</v>
      </c>
      <c r="T1068" t="s">
        <v>60</v>
      </c>
      <c r="U1068">
        <v>787</v>
      </c>
      <c r="V1068">
        <v>1125.4099999999999</v>
      </c>
    </row>
    <row r="1069" spans="12:22" x14ac:dyDescent="0.25">
      <c r="L1069" t="s">
        <v>59</v>
      </c>
      <c r="M1069">
        <v>2021</v>
      </c>
      <c r="N1069" t="s">
        <v>34</v>
      </c>
      <c r="O1069" t="s">
        <v>65</v>
      </c>
      <c r="P1069" t="s">
        <v>54</v>
      </c>
      <c r="Q1069" t="s">
        <v>55</v>
      </c>
      <c r="R1069" t="s">
        <v>56</v>
      </c>
      <c r="S1069" t="s">
        <v>57</v>
      </c>
      <c r="T1069" t="s">
        <v>58</v>
      </c>
      <c r="U1069">
        <v>266</v>
      </c>
      <c r="V1069">
        <v>380.38</v>
      </c>
    </row>
    <row r="1070" spans="12:22" x14ac:dyDescent="0.25">
      <c r="L1070" t="s">
        <v>59</v>
      </c>
      <c r="M1070">
        <v>2021</v>
      </c>
      <c r="N1070" t="s">
        <v>34</v>
      </c>
      <c r="O1070" t="s">
        <v>65</v>
      </c>
      <c r="P1070" t="s">
        <v>54</v>
      </c>
      <c r="Q1070" t="s">
        <v>55</v>
      </c>
      <c r="R1070" t="s">
        <v>56</v>
      </c>
      <c r="S1070" t="s">
        <v>57</v>
      </c>
      <c r="T1070" t="s">
        <v>58</v>
      </c>
      <c r="U1070">
        <v>314</v>
      </c>
      <c r="V1070">
        <v>449.02</v>
      </c>
    </row>
    <row r="1071" spans="12:22" x14ac:dyDescent="0.25">
      <c r="L1071" t="s">
        <v>52</v>
      </c>
      <c r="M1071">
        <v>2021</v>
      </c>
      <c r="N1071" t="s">
        <v>34</v>
      </c>
      <c r="O1071" t="s">
        <v>65</v>
      </c>
      <c r="P1071" t="s">
        <v>54</v>
      </c>
      <c r="Q1071" t="s">
        <v>55</v>
      </c>
      <c r="R1071" t="s">
        <v>56</v>
      </c>
      <c r="S1071" t="s">
        <v>57</v>
      </c>
      <c r="T1071" t="s">
        <v>58</v>
      </c>
      <c r="U1071">
        <v>236</v>
      </c>
      <c r="V1071">
        <v>337.48</v>
      </c>
    </row>
    <row r="1072" spans="12:22" x14ac:dyDescent="0.25">
      <c r="L1072" t="s">
        <v>59</v>
      </c>
      <c r="M1072">
        <v>2021</v>
      </c>
      <c r="N1072" t="s">
        <v>34</v>
      </c>
      <c r="O1072" t="s">
        <v>65</v>
      </c>
      <c r="P1072" t="s">
        <v>54</v>
      </c>
      <c r="Q1072" t="s">
        <v>55</v>
      </c>
      <c r="R1072" t="s">
        <v>56</v>
      </c>
      <c r="S1072" t="s">
        <v>57</v>
      </c>
      <c r="T1072" t="s">
        <v>58</v>
      </c>
      <c r="U1072">
        <v>310</v>
      </c>
      <c r="V1072">
        <v>526.24</v>
      </c>
    </row>
    <row r="1073" spans="12:22" x14ac:dyDescent="0.25">
      <c r="L1073" t="s">
        <v>61</v>
      </c>
      <c r="M1073">
        <v>2021</v>
      </c>
      <c r="N1073" t="s">
        <v>34</v>
      </c>
      <c r="O1073" t="s">
        <v>65</v>
      </c>
      <c r="P1073" t="s">
        <v>54</v>
      </c>
      <c r="Q1073" t="s">
        <v>55</v>
      </c>
      <c r="R1073" t="s">
        <v>56</v>
      </c>
      <c r="S1073" t="s">
        <v>57</v>
      </c>
      <c r="T1073" t="s">
        <v>58</v>
      </c>
      <c r="U1073">
        <v>238</v>
      </c>
      <c r="V1073">
        <v>526.24</v>
      </c>
    </row>
    <row r="1074" spans="12:22" x14ac:dyDescent="0.25">
      <c r="L1074" t="s">
        <v>52</v>
      </c>
      <c r="M1074">
        <v>2021</v>
      </c>
      <c r="N1074" t="s">
        <v>34</v>
      </c>
      <c r="O1074" t="s">
        <v>65</v>
      </c>
      <c r="P1074" t="s">
        <v>54</v>
      </c>
      <c r="Q1074" t="s">
        <v>55</v>
      </c>
      <c r="R1074" t="s">
        <v>56</v>
      </c>
      <c r="S1074" t="s">
        <v>57</v>
      </c>
      <c r="T1074" t="s">
        <v>58</v>
      </c>
      <c r="U1074">
        <v>1000</v>
      </c>
      <c r="V1074">
        <v>1430</v>
      </c>
    </row>
    <row r="1075" spans="12:22" x14ac:dyDescent="0.25">
      <c r="L1075" t="s">
        <v>62</v>
      </c>
      <c r="M1075">
        <v>2021</v>
      </c>
      <c r="N1075" t="s">
        <v>34</v>
      </c>
      <c r="O1075" t="s">
        <v>65</v>
      </c>
      <c r="P1075" t="s">
        <v>54</v>
      </c>
      <c r="Q1075" t="s">
        <v>55</v>
      </c>
      <c r="R1075" t="s">
        <v>56</v>
      </c>
      <c r="S1075" t="s">
        <v>57</v>
      </c>
      <c r="T1075" t="s">
        <v>58</v>
      </c>
      <c r="U1075">
        <v>1033</v>
      </c>
      <c r="V1075">
        <v>1477.19</v>
      </c>
    </row>
    <row r="1076" spans="12:22" x14ac:dyDescent="0.25">
      <c r="L1076" t="s">
        <v>61</v>
      </c>
      <c r="M1076">
        <v>2021</v>
      </c>
      <c r="N1076" t="s">
        <v>34</v>
      </c>
      <c r="O1076" t="s">
        <v>65</v>
      </c>
      <c r="P1076" t="s">
        <v>54</v>
      </c>
      <c r="Q1076" t="s">
        <v>55</v>
      </c>
      <c r="R1076" t="s">
        <v>56</v>
      </c>
      <c r="S1076" t="s">
        <v>57</v>
      </c>
      <c r="T1076" t="s">
        <v>58</v>
      </c>
      <c r="U1076">
        <v>240</v>
      </c>
      <c r="V1076">
        <v>343.2</v>
      </c>
    </row>
    <row r="1077" spans="12:22" x14ac:dyDescent="0.25">
      <c r="L1077" t="s">
        <v>61</v>
      </c>
      <c r="M1077">
        <v>2021</v>
      </c>
      <c r="N1077" t="s">
        <v>34</v>
      </c>
      <c r="O1077" t="s">
        <v>65</v>
      </c>
      <c r="P1077" t="s">
        <v>54</v>
      </c>
      <c r="Q1077" t="s">
        <v>55</v>
      </c>
      <c r="R1077" t="s">
        <v>56</v>
      </c>
      <c r="S1077" t="s">
        <v>57</v>
      </c>
      <c r="T1077" t="s">
        <v>58</v>
      </c>
      <c r="U1077">
        <v>267</v>
      </c>
      <c r="V1077">
        <v>381.81</v>
      </c>
    </row>
    <row r="1078" spans="12:22" x14ac:dyDescent="0.25">
      <c r="L1078" t="s">
        <v>52</v>
      </c>
      <c r="M1078">
        <v>2021</v>
      </c>
      <c r="N1078" t="s">
        <v>34</v>
      </c>
      <c r="O1078" t="s">
        <v>65</v>
      </c>
      <c r="P1078" t="s">
        <v>54</v>
      </c>
      <c r="Q1078" t="s">
        <v>55</v>
      </c>
      <c r="R1078" t="s">
        <v>56</v>
      </c>
      <c r="S1078" t="s">
        <v>57</v>
      </c>
      <c r="T1078" t="s">
        <v>58</v>
      </c>
      <c r="U1078">
        <v>237</v>
      </c>
      <c r="V1078">
        <v>338.90999999999997</v>
      </c>
    </row>
    <row r="1079" spans="12:22" x14ac:dyDescent="0.25">
      <c r="L1079" t="s">
        <v>61</v>
      </c>
      <c r="M1079">
        <v>2021</v>
      </c>
      <c r="N1079" t="s">
        <v>34</v>
      </c>
      <c r="O1079" t="s">
        <v>65</v>
      </c>
      <c r="P1079" t="s">
        <v>54</v>
      </c>
      <c r="Q1079" t="s">
        <v>55</v>
      </c>
      <c r="R1079" t="s">
        <v>56</v>
      </c>
      <c r="S1079" t="s">
        <v>57</v>
      </c>
      <c r="T1079" t="s">
        <v>58</v>
      </c>
      <c r="U1079">
        <v>781</v>
      </c>
      <c r="V1079">
        <v>1116.83</v>
      </c>
    </row>
    <row r="1080" spans="12:22" x14ac:dyDescent="0.25">
      <c r="L1080" t="s">
        <v>52</v>
      </c>
      <c r="M1080">
        <v>2021</v>
      </c>
      <c r="N1080" t="s">
        <v>34</v>
      </c>
      <c r="O1080" t="s">
        <v>65</v>
      </c>
      <c r="P1080" t="s">
        <v>54</v>
      </c>
      <c r="Q1080" t="s">
        <v>55</v>
      </c>
      <c r="R1080" t="s">
        <v>56</v>
      </c>
      <c r="S1080" t="s">
        <v>57</v>
      </c>
      <c r="T1080" t="s">
        <v>58</v>
      </c>
      <c r="U1080">
        <v>814</v>
      </c>
      <c r="V1080">
        <v>1164.02</v>
      </c>
    </row>
    <row r="1081" spans="12:22" x14ac:dyDescent="0.25">
      <c r="L1081" t="s">
        <v>52</v>
      </c>
      <c r="M1081">
        <v>2021</v>
      </c>
      <c r="N1081" t="s">
        <v>34</v>
      </c>
      <c r="O1081" t="s">
        <v>65</v>
      </c>
      <c r="P1081" t="s">
        <v>54</v>
      </c>
      <c r="Q1081" t="s">
        <v>55</v>
      </c>
      <c r="R1081" t="s">
        <v>56</v>
      </c>
      <c r="S1081" t="s">
        <v>57</v>
      </c>
      <c r="T1081" t="s">
        <v>58</v>
      </c>
      <c r="U1081">
        <v>263</v>
      </c>
      <c r="V1081">
        <v>376.09000000000003</v>
      </c>
    </row>
    <row r="1082" spans="12:22" x14ac:dyDescent="0.25">
      <c r="L1082" t="s">
        <v>52</v>
      </c>
      <c r="M1082">
        <v>2021</v>
      </c>
      <c r="N1082" t="s">
        <v>34</v>
      </c>
      <c r="O1082" t="s">
        <v>65</v>
      </c>
      <c r="P1082" t="s">
        <v>54</v>
      </c>
      <c r="Q1082" t="s">
        <v>55</v>
      </c>
      <c r="R1082" t="s">
        <v>56</v>
      </c>
      <c r="S1082" t="s">
        <v>57</v>
      </c>
      <c r="T1082" t="s">
        <v>58</v>
      </c>
      <c r="U1082">
        <v>311</v>
      </c>
      <c r="V1082">
        <v>444.73</v>
      </c>
    </row>
    <row r="1083" spans="12:22" x14ac:dyDescent="0.25">
      <c r="L1083" t="s">
        <v>59</v>
      </c>
      <c r="M1083">
        <v>2021</v>
      </c>
      <c r="N1083" t="s">
        <v>34</v>
      </c>
      <c r="O1083" t="s">
        <v>65</v>
      </c>
      <c r="P1083" t="s">
        <v>54</v>
      </c>
      <c r="Q1083" t="s">
        <v>55</v>
      </c>
      <c r="R1083" t="s">
        <v>56</v>
      </c>
      <c r="S1083" t="s">
        <v>57</v>
      </c>
      <c r="T1083" t="s">
        <v>58</v>
      </c>
      <c r="U1083">
        <v>239</v>
      </c>
      <c r="V1083">
        <v>341.77</v>
      </c>
    </row>
    <row r="1084" spans="12:22" x14ac:dyDescent="0.25">
      <c r="L1084" t="s">
        <v>52</v>
      </c>
      <c r="M1084">
        <v>2021</v>
      </c>
      <c r="N1084" t="s">
        <v>38</v>
      </c>
      <c r="O1084" t="s">
        <v>65</v>
      </c>
      <c r="P1084" t="s">
        <v>54</v>
      </c>
      <c r="Q1084" t="s">
        <v>55</v>
      </c>
      <c r="R1084" t="s">
        <v>56</v>
      </c>
      <c r="S1084" t="s">
        <v>57</v>
      </c>
      <c r="T1084" t="s">
        <v>58</v>
      </c>
      <c r="U1084">
        <v>242</v>
      </c>
      <c r="V1084">
        <v>346.06</v>
      </c>
    </row>
    <row r="1085" spans="12:22" x14ac:dyDescent="0.25">
      <c r="L1085" t="s">
        <v>63</v>
      </c>
      <c r="M1085">
        <v>2021</v>
      </c>
      <c r="N1085" t="s">
        <v>38</v>
      </c>
      <c r="O1085" t="s">
        <v>65</v>
      </c>
      <c r="P1085" t="s">
        <v>54</v>
      </c>
      <c r="Q1085" t="s">
        <v>55</v>
      </c>
      <c r="R1085" t="s">
        <v>56</v>
      </c>
      <c r="S1085" t="s">
        <v>57</v>
      </c>
      <c r="T1085" t="s">
        <v>58</v>
      </c>
      <c r="U1085">
        <v>290</v>
      </c>
      <c r="V1085">
        <v>414.7</v>
      </c>
    </row>
    <row r="1086" spans="12:22" x14ac:dyDescent="0.25">
      <c r="L1086" t="s">
        <v>59</v>
      </c>
      <c r="M1086">
        <v>2021</v>
      </c>
      <c r="N1086" t="s">
        <v>38</v>
      </c>
      <c r="O1086" t="s">
        <v>53</v>
      </c>
      <c r="P1086" t="s">
        <v>54</v>
      </c>
      <c r="Q1086" t="s">
        <v>55</v>
      </c>
      <c r="R1086" t="s">
        <v>56</v>
      </c>
      <c r="S1086" t="s">
        <v>57</v>
      </c>
      <c r="T1086" t="s">
        <v>58</v>
      </c>
      <c r="U1086">
        <v>218</v>
      </c>
      <c r="V1086">
        <v>311.74</v>
      </c>
    </row>
    <row r="1087" spans="12:22" x14ac:dyDescent="0.25">
      <c r="L1087" t="s">
        <v>59</v>
      </c>
      <c r="M1087">
        <v>2021</v>
      </c>
      <c r="N1087" t="s">
        <v>38</v>
      </c>
      <c r="O1087" t="s">
        <v>53</v>
      </c>
      <c r="P1087" t="s">
        <v>54</v>
      </c>
      <c r="Q1087" t="s">
        <v>55</v>
      </c>
      <c r="R1087" t="s">
        <v>56</v>
      </c>
      <c r="S1087" t="s">
        <v>57</v>
      </c>
      <c r="T1087" t="s">
        <v>58</v>
      </c>
      <c r="U1087">
        <v>244</v>
      </c>
      <c r="V1087">
        <v>526.24</v>
      </c>
    </row>
    <row r="1088" spans="12:22" x14ac:dyDescent="0.25">
      <c r="L1088" t="s">
        <v>52</v>
      </c>
      <c r="M1088">
        <v>2021</v>
      </c>
      <c r="N1088" t="s">
        <v>38</v>
      </c>
      <c r="O1088" t="s">
        <v>53</v>
      </c>
      <c r="P1088" t="s">
        <v>54</v>
      </c>
      <c r="Q1088" t="s">
        <v>55</v>
      </c>
      <c r="R1088" t="s">
        <v>56</v>
      </c>
      <c r="S1088" t="s">
        <v>57</v>
      </c>
      <c r="T1088" t="s">
        <v>58</v>
      </c>
      <c r="U1088">
        <v>292</v>
      </c>
      <c r="V1088">
        <v>526.24</v>
      </c>
    </row>
    <row r="1089" spans="12:22" x14ac:dyDescent="0.25">
      <c r="L1089" t="s">
        <v>59</v>
      </c>
      <c r="M1089">
        <v>2021</v>
      </c>
      <c r="N1089" t="s">
        <v>38</v>
      </c>
      <c r="O1089" t="s">
        <v>53</v>
      </c>
      <c r="P1089" t="s">
        <v>54</v>
      </c>
      <c r="Q1089" t="s">
        <v>55</v>
      </c>
      <c r="R1089" t="s">
        <v>56</v>
      </c>
      <c r="S1089" t="s">
        <v>57</v>
      </c>
      <c r="T1089" t="s">
        <v>58</v>
      </c>
      <c r="U1089">
        <v>1003</v>
      </c>
      <c r="V1089">
        <v>1434.29</v>
      </c>
    </row>
    <row r="1090" spans="12:22" x14ac:dyDescent="0.25">
      <c r="L1090" t="s">
        <v>59</v>
      </c>
      <c r="M1090">
        <v>2021</v>
      </c>
      <c r="N1090" t="s">
        <v>38</v>
      </c>
      <c r="O1090" t="s">
        <v>53</v>
      </c>
      <c r="P1090" t="s">
        <v>54</v>
      </c>
      <c r="Q1090" t="s">
        <v>55</v>
      </c>
      <c r="R1090" t="s">
        <v>56</v>
      </c>
      <c r="S1090" t="s">
        <v>57</v>
      </c>
      <c r="T1090" t="s">
        <v>58</v>
      </c>
      <c r="U1090">
        <v>1037</v>
      </c>
      <c r="V1090">
        <v>1482.9099999999999</v>
      </c>
    </row>
    <row r="1091" spans="12:22" x14ac:dyDescent="0.25">
      <c r="L1091" t="s">
        <v>52</v>
      </c>
      <c r="M1091">
        <v>2021</v>
      </c>
      <c r="N1091" t="s">
        <v>38</v>
      </c>
      <c r="O1091" t="s">
        <v>53</v>
      </c>
      <c r="P1091" t="s">
        <v>54</v>
      </c>
      <c r="Q1091" t="s">
        <v>55</v>
      </c>
      <c r="R1091" t="s">
        <v>56</v>
      </c>
      <c r="S1091" t="s">
        <v>57</v>
      </c>
      <c r="T1091" t="s">
        <v>58</v>
      </c>
      <c r="U1091">
        <v>216</v>
      </c>
      <c r="V1091">
        <v>308.88</v>
      </c>
    </row>
    <row r="1092" spans="12:22" x14ac:dyDescent="0.25">
      <c r="L1092" t="s">
        <v>52</v>
      </c>
      <c r="M1092">
        <v>2021</v>
      </c>
      <c r="N1092" t="s">
        <v>38</v>
      </c>
      <c r="O1092" t="s">
        <v>53</v>
      </c>
      <c r="P1092" t="s">
        <v>54</v>
      </c>
      <c r="Q1092" t="s">
        <v>55</v>
      </c>
      <c r="R1092" t="s">
        <v>56</v>
      </c>
      <c r="S1092" t="s">
        <v>57</v>
      </c>
      <c r="T1092" t="s">
        <v>58</v>
      </c>
      <c r="U1092">
        <v>243</v>
      </c>
      <c r="V1092">
        <v>347.49</v>
      </c>
    </row>
    <row r="1093" spans="12:22" x14ac:dyDescent="0.25">
      <c r="L1093" t="s">
        <v>52</v>
      </c>
      <c r="M1093">
        <v>2021</v>
      </c>
      <c r="N1093" t="s">
        <v>38</v>
      </c>
      <c r="O1093" t="s">
        <v>53</v>
      </c>
      <c r="P1093" t="s">
        <v>54</v>
      </c>
      <c r="Q1093" t="s">
        <v>55</v>
      </c>
      <c r="R1093" t="s">
        <v>56</v>
      </c>
      <c r="S1093" t="s">
        <v>57</v>
      </c>
      <c r="T1093" t="s">
        <v>58</v>
      </c>
      <c r="U1093">
        <v>291</v>
      </c>
      <c r="V1093">
        <v>416.13</v>
      </c>
    </row>
    <row r="1094" spans="12:22" x14ac:dyDescent="0.25">
      <c r="L1094" t="s">
        <v>59</v>
      </c>
      <c r="M1094">
        <v>2021</v>
      </c>
      <c r="N1094" t="s">
        <v>38</v>
      </c>
      <c r="O1094" t="s">
        <v>53</v>
      </c>
      <c r="P1094" t="s">
        <v>54</v>
      </c>
      <c r="Q1094" t="s">
        <v>55</v>
      </c>
      <c r="R1094" t="s">
        <v>56</v>
      </c>
      <c r="S1094" t="s">
        <v>57</v>
      </c>
      <c r="T1094" t="s">
        <v>58</v>
      </c>
      <c r="U1094">
        <v>219</v>
      </c>
      <c r="V1094">
        <v>313.17</v>
      </c>
    </row>
    <row r="1095" spans="12:22" x14ac:dyDescent="0.25">
      <c r="L1095" t="s">
        <v>52</v>
      </c>
      <c r="M1095">
        <v>2021</v>
      </c>
      <c r="N1095" t="s">
        <v>38</v>
      </c>
      <c r="O1095" t="s">
        <v>53</v>
      </c>
      <c r="P1095" t="s">
        <v>54</v>
      </c>
      <c r="Q1095" t="s">
        <v>55</v>
      </c>
      <c r="R1095" t="s">
        <v>56</v>
      </c>
      <c r="S1095" t="s">
        <v>57</v>
      </c>
      <c r="T1095" t="s">
        <v>58</v>
      </c>
      <c r="U1095">
        <v>818</v>
      </c>
      <c r="V1095">
        <v>1169.74</v>
      </c>
    </row>
    <row r="1096" spans="12:22" x14ac:dyDescent="0.25">
      <c r="L1096" t="s">
        <v>59</v>
      </c>
      <c r="M1096">
        <v>2021</v>
      </c>
      <c r="N1096" t="s">
        <v>38</v>
      </c>
      <c r="O1096" t="s">
        <v>53</v>
      </c>
      <c r="P1096" t="s">
        <v>54</v>
      </c>
      <c r="Q1096" t="s">
        <v>55</v>
      </c>
      <c r="R1096" t="s">
        <v>56</v>
      </c>
      <c r="S1096" t="s">
        <v>57</v>
      </c>
      <c r="T1096" t="s">
        <v>58</v>
      </c>
      <c r="U1096">
        <v>871</v>
      </c>
      <c r="V1096">
        <v>1245.53</v>
      </c>
    </row>
    <row r="1097" spans="12:22" x14ac:dyDescent="0.25">
      <c r="L1097" t="s">
        <v>59</v>
      </c>
      <c r="M1097">
        <v>2021</v>
      </c>
      <c r="N1097" t="s">
        <v>38</v>
      </c>
      <c r="O1097" t="s">
        <v>53</v>
      </c>
      <c r="P1097" t="s">
        <v>54</v>
      </c>
      <c r="Q1097" t="s">
        <v>55</v>
      </c>
      <c r="R1097" t="s">
        <v>56</v>
      </c>
      <c r="S1097" t="s">
        <v>57</v>
      </c>
      <c r="T1097" t="s">
        <v>58</v>
      </c>
      <c r="U1097">
        <v>245</v>
      </c>
      <c r="V1097">
        <v>350.35</v>
      </c>
    </row>
    <row r="1098" spans="12:22" x14ac:dyDescent="0.25">
      <c r="L1098" t="s">
        <v>52</v>
      </c>
      <c r="M1098">
        <v>2021</v>
      </c>
      <c r="N1098" t="s">
        <v>38</v>
      </c>
      <c r="O1098" t="s">
        <v>53</v>
      </c>
      <c r="P1098" t="s">
        <v>54</v>
      </c>
      <c r="Q1098" t="s">
        <v>55</v>
      </c>
      <c r="R1098" t="s">
        <v>56</v>
      </c>
      <c r="S1098" t="s">
        <v>57</v>
      </c>
      <c r="T1098" t="s">
        <v>58</v>
      </c>
      <c r="U1098">
        <v>293</v>
      </c>
      <c r="V1098">
        <v>418.99</v>
      </c>
    </row>
    <row r="1099" spans="12:22" x14ac:dyDescent="0.25">
      <c r="L1099" t="s">
        <v>52</v>
      </c>
      <c r="M1099">
        <v>2021</v>
      </c>
      <c r="N1099" t="s">
        <v>38</v>
      </c>
      <c r="O1099" t="s">
        <v>53</v>
      </c>
      <c r="P1099" t="s">
        <v>54</v>
      </c>
      <c r="Q1099" t="s">
        <v>55</v>
      </c>
      <c r="R1099" t="s">
        <v>56</v>
      </c>
      <c r="S1099" t="s">
        <v>57</v>
      </c>
      <c r="T1099" t="s">
        <v>58</v>
      </c>
      <c r="U1099">
        <v>215</v>
      </c>
      <c r="V1099">
        <v>307.45</v>
      </c>
    </row>
    <row r="1100" spans="12:22" x14ac:dyDescent="0.25">
      <c r="L1100" t="s">
        <v>52</v>
      </c>
      <c r="M1100">
        <v>2021</v>
      </c>
      <c r="N1100" t="s">
        <v>42</v>
      </c>
      <c r="O1100" t="s">
        <v>53</v>
      </c>
      <c r="P1100" t="s">
        <v>54</v>
      </c>
      <c r="Q1100" t="s">
        <v>55</v>
      </c>
      <c r="R1100" t="s">
        <v>56</v>
      </c>
      <c r="S1100" t="s">
        <v>57</v>
      </c>
      <c r="T1100" t="s">
        <v>60</v>
      </c>
      <c r="U1100">
        <v>248</v>
      </c>
      <c r="V1100">
        <v>354.64</v>
      </c>
    </row>
    <row r="1101" spans="12:22" x14ac:dyDescent="0.25">
      <c r="L1101" t="s">
        <v>62</v>
      </c>
      <c r="M1101">
        <v>2021</v>
      </c>
      <c r="N1101" t="s">
        <v>42</v>
      </c>
      <c r="O1101" t="s">
        <v>53</v>
      </c>
      <c r="P1101" t="s">
        <v>54</v>
      </c>
      <c r="Q1101" t="s">
        <v>55</v>
      </c>
      <c r="R1101" t="s">
        <v>56</v>
      </c>
      <c r="S1101" t="s">
        <v>57</v>
      </c>
      <c r="T1101" t="s">
        <v>60</v>
      </c>
      <c r="U1101">
        <v>242</v>
      </c>
      <c r="V1101">
        <v>346.06</v>
      </c>
    </row>
    <row r="1102" spans="12:22" x14ac:dyDescent="0.25">
      <c r="L1102" t="s">
        <v>59</v>
      </c>
      <c r="M1102">
        <v>2021</v>
      </c>
      <c r="N1102" t="s">
        <v>42</v>
      </c>
      <c r="O1102" t="s">
        <v>53</v>
      </c>
      <c r="P1102" t="s">
        <v>54</v>
      </c>
      <c r="Q1102" t="s">
        <v>55</v>
      </c>
      <c r="R1102" t="s">
        <v>56</v>
      </c>
      <c r="S1102" t="s">
        <v>57</v>
      </c>
      <c r="T1102" t="s">
        <v>60</v>
      </c>
      <c r="U1102">
        <v>236</v>
      </c>
      <c r="V1102">
        <v>337.48</v>
      </c>
    </row>
    <row r="1103" spans="12:22" x14ac:dyDescent="0.25">
      <c r="L1103" t="s">
        <v>59</v>
      </c>
      <c r="M1103">
        <v>2021</v>
      </c>
      <c r="N1103" t="s">
        <v>42</v>
      </c>
      <c r="O1103" t="s">
        <v>53</v>
      </c>
      <c r="P1103" t="s">
        <v>54</v>
      </c>
      <c r="Q1103" t="s">
        <v>55</v>
      </c>
      <c r="R1103" t="s">
        <v>56</v>
      </c>
      <c r="S1103" t="s">
        <v>57</v>
      </c>
      <c r="T1103" t="s">
        <v>58</v>
      </c>
      <c r="U1103">
        <v>224</v>
      </c>
      <c r="V1103">
        <v>320.32</v>
      </c>
    </row>
    <row r="1104" spans="12:22" x14ac:dyDescent="0.25">
      <c r="L1104" t="s">
        <v>52</v>
      </c>
      <c r="M1104">
        <v>2021</v>
      </c>
      <c r="N1104" t="s">
        <v>42</v>
      </c>
      <c r="O1104" t="s">
        <v>53</v>
      </c>
      <c r="P1104" t="s">
        <v>54</v>
      </c>
      <c r="Q1104" t="s">
        <v>55</v>
      </c>
      <c r="R1104" t="s">
        <v>56</v>
      </c>
      <c r="S1104" t="s">
        <v>57</v>
      </c>
      <c r="T1104" t="s">
        <v>58</v>
      </c>
      <c r="U1104">
        <v>250</v>
      </c>
      <c r="V1104">
        <v>357.5</v>
      </c>
    </row>
    <row r="1105" spans="12:22" x14ac:dyDescent="0.25">
      <c r="L1105" t="s">
        <v>61</v>
      </c>
      <c r="M1105">
        <v>2021</v>
      </c>
      <c r="N1105" t="s">
        <v>42</v>
      </c>
      <c r="O1105" t="s">
        <v>53</v>
      </c>
      <c r="P1105" t="s">
        <v>54</v>
      </c>
      <c r="Q1105" t="s">
        <v>55</v>
      </c>
      <c r="R1105" t="s">
        <v>56</v>
      </c>
      <c r="S1105" t="s">
        <v>57</v>
      </c>
      <c r="T1105" t="s">
        <v>58</v>
      </c>
      <c r="U1105">
        <v>244</v>
      </c>
      <c r="V1105">
        <v>348.92</v>
      </c>
    </row>
    <row r="1106" spans="12:22" x14ac:dyDescent="0.25">
      <c r="L1106" t="s">
        <v>61</v>
      </c>
      <c r="M1106">
        <v>2021</v>
      </c>
      <c r="N1106" t="s">
        <v>42</v>
      </c>
      <c r="O1106" t="s">
        <v>53</v>
      </c>
      <c r="P1106" t="s">
        <v>54</v>
      </c>
      <c r="Q1106" t="s">
        <v>55</v>
      </c>
      <c r="R1106" t="s">
        <v>56</v>
      </c>
      <c r="S1106" t="s">
        <v>57</v>
      </c>
      <c r="T1106" t="s">
        <v>58</v>
      </c>
      <c r="U1106">
        <v>238</v>
      </c>
      <c r="V1106">
        <v>340.34000000000003</v>
      </c>
    </row>
    <row r="1107" spans="12:22" x14ac:dyDescent="0.25">
      <c r="L1107" t="s">
        <v>59</v>
      </c>
      <c r="M1107">
        <v>2021</v>
      </c>
      <c r="N1107" t="s">
        <v>42</v>
      </c>
      <c r="O1107" t="s">
        <v>53</v>
      </c>
      <c r="P1107" t="s">
        <v>54</v>
      </c>
      <c r="Q1107" t="s">
        <v>55</v>
      </c>
      <c r="R1107" t="s">
        <v>56</v>
      </c>
      <c r="S1107" t="s">
        <v>57</v>
      </c>
      <c r="T1107" t="s">
        <v>58</v>
      </c>
      <c r="U1107">
        <v>220</v>
      </c>
      <c r="V1107">
        <v>526.24</v>
      </c>
    </row>
    <row r="1108" spans="12:22" x14ac:dyDescent="0.25">
      <c r="L1108" t="s">
        <v>59</v>
      </c>
      <c r="M1108">
        <v>2021</v>
      </c>
      <c r="N1108" t="s">
        <v>42</v>
      </c>
      <c r="O1108" t="s">
        <v>53</v>
      </c>
      <c r="P1108" t="s">
        <v>54</v>
      </c>
      <c r="Q1108" t="s">
        <v>55</v>
      </c>
      <c r="R1108" t="s">
        <v>56</v>
      </c>
      <c r="S1108" t="s">
        <v>57</v>
      </c>
      <c r="T1108" t="s">
        <v>58</v>
      </c>
      <c r="U1108">
        <v>268</v>
      </c>
      <c r="V1108">
        <v>526.24</v>
      </c>
    </row>
    <row r="1109" spans="12:22" x14ac:dyDescent="0.25">
      <c r="L1109" t="s">
        <v>59</v>
      </c>
      <c r="M1109">
        <v>2021</v>
      </c>
      <c r="N1109" t="s">
        <v>42</v>
      </c>
      <c r="O1109" t="s">
        <v>53</v>
      </c>
      <c r="P1109" t="s">
        <v>54</v>
      </c>
      <c r="Q1109" t="s">
        <v>55</v>
      </c>
      <c r="R1109" t="s">
        <v>56</v>
      </c>
      <c r="S1109" t="s">
        <v>57</v>
      </c>
      <c r="T1109" t="s">
        <v>58</v>
      </c>
      <c r="U1109">
        <v>1007</v>
      </c>
      <c r="V1109">
        <v>1440.01</v>
      </c>
    </row>
    <row r="1110" spans="12:22" x14ac:dyDescent="0.25">
      <c r="L1110" t="s">
        <v>59</v>
      </c>
      <c r="M1110">
        <v>2021</v>
      </c>
      <c r="N1110" t="s">
        <v>42</v>
      </c>
      <c r="O1110" t="s">
        <v>53</v>
      </c>
      <c r="P1110" t="s">
        <v>54</v>
      </c>
      <c r="Q1110" t="s">
        <v>55</v>
      </c>
      <c r="R1110" t="s">
        <v>56</v>
      </c>
      <c r="S1110" t="s">
        <v>57</v>
      </c>
      <c r="T1110" t="s">
        <v>58</v>
      </c>
      <c r="U1110">
        <v>1040</v>
      </c>
      <c r="V1110">
        <v>1487.2</v>
      </c>
    </row>
    <row r="1111" spans="12:22" x14ac:dyDescent="0.25">
      <c r="L1111" t="s">
        <v>52</v>
      </c>
      <c r="M1111">
        <v>2021</v>
      </c>
      <c r="N1111" t="s">
        <v>42</v>
      </c>
      <c r="O1111" t="s">
        <v>53</v>
      </c>
      <c r="P1111" t="s">
        <v>54</v>
      </c>
      <c r="Q1111" t="s">
        <v>55</v>
      </c>
      <c r="R1111" t="s">
        <v>56</v>
      </c>
      <c r="S1111" t="s">
        <v>57</v>
      </c>
      <c r="T1111" t="s">
        <v>58</v>
      </c>
      <c r="U1111">
        <v>225</v>
      </c>
      <c r="V1111">
        <v>321.75</v>
      </c>
    </row>
    <row r="1112" spans="12:22" x14ac:dyDescent="0.25">
      <c r="L1112" t="s">
        <v>52</v>
      </c>
      <c r="M1112">
        <v>2021</v>
      </c>
      <c r="N1112" t="s">
        <v>42</v>
      </c>
      <c r="O1112" t="s">
        <v>53</v>
      </c>
      <c r="P1112" t="s">
        <v>54</v>
      </c>
      <c r="Q1112" t="s">
        <v>55</v>
      </c>
      <c r="R1112" t="s">
        <v>56</v>
      </c>
      <c r="S1112" t="s">
        <v>57</v>
      </c>
      <c r="T1112" t="s">
        <v>58</v>
      </c>
      <c r="U1112">
        <v>267</v>
      </c>
      <c r="V1112">
        <v>381.81</v>
      </c>
    </row>
    <row r="1113" spans="12:22" x14ac:dyDescent="0.25">
      <c r="L1113" t="s">
        <v>59</v>
      </c>
      <c r="M1113">
        <v>2021</v>
      </c>
      <c r="N1113" t="s">
        <v>42</v>
      </c>
      <c r="O1113" t="s">
        <v>53</v>
      </c>
      <c r="P1113" t="s">
        <v>54</v>
      </c>
      <c r="Q1113" t="s">
        <v>55</v>
      </c>
      <c r="R1113" t="s">
        <v>56</v>
      </c>
      <c r="S1113" t="s">
        <v>57</v>
      </c>
      <c r="T1113" t="s">
        <v>58</v>
      </c>
      <c r="U1113">
        <v>247</v>
      </c>
      <c r="V1113">
        <v>353.21</v>
      </c>
    </row>
    <row r="1114" spans="12:22" x14ac:dyDescent="0.25">
      <c r="L1114" t="s">
        <v>59</v>
      </c>
      <c r="M1114">
        <v>2021</v>
      </c>
      <c r="N1114" t="s">
        <v>42</v>
      </c>
      <c r="O1114" t="s">
        <v>53</v>
      </c>
      <c r="P1114" t="s">
        <v>54</v>
      </c>
      <c r="Q1114" t="s">
        <v>55</v>
      </c>
      <c r="R1114" t="s">
        <v>56</v>
      </c>
      <c r="S1114" t="s">
        <v>57</v>
      </c>
      <c r="T1114" t="s">
        <v>58</v>
      </c>
      <c r="U1114">
        <v>241</v>
      </c>
      <c r="V1114">
        <v>344.63</v>
      </c>
    </row>
    <row r="1115" spans="12:22" x14ac:dyDescent="0.25">
      <c r="L1115" t="s">
        <v>59</v>
      </c>
      <c r="M1115">
        <v>2021</v>
      </c>
      <c r="N1115" t="s">
        <v>42</v>
      </c>
      <c r="O1115" t="s">
        <v>53</v>
      </c>
      <c r="P1115" t="s">
        <v>54</v>
      </c>
      <c r="Q1115" t="s">
        <v>55</v>
      </c>
      <c r="R1115" t="s">
        <v>56</v>
      </c>
      <c r="S1115" t="s">
        <v>57</v>
      </c>
      <c r="T1115" t="s">
        <v>58</v>
      </c>
      <c r="U1115">
        <v>235</v>
      </c>
      <c r="V1115">
        <v>336.05</v>
      </c>
    </row>
    <row r="1116" spans="12:22" x14ac:dyDescent="0.25">
      <c r="L1116" t="s">
        <v>61</v>
      </c>
      <c r="M1116">
        <v>2021</v>
      </c>
      <c r="N1116" t="s">
        <v>42</v>
      </c>
      <c r="O1116" t="s">
        <v>53</v>
      </c>
      <c r="P1116" t="s">
        <v>54</v>
      </c>
      <c r="Q1116" t="s">
        <v>55</v>
      </c>
      <c r="R1116" t="s">
        <v>56</v>
      </c>
      <c r="S1116" t="s">
        <v>57</v>
      </c>
      <c r="T1116" t="s">
        <v>58</v>
      </c>
      <c r="U1116">
        <v>788</v>
      </c>
      <c r="V1116">
        <v>1126.8399999999999</v>
      </c>
    </row>
    <row r="1117" spans="12:22" x14ac:dyDescent="0.25">
      <c r="L1117" t="s">
        <v>59</v>
      </c>
      <c r="M1117">
        <v>2021</v>
      </c>
      <c r="N1117" t="s">
        <v>42</v>
      </c>
      <c r="O1117" t="s">
        <v>53</v>
      </c>
      <c r="P1117" t="s">
        <v>54</v>
      </c>
      <c r="Q1117" t="s">
        <v>55</v>
      </c>
      <c r="R1117" t="s">
        <v>56</v>
      </c>
      <c r="S1117" t="s">
        <v>57</v>
      </c>
      <c r="T1117" t="s">
        <v>58</v>
      </c>
      <c r="U1117">
        <v>821</v>
      </c>
      <c r="V1117">
        <v>1174.03</v>
      </c>
    </row>
    <row r="1118" spans="12:22" x14ac:dyDescent="0.25">
      <c r="L1118" t="s">
        <v>52</v>
      </c>
      <c r="M1118">
        <v>2021</v>
      </c>
      <c r="N1118" t="s">
        <v>42</v>
      </c>
      <c r="O1118" t="s">
        <v>53</v>
      </c>
      <c r="P1118" t="s">
        <v>54</v>
      </c>
      <c r="Q1118" t="s">
        <v>55</v>
      </c>
      <c r="R1118" t="s">
        <v>56</v>
      </c>
      <c r="S1118" t="s">
        <v>57</v>
      </c>
      <c r="T1118" t="s">
        <v>60</v>
      </c>
      <c r="U1118">
        <v>245</v>
      </c>
      <c r="V1118">
        <v>350.35</v>
      </c>
    </row>
    <row r="1119" spans="12:22" x14ac:dyDescent="0.25">
      <c r="L1119" t="s">
        <v>52</v>
      </c>
      <c r="M1119">
        <v>2021</v>
      </c>
      <c r="N1119" t="s">
        <v>42</v>
      </c>
      <c r="O1119" t="s">
        <v>53</v>
      </c>
      <c r="P1119" t="s">
        <v>54</v>
      </c>
      <c r="Q1119" t="s">
        <v>55</v>
      </c>
      <c r="R1119" t="s">
        <v>56</v>
      </c>
      <c r="S1119" t="s">
        <v>57</v>
      </c>
      <c r="T1119" t="s">
        <v>60</v>
      </c>
      <c r="U1119">
        <v>239</v>
      </c>
      <c r="V1119">
        <v>341.77</v>
      </c>
    </row>
    <row r="1120" spans="12:22" x14ac:dyDescent="0.25">
      <c r="L1120" t="s">
        <v>61</v>
      </c>
      <c r="M1120">
        <v>2021</v>
      </c>
      <c r="N1120" t="s">
        <v>42</v>
      </c>
      <c r="O1120" t="s">
        <v>53</v>
      </c>
      <c r="P1120" t="s">
        <v>54</v>
      </c>
      <c r="Q1120" t="s">
        <v>55</v>
      </c>
      <c r="R1120" t="s">
        <v>56</v>
      </c>
      <c r="S1120" t="s">
        <v>57</v>
      </c>
      <c r="T1120" t="s">
        <v>58</v>
      </c>
      <c r="U1120">
        <v>221</v>
      </c>
      <c r="V1120">
        <v>316.02999999999997</v>
      </c>
    </row>
    <row r="1121" spans="12:22" x14ac:dyDescent="0.25">
      <c r="L1121" t="s">
        <v>52</v>
      </c>
      <c r="M1121">
        <v>2021</v>
      </c>
      <c r="N1121" t="s">
        <v>42</v>
      </c>
      <c r="O1121" t="s">
        <v>53</v>
      </c>
      <c r="P1121" t="s">
        <v>54</v>
      </c>
      <c r="Q1121" t="s">
        <v>55</v>
      </c>
      <c r="R1121" t="s">
        <v>56</v>
      </c>
      <c r="S1121" t="s">
        <v>57</v>
      </c>
      <c r="T1121" t="s">
        <v>58</v>
      </c>
      <c r="U1121">
        <v>269</v>
      </c>
      <c r="V1121">
        <v>384.67</v>
      </c>
    </row>
    <row r="1122" spans="12:22" x14ac:dyDescent="0.25">
      <c r="L1122" t="s">
        <v>52</v>
      </c>
      <c r="M1122">
        <v>2021</v>
      </c>
      <c r="N1122" t="s">
        <v>31</v>
      </c>
      <c r="O1122" t="s">
        <v>53</v>
      </c>
      <c r="P1122" t="s">
        <v>54</v>
      </c>
      <c r="Q1122" t="s">
        <v>55</v>
      </c>
      <c r="R1122" t="s">
        <v>56</v>
      </c>
      <c r="S1122" t="s">
        <v>57</v>
      </c>
      <c r="T1122" t="s">
        <v>58</v>
      </c>
      <c r="U1122">
        <v>278</v>
      </c>
      <c r="V1122">
        <v>397.53999999999996</v>
      </c>
    </row>
    <row r="1123" spans="12:22" x14ac:dyDescent="0.25">
      <c r="L1123" t="s">
        <v>59</v>
      </c>
      <c r="M1123">
        <v>2021</v>
      </c>
      <c r="N1123" t="s">
        <v>31</v>
      </c>
      <c r="O1123" t="s">
        <v>53</v>
      </c>
      <c r="P1123" t="s">
        <v>54</v>
      </c>
      <c r="Q1123" t="s">
        <v>55</v>
      </c>
      <c r="R1123" t="s">
        <v>56</v>
      </c>
      <c r="S1123" t="s">
        <v>57</v>
      </c>
      <c r="T1123" t="s">
        <v>58</v>
      </c>
      <c r="U1123">
        <v>320</v>
      </c>
      <c r="V1123">
        <v>457.6</v>
      </c>
    </row>
    <row r="1124" spans="12:22" x14ac:dyDescent="0.25">
      <c r="L1124" t="s">
        <v>59</v>
      </c>
      <c r="M1124">
        <v>2021</v>
      </c>
      <c r="N1124" t="s">
        <v>31</v>
      </c>
      <c r="O1124" t="s">
        <v>53</v>
      </c>
      <c r="P1124" t="s">
        <v>54</v>
      </c>
      <c r="Q1124" t="s">
        <v>55</v>
      </c>
      <c r="R1124" t="s">
        <v>56</v>
      </c>
      <c r="S1124" t="s">
        <v>57</v>
      </c>
      <c r="T1124" t="s">
        <v>58</v>
      </c>
      <c r="U1124">
        <v>248</v>
      </c>
      <c r="V1124">
        <v>354.64</v>
      </c>
    </row>
    <row r="1125" spans="12:22" x14ac:dyDescent="0.25">
      <c r="L1125" t="s">
        <v>52</v>
      </c>
      <c r="M1125">
        <v>2021</v>
      </c>
      <c r="N1125" t="s">
        <v>31</v>
      </c>
      <c r="O1125" t="s">
        <v>53</v>
      </c>
      <c r="P1125" t="s">
        <v>54</v>
      </c>
      <c r="Q1125" t="s">
        <v>55</v>
      </c>
      <c r="R1125" t="s">
        <v>56</v>
      </c>
      <c r="S1125" t="s">
        <v>57</v>
      </c>
      <c r="T1125" t="s">
        <v>58</v>
      </c>
      <c r="U1125">
        <v>274</v>
      </c>
      <c r="V1125">
        <v>526.24</v>
      </c>
    </row>
    <row r="1126" spans="12:22" x14ac:dyDescent="0.25">
      <c r="L1126" t="s">
        <v>59</v>
      </c>
      <c r="M1126">
        <v>2021</v>
      </c>
      <c r="N1126" t="s">
        <v>31</v>
      </c>
      <c r="O1126" t="s">
        <v>53</v>
      </c>
      <c r="P1126" t="s">
        <v>54</v>
      </c>
      <c r="Q1126" t="s">
        <v>55</v>
      </c>
      <c r="R1126" t="s">
        <v>56</v>
      </c>
      <c r="S1126" t="s">
        <v>57</v>
      </c>
      <c r="T1126" t="s">
        <v>58</v>
      </c>
      <c r="U1126">
        <v>322</v>
      </c>
      <c r="V1126">
        <v>526.24</v>
      </c>
    </row>
    <row r="1127" spans="12:22" x14ac:dyDescent="0.25">
      <c r="L1127" t="s">
        <v>59</v>
      </c>
      <c r="M1127">
        <v>2021</v>
      </c>
      <c r="N1127" t="s">
        <v>31</v>
      </c>
      <c r="O1127" t="s">
        <v>53</v>
      </c>
      <c r="P1127" t="s">
        <v>54</v>
      </c>
      <c r="Q1127" t="s">
        <v>55</v>
      </c>
      <c r="R1127" t="s">
        <v>56</v>
      </c>
      <c r="S1127" t="s">
        <v>57</v>
      </c>
      <c r="T1127" t="s">
        <v>58</v>
      </c>
      <c r="U1127">
        <v>250</v>
      </c>
      <c r="V1127">
        <v>526.24</v>
      </c>
    </row>
    <row r="1128" spans="12:22" x14ac:dyDescent="0.25">
      <c r="L1128" t="s">
        <v>63</v>
      </c>
      <c r="M1128">
        <v>2021</v>
      </c>
      <c r="N1128" t="s">
        <v>31</v>
      </c>
      <c r="O1128" t="s">
        <v>53</v>
      </c>
      <c r="P1128" t="s">
        <v>54</v>
      </c>
      <c r="Q1128" t="s">
        <v>55</v>
      </c>
      <c r="R1128" t="s">
        <v>56</v>
      </c>
      <c r="S1128" t="s">
        <v>57</v>
      </c>
      <c r="T1128" t="s">
        <v>58</v>
      </c>
      <c r="U1128">
        <v>998</v>
      </c>
      <c r="V1128">
        <v>1427.1399999999999</v>
      </c>
    </row>
    <row r="1129" spans="12:22" x14ac:dyDescent="0.25">
      <c r="L1129" t="s">
        <v>59</v>
      </c>
      <c r="M1129">
        <v>2021</v>
      </c>
      <c r="N1129" t="s">
        <v>31</v>
      </c>
      <c r="O1129" t="s">
        <v>53</v>
      </c>
      <c r="P1129" t="s">
        <v>54</v>
      </c>
      <c r="Q1129" t="s">
        <v>55</v>
      </c>
      <c r="R1129" t="s">
        <v>56</v>
      </c>
      <c r="S1129" t="s">
        <v>57</v>
      </c>
      <c r="T1129" t="s">
        <v>58</v>
      </c>
      <c r="U1129">
        <v>1031</v>
      </c>
      <c r="V1129">
        <v>1474.33</v>
      </c>
    </row>
    <row r="1130" spans="12:22" x14ac:dyDescent="0.25">
      <c r="L1130" t="s">
        <v>52</v>
      </c>
      <c r="M1130">
        <v>2021</v>
      </c>
      <c r="N1130" t="s">
        <v>31</v>
      </c>
      <c r="O1130" t="s">
        <v>53</v>
      </c>
      <c r="P1130" t="s">
        <v>54</v>
      </c>
      <c r="Q1130" t="s">
        <v>55</v>
      </c>
      <c r="R1130" t="s">
        <v>56</v>
      </c>
      <c r="S1130" t="s">
        <v>57</v>
      </c>
      <c r="T1130" t="s">
        <v>58</v>
      </c>
      <c r="U1130">
        <v>321</v>
      </c>
      <c r="V1130">
        <v>459.03</v>
      </c>
    </row>
    <row r="1131" spans="12:22" x14ac:dyDescent="0.25">
      <c r="L1131" t="s">
        <v>63</v>
      </c>
      <c r="M1131">
        <v>2021</v>
      </c>
      <c r="N1131" t="s">
        <v>31</v>
      </c>
      <c r="O1131" t="s">
        <v>53</v>
      </c>
      <c r="P1131" t="s">
        <v>54</v>
      </c>
      <c r="Q1131" t="s">
        <v>55</v>
      </c>
      <c r="R1131" t="s">
        <v>56</v>
      </c>
      <c r="S1131" t="s">
        <v>57</v>
      </c>
      <c r="T1131" t="s">
        <v>58</v>
      </c>
      <c r="U1131">
        <v>249</v>
      </c>
      <c r="V1131">
        <v>356.07</v>
      </c>
    </row>
    <row r="1132" spans="12:22" x14ac:dyDescent="0.25">
      <c r="L1132" t="s">
        <v>59</v>
      </c>
      <c r="M1132">
        <v>2021</v>
      </c>
      <c r="N1132" t="s">
        <v>31</v>
      </c>
      <c r="O1132" t="s">
        <v>53</v>
      </c>
      <c r="P1132" t="s">
        <v>54</v>
      </c>
      <c r="Q1132" t="s">
        <v>55</v>
      </c>
      <c r="R1132" t="s">
        <v>56</v>
      </c>
      <c r="S1132" t="s">
        <v>57</v>
      </c>
      <c r="T1132" t="s">
        <v>58</v>
      </c>
      <c r="U1132">
        <v>779</v>
      </c>
      <c r="V1132">
        <v>1113.97</v>
      </c>
    </row>
    <row r="1133" spans="12:22" x14ac:dyDescent="0.25">
      <c r="L1133" t="s">
        <v>52</v>
      </c>
      <c r="M1133">
        <v>2021</v>
      </c>
      <c r="N1133" t="s">
        <v>31</v>
      </c>
      <c r="O1133" t="s">
        <v>53</v>
      </c>
      <c r="P1133" t="s">
        <v>54</v>
      </c>
      <c r="Q1133" t="s">
        <v>55</v>
      </c>
      <c r="R1133" t="s">
        <v>56</v>
      </c>
      <c r="S1133" t="s">
        <v>57</v>
      </c>
      <c r="T1133" t="s">
        <v>58</v>
      </c>
      <c r="U1133">
        <v>812</v>
      </c>
      <c r="V1133">
        <v>1161.1599999999999</v>
      </c>
    </row>
    <row r="1134" spans="12:22" x14ac:dyDescent="0.25">
      <c r="L1134" t="s">
        <v>52</v>
      </c>
      <c r="M1134">
        <v>2021</v>
      </c>
      <c r="N1134" t="s">
        <v>31</v>
      </c>
      <c r="O1134" t="s">
        <v>53</v>
      </c>
      <c r="P1134" t="s">
        <v>54</v>
      </c>
      <c r="Q1134" t="s">
        <v>55</v>
      </c>
      <c r="R1134" t="s">
        <v>56</v>
      </c>
      <c r="S1134" t="s">
        <v>57</v>
      </c>
      <c r="T1134" t="s">
        <v>58</v>
      </c>
      <c r="U1134">
        <v>866</v>
      </c>
      <c r="V1134">
        <v>1238.3800000000001</v>
      </c>
    </row>
    <row r="1135" spans="12:22" x14ac:dyDescent="0.25">
      <c r="L1135" t="s">
        <v>59</v>
      </c>
      <c r="M1135">
        <v>2021</v>
      </c>
      <c r="N1135" t="s">
        <v>31</v>
      </c>
      <c r="O1135" t="s">
        <v>53</v>
      </c>
      <c r="P1135" t="s">
        <v>54</v>
      </c>
      <c r="Q1135" t="s">
        <v>55</v>
      </c>
      <c r="R1135" t="s">
        <v>56</v>
      </c>
      <c r="S1135" t="s">
        <v>57</v>
      </c>
      <c r="T1135" t="s">
        <v>58</v>
      </c>
      <c r="U1135">
        <v>275</v>
      </c>
      <c r="V1135">
        <v>393.25</v>
      </c>
    </row>
    <row r="1136" spans="12:22" x14ac:dyDescent="0.25">
      <c r="L1136" t="s">
        <v>59</v>
      </c>
      <c r="M1136">
        <v>2021</v>
      </c>
      <c r="N1136" t="s">
        <v>31</v>
      </c>
      <c r="O1136" t="s">
        <v>53</v>
      </c>
      <c r="P1136" t="s">
        <v>54</v>
      </c>
      <c r="Q1136" t="s">
        <v>55</v>
      </c>
      <c r="R1136" t="s">
        <v>56</v>
      </c>
      <c r="S1136" t="s">
        <v>57</v>
      </c>
      <c r="T1136" t="s">
        <v>58</v>
      </c>
      <c r="U1136">
        <v>323</v>
      </c>
      <c r="V1136">
        <v>461.89</v>
      </c>
    </row>
    <row r="1137" spans="12:22" x14ac:dyDescent="0.25">
      <c r="L1137" t="s">
        <v>52</v>
      </c>
      <c r="M1137">
        <v>2021</v>
      </c>
      <c r="N1137" t="s">
        <v>31</v>
      </c>
      <c r="O1137" t="s">
        <v>53</v>
      </c>
      <c r="P1137" t="s">
        <v>54</v>
      </c>
      <c r="Q1137" t="s">
        <v>55</v>
      </c>
      <c r="R1137" t="s">
        <v>56</v>
      </c>
      <c r="S1137" t="s">
        <v>57</v>
      </c>
      <c r="T1137" t="s">
        <v>58</v>
      </c>
      <c r="U1137">
        <v>251</v>
      </c>
      <c r="V1137">
        <v>358.93</v>
      </c>
    </row>
    <row r="1138" spans="12:22" x14ac:dyDescent="0.25">
      <c r="L1138" t="s">
        <v>52</v>
      </c>
      <c r="M1138">
        <v>2021</v>
      </c>
      <c r="N1138" t="s">
        <v>9</v>
      </c>
      <c r="O1138" t="s">
        <v>53</v>
      </c>
      <c r="P1138" t="s">
        <v>54</v>
      </c>
      <c r="Q1138" t="s">
        <v>55</v>
      </c>
      <c r="R1138" t="s">
        <v>56</v>
      </c>
      <c r="S1138" t="s">
        <v>57</v>
      </c>
      <c r="T1138" t="s">
        <v>58</v>
      </c>
      <c r="U1138">
        <v>326</v>
      </c>
      <c r="V1138">
        <v>466.18</v>
      </c>
    </row>
    <row r="1139" spans="12:22" x14ac:dyDescent="0.25">
      <c r="L1139" t="s">
        <v>52</v>
      </c>
      <c r="M1139">
        <v>2021</v>
      </c>
      <c r="N1139" t="s">
        <v>9</v>
      </c>
      <c r="O1139" t="s">
        <v>53</v>
      </c>
      <c r="P1139" t="s">
        <v>54</v>
      </c>
      <c r="Q1139" t="s">
        <v>55</v>
      </c>
      <c r="R1139" t="s">
        <v>56</v>
      </c>
      <c r="S1139" t="s">
        <v>57</v>
      </c>
      <c r="T1139" t="s">
        <v>58</v>
      </c>
      <c r="U1139">
        <v>254</v>
      </c>
      <c r="V1139">
        <v>363.22</v>
      </c>
    </row>
    <row r="1140" spans="12:22" x14ac:dyDescent="0.25">
      <c r="L1140" t="s">
        <v>61</v>
      </c>
      <c r="M1140">
        <v>2021</v>
      </c>
      <c r="N1140" t="s">
        <v>9</v>
      </c>
      <c r="O1140" t="s">
        <v>53</v>
      </c>
      <c r="P1140" t="s">
        <v>54</v>
      </c>
      <c r="Q1140" t="s">
        <v>55</v>
      </c>
      <c r="R1140" t="s">
        <v>56</v>
      </c>
      <c r="S1140" t="s">
        <v>57</v>
      </c>
      <c r="T1140" t="s">
        <v>58</v>
      </c>
      <c r="U1140">
        <v>280</v>
      </c>
      <c r="V1140">
        <v>526.24</v>
      </c>
    </row>
    <row r="1141" spans="12:22" x14ac:dyDescent="0.25">
      <c r="L1141" t="s">
        <v>59</v>
      </c>
      <c r="M1141">
        <v>2021</v>
      </c>
      <c r="N1141" t="s">
        <v>9</v>
      </c>
      <c r="O1141" t="s">
        <v>53</v>
      </c>
      <c r="P1141" t="s">
        <v>54</v>
      </c>
      <c r="Q1141" t="s">
        <v>55</v>
      </c>
      <c r="R1141" t="s">
        <v>56</v>
      </c>
      <c r="S1141" t="s">
        <v>57</v>
      </c>
      <c r="T1141" t="s">
        <v>58</v>
      </c>
      <c r="U1141">
        <v>328</v>
      </c>
      <c r="V1141">
        <v>526.24</v>
      </c>
    </row>
    <row r="1142" spans="12:22" x14ac:dyDescent="0.25">
      <c r="L1142" t="s">
        <v>61</v>
      </c>
      <c r="M1142">
        <v>2021</v>
      </c>
      <c r="N1142" t="s">
        <v>9</v>
      </c>
      <c r="O1142" t="s">
        <v>53</v>
      </c>
      <c r="P1142" t="s">
        <v>54</v>
      </c>
      <c r="Q1142" t="s">
        <v>55</v>
      </c>
      <c r="R1142" t="s">
        <v>56</v>
      </c>
      <c r="S1142" t="s">
        <v>57</v>
      </c>
      <c r="T1142" t="s">
        <v>58</v>
      </c>
      <c r="U1142">
        <v>256</v>
      </c>
      <c r="V1142">
        <v>526.24</v>
      </c>
    </row>
    <row r="1143" spans="12:22" x14ac:dyDescent="0.25">
      <c r="L1143" t="s">
        <v>61</v>
      </c>
      <c r="M1143">
        <v>2021</v>
      </c>
      <c r="N1143" t="s">
        <v>9</v>
      </c>
      <c r="O1143" t="s">
        <v>53</v>
      </c>
      <c r="P1143" t="s">
        <v>54</v>
      </c>
      <c r="Q1143" t="s">
        <v>55</v>
      </c>
      <c r="R1143" t="s">
        <v>56</v>
      </c>
      <c r="S1143" t="s">
        <v>57</v>
      </c>
      <c r="T1143" t="s">
        <v>58</v>
      </c>
      <c r="U1143">
        <v>997</v>
      </c>
      <c r="V1143">
        <v>1425.71</v>
      </c>
    </row>
    <row r="1144" spans="12:22" x14ac:dyDescent="0.25">
      <c r="L1144" t="s">
        <v>62</v>
      </c>
      <c r="M1144">
        <v>2021</v>
      </c>
      <c r="N1144" t="s">
        <v>9</v>
      </c>
      <c r="O1144" t="s">
        <v>53</v>
      </c>
      <c r="P1144" t="s">
        <v>54</v>
      </c>
      <c r="Q1144" t="s">
        <v>55</v>
      </c>
      <c r="R1144" t="s">
        <v>56</v>
      </c>
      <c r="S1144" t="s">
        <v>57</v>
      </c>
      <c r="T1144" t="s">
        <v>58</v>
      </c>
      <c r="U1144">
        <v>1030</v>
      </c>
      <c r="V1144">
        <v>1472.9</v>
      </c>
    </row>
    <row r="1145" spans="12:22" x14ac:dyDescent="0.25">
      <c r="L1145" t="s">
        <v>62</v>
      </c>
      <c r="M1145">
        <v>2021</v>
      </c>
      <c r="N1145" t="s">
        <v>9</v>
      </c>
      <c r="O1145" t="s">
        <v>53</v>
      </c>
      <c r="P1145" t="s">
        <v>54</v>
      </c>
      <c r="Q1145" t="s">
        <v>55</v>
      </c>
      <c r="R1145" t="s">
        <v>56</v>
      </c>
      <c r="S1145" t="s">
        <v>57</v>
      </c>
      <c r="T1145" t="s">
        <v>58</v>
      </c>
      <c r="U1145">
        <v>252</v>
      </c>
      <c r="V1145">
        <v>360.36</v>
      </c>
    </row>
    <row r="1146" spans="12:22" x14ac:dyDescent="0.25">
      <c r="L1146" t="s">
        <v>62</v>
      </c>
      <c r="M1146">
        <v>2021</v>
      </c>
      <c r="N1146" t="s">
        <v>9</v>
      </c>
      <c r="O1146" t="s">
        <v>53</v>
      </c>
      <c r="P1146" t="s">
        <v>54</v>
      </c>
      <c r="Q1146" t="s">
        <v>55</v>
      </c>
      <c r="R1146" t="s">
        <v>56</v>
      </c>
      <c r="S1146" t="s">
        <v>57</v>
      </c>
      <c r="T1146" t="s">
        <v>58</v>
      </c>
      <c r="U1146">
        <v>279</v>
      </c>
      <c r="V1146">
        <v>398.97</v>
      </c>
    </row>
    <row r="1147" spans="12:22" x14ac:dyDescent="0.25">
      <c r="L1147" t="s">
        <v>59</v>
      </c>
      <c r="M1147">
        <v>2021</v>
      </c>
      <c r="N1147" t="s">
        <v>9</v>
      </c>
      <c r="O1147" t="s">
        <v>53</v>
      </c>
      <c r="P1147" t="s">
        <v>54</v>
      </c>
      <c r="Q1147" t="s">
        <v>55</v>
      </c>
      <c r="R1147" t="s">
        <v>56</v>
      </c>
      <c r="S1147" t="s">
        <v>57</v>
      </c>
      <c r="T1147" t="s">
        <v>58</v>
      </c>
      <c r="U1147">
        <v>327</v>
      </c>
      <c r="V1147">
        <v>467.61</v>
      </c>
    </row>
    <row r="1148" spans="12:22" x14ac:dyDescent="0.25">
      <c r="L1148" t="s">
        <v>61</v>
      </c>
      <c r="M1148">
        <v>2021</v>
      </c>
      <c r="N1148" t="s">
        <v>9</v>
      </c>
      <c r="O1148" t="s">
        <v>53</v>
      </c>
      <c r="P1148" t="s">
        <v>54</v>
      </c>
      <c r="Q1148" t="s">
        <v>55</v>
      </c>
      <c r="R1148" t="s">
        <v>56</v>
      </c>
      <c r="S1148" t="s">
        <v>57</v>
      </c>
      <c r="T1148" t="s">
        <v>58</v>
      </c>
      <c r="U1148">
        <v>255</v>
      </c>
      <c r="V1148">
        <v>364.65</v>
      </c>
    </row>
    <row r="1149" spans="12:22" x14ac:dyDescent="0.25">
      <c r="L1149" t="s">
        <v>61</v>
      </c>
      <c r="M1149">
        <v>2021</v>
      </c>
      <c r="N1149" t="s">
        <v>9</v>
      </c>
      <c r="O1149" t="s">
        <v>53</v>
      </c>
      <c r="P1149" t="s">
        <v>54</v>
      </c>
      <c r="Q1149" t="s">
        <v>55</v>
      </c>
      <c r="R1149" t="s">
        <v>56</v>
      </c>
      <c r="S1149" t="s">
        <v>57</v>
      </c>
      <c r="T1149" t="s">
        <v>58</v>
      </c>
      <c r="U1149">
        <v>778</v>
      </c>
      <c r="V1149">
        <v>1112.54</v>
      </c>
    </row>
    <row r="1150" spans="12:22" x14ac:dyDescent="0.25">
      <c r="L1150" t="s">
        <v>61</v>
      </c>
      <c r="M1150">
        <v>2021</v>
      </c>
      <c r="N1150" t="s">
        <v>9</v>
      </c>
      <c r="O1150" t="s">
        <v>53</v>
      </c>
      <c r="P1150" t="s">
        <v>54</v>
      </c>
      <c r="Q1150" t="s">
        <v>55</v>
      </c>
      <c r="R1150" t="s">
        <v>56</v>
      </c>
      <c r="S1150" t="s">
        <v>57</v>
      </c>
      <c r="T1150" t="s">
        <v>58</v>
      </c>
      <c r="U1150">
        <v>865</v>
      </c>
      <c r="V1150">
        <v>1236.95</v>
      </c>
    </row>
    <row r="1151" spans="12:22" x14ac:dyDescent="0.25">
      <c r="L1151" t="s">
        <v>52</v>
      </c>
      <c r="M1151">
        <v>2021</v>
      </c>
      <c r="N1151" t="s">
        <v>9</v>
      </c>
      <c r="O1151" t="s">
        <v>53</v>
      </c>
      <c r="P1151" t="s">
        <v>54</v>
      </c>
      <c r="Q1151" t="s">
        <v>55</v>
      </c>
      <c r="R1151" t="s">
        <v>56</v>
      </c>
      <c r="S1151" t="s">
        <v>57</v>
      </c>
      <c r="T1151" t="s">
        <v>58</v>
      </c>
      <c r="U1151">
        <v>281</v>
      </c>
      <c r="V1151">
        <v>401.83</v>
      </c>
    </row>
    <row r="1152" spans="12:22" x14ac:dyDescent="0.25">
      <c r="L1152" t="s">
        <v>61</v>
      </c>
      <c r="M1152">
        <v>2021</v>
      </c>
      <c r="N1152" t="s">
        <v>9</v>
      </c>
      <c r="O1152" t="s">
        <v>53</v>
      </c>
      <c r="P1152" t="s">
        <v>54</v>
      </c>
      <c r="Q1152" t="s">
        <v>55</v>
      </c>
      <c r="R1152" t="s">
        <v>56</v>
      </c>
      <c r="S1152" t="s">
        <v>57</v>
      </c>
      <c r="T1152" t="s">
        <v>58</v>
      </c>
      <c r="U1152">
        <v>329</v>
      </c>
      <c r="V1152">
        <v>470.47</v>
      </c>
    </row>
    <row r="1153" spans="12:22" x14ac:dyDescent="0.25">
      <c r="L1153" t="s">
        <v>52</v>
      </c>
      <c r="M1153">
        <v>2021</v>
      </c>
      <c r="N1153" t="s">
        <v>37</v>
      </c>
      <c r="O1153" t="s">
        <v>53</v>
      </c>
      <c r="P1153" t="s">
        <v>54</v>
      </c>
      <c r="Q1153" t="s">
        <v>55</v>
      </c>
      <c r="R1153" t="s">
        <v>56</v>
      </c>
      <c r="S1153" t="s">
        <v>57</v>
      </c>
      <c r="T1153" t="s">
        <v>58</v>
      </c>
      <c r="U1153">
        <v>248</v>
      </c>
      <c r="V1153">
        <v>354.64</v>
      </c>
    </row>
    <row r="1154" spans="12:22" x14ac:dyDescent="0.25">
      <c r="L1154" t="s">
        <v>52</v>
      </c>
      <c r="M1154">
        <v>2021</v>
      </c>
      <c r="N1154" t="s">
        <v>37</v>
      </c>
      <c r="O1154" t="s">
        <v>53</v>
      </c>
      <c r="P1154" t="s">
        <v>54</v>
      </c>
      <c r="Q1154" t="s">
        <v>55</v>
      </c>
      <c r="R1154" t="s">
        <v>56</v>
      </c>
      <c r="S1154" t="s">
        <v>57</v>
      </c>
      <c r="T1154" t="s">
        <v>58</v>
      </c>
      <c r="U1154">
        <v>296</v>
      </c>
      <c r="V1154">
        <v>423.28</v>
      </c>
    </row>
    <row r="1155" spans="12:22" x14ac:dyDescent="0.25">
      <c r="L1155" t="s">
        <v>52</v>
      </c>
      <c r="M1155">
        <v>2021</v>
      </c>
      <c r="N1155" t="s">
        <v>37</v>
      </c>
      <c r="O1155" t="s">
        <v>53</v>
      </c>
      <c r="P1155" t="s">
        <v>54</v>
      </c>
      <c r="Q1155" t="s">
        <v>55</v>
      </c>
      <c r="R1155" t="s">
        <v>56</v>
      </c>
      <c r="S1155" t="s">
        <v>57</v>
      </c>
      <c r="T1155" t="s">
        <v>58</v>
      </c>
      <c r="U1155">
        <v>224</v>
      </c>
      <c r="V1155">
        <v>320.32</v>
      </c>
    </row>
    <row r="1156" spans="12:22" x14ac:dyDescent="0.25">
      <c r="L1156" t="s">
        <v>52</v>
      </c>
      <c r="M1156">
        <v>2021</v>
      </c>
      <c r="N1156" t="s">
        <v>37</v>
      </c>
      <c r="O1156" t="s">
        <v>53</v>
      </c>
      <c r="P1156" t="s">
        <v>54</v>
      </c>
      <c r="Q1156" t="s">
        <v>55</v>
      </c>
      <c r="R1156" t="s">
        <v>56</v>
      </c>
      <c r="S1156" t="s">
        <v>57</v>
      </c>
      <c r="T1156" t="s">
        <v>58</v>
      </c>
      <c r="U1156">
        <v>250</v>
      </c>
      <c r="V1156">
        <v>526.24</v>
      </c>
    </row>
    <row r="1157" spans="12:22" x14ac:dyDescent="0.25">
      <c r="L1157" t="s">
        <v>52</v>
      </c>
      <c r="M1157">
        <v>2021</v>
      </c>
      <c r="N1157" t="s">
        <v>37</v>
      </c>
      <c r="O1157" t="s">
        <v>53</v>
      </c>
      <c r="P1157" t="s">
        <v>54</v>
      </c>
      <c r="Q1157" t="s">
        <v>55</v>
      </c>
      <c r="R1157" t="s">
        <v>56</v>
      </c>
      <c r="S1157" t="s">
        <v>57</v>
      </c>
      <c r="T1157" t="s">
        <v>58</v>
      </c>
      <c r="U1157">
        <v>298</v>
      </c>
      <c r="V1157">
        <v>526.24</v>
      </c>
    </row>
    <row r="1158" spans="12:22" x14ac:dyDescent="0.25">
      <c r="L1158" t="s">
        <v>59</v>
      </c>
      <c r="M1158">
        <v>2021</v>
      </c>
      <c r="N1158" t="s">
        <v>37</v>
      </c>
      <c r="O1158" t="s">
        <v>53</v>
      </c>
      <c r="P1158" t="s">
        <v>54</v>
      </c>
      <c r="Q1158" t="s">
        <v>55</v>
      </c>
      <c r="R1158" t="s">
        <v>56</v>
      </c>
      <c r="S1158" t="s">
        <v>57</v>
      </c>
      <c r="T1158" t="s">
        <v>58</v>
      </c>
      <c r="U1158">
        <v>220</v>
      </c>
      <c r="V1158">
        <v>526.24</v>
      </c>
    </row>
    <row r="1159" spans="12:22" x14ac:dyDescent="0.25">
      <c r="L1159" t="s">
        <v>63</v>
      </c>
      <c r="M1159">
        <v>2021</v>
      </c>
      <c r="N1159" t="s">
        <v>37</v>
      </c>
      <c r="O1159" t="s">
        <v>53</v>
      </c>
      <c r="P1159" t="s">
        <v>54</v>
      </c>
      <c r="Q1159" t="s">
        <v>55</v>
      </c>
      <c r="R1159" t="s">
        <v>56</v>
      </c>
      <c r="S1159" t="s">
        <v>57</v>
      </c>
      <c r="T1159" t="s">
        <v>58</v>
      </c>
      <c r="U1159">
        <v>1036</v>
      </c>
      <c r="V1159">
        <v>1481.48</v>
      </c>
    </row>
    <row r="1160" spans="12:22" x14ac:dyDescent="0.25">
      <c r="L1160" t="s">
        <v>62</v>
      </c>
      <c r="M1160">
        <v>2021</v>
      </c>
      <c r="N1160" t="s">
        <v>37</v>
      </c>
      <c r="O1160" t="s">
        <v>53</v>
      </c>
      <c r="P1160" t="s">
        <v>54</v>
      </c>
      <c r="Q1160" t="s">
        <v>55</v>
      </c>
      <c r="R1160" t="s">
        <v>56</v>
      </c>
      <c r="S1160" t="s">
        <v>57</v>
      </c>
      <c r="T1160" t="s">
        <v>58</v>
      </c>
      <c r="U1160">
        <v>222</v>
      </c>
      <c r="V1160">
        <v>317.45999999999998</v>
      </c>
    </row>
    <row r="1161" spans="12:22" x14ac:dyDescent="0.25">
      <c r="L1161" t="s">
        <v>62</v>
      </c>
      <c r="M1161">
        <v>2021</v>
      </c>
      <c r="N1161" t="s">
        <v>37</v>
      </c>
      <c r="O1161" t="s">
        <v>53</v>
      </c>
      <c r="P1161" t="s">
        <v>54</v>
      </c>
      <c r="Q1161" t="s">
        <v>55</v>
      </c>
      <c r="R1161" t="s">
        <v>56</v>
      </c>
      <c r="S1161" t="s">
        <v>57</v>
      </c>
      <c r="T1161" t="s">
        <v>58</v>
      </c>
      <c r="U1161">
        <v>249</v>
      </c>
      <c r="V1161">
        <v>356.07</v>
      </c>
    </row>
    <row r="1162" spans="12:22" x14ac:dyDescent="0.25">
      <c r="L1162" t="s">
        <v>52</v>
      </c>
      <c r="M1162">
        <v>2021</v>
      </c>
      <c r="N1162" t="s">
        <v>37</v>
      </c>
      <c r="O1162" t="s">
        <v>53</v>
      </c>
      <c r="P1162" t="s">
        <v>54</v>
      </c>
      <c r="Q1162" t="s">
        <v>55</v>
      </c>
      <c r="R1162" t="s">
        <v>56</v>
      </c>
      <c r="S1162" t="s">
        <v>57</v>
      </c>
      <c r="T1162" t="s">
        <v>58</v>
      </c>
      <c r="U1162">
        <v>297</v>
      </c>
      <c r="V1162">
        <v>424.71</v>
      </c>
    </row>
    <row r="1163" spans="12:22" x14ac:dyDescent="0.25">
      <c r="L1163" t="s">
        <v>59</v>
      </c>
      <c r="M1163">
        <v>2021</v>
      </c>
      <c r="N1163" t="s">
        <v>37</v>
      </c>
      <c r="O1163" t="s">
        <v>53</v>
      </c>
      <c r="P1163" t="s">
        <v>54</v>
      </c>
      <c r="Q1163" t="s">
        <v>55</v>
      </c>
      <c r="R1163" t="s">
        <v>56</v>
      </c>
      <c r="S1163" t="s">
        <v>57</v>
      </c>
      <c r="T1163" t="s">
        <v>58</v>
      </c>
      <c r="U1163">
        <v>784</v>
      </c>
      <c r="V1163">
        <v>1121.1199999999999</v>
      </c>
    </row>
    <row r="1164" spans="12:22" x14ac:dyDescent="0.25">
      <c r="L1164" t="s">
        <v>52</v>
      </c>
      <c r="M1164">
        <v>2021</v>
      </c>
      <c r="N1164" t="s">
        <v>37</v>
      </c>
      <c r="O1164" t="s">
        <v>53</v>
      </c>
      <c r="P1164" t="s">
        <v>54</v>
      </c>
      <c r="Q1164" t="s">
        <v>55</v>
      </c>
      <c r="R1164" t="s">
        <v>56</v>
      </c>
      <c r="S1164" t="s">
        <v>57</v>
      </c>
      <c r="T1164" t="s">
        <v>58</v>
      </c>
      <c r="U1164">
        <v>817</v>
      </c>
      <c r="V1164">
        <v>1168.31</v>
      </c>
    </row>
    <row r="1165" spans="12:22" x14ac:dyDescent="0.25">
      <c r="L1165" t="s">
        <v>52</v>
      </c>
      <c r="M1165">
        <v>2021</v>
      </c>
      <c r="N1165" t="s">
        <v>37</v>
      </c>
      <c r="O1165" t="s">
        <v>53</v>
      </c>
      <c r="P1165" t="s">
        <v>54</v>
      </c>
      <c r="Q1165" t="s">
        <v>55</v>
      </c>
      <c r="R1165" t="s">
        <v>56</v>
      </c>
      <c r="S1165" t="s">
        <v>57</v>
      </c>
      <c r="T1165" t="s">
        <v>58</v>
      </c>
      <c r="U1165">
        <v>870</v>
      </c>
      <c r="V1165">
        <v>1244.0999999999999</v>
      </c>
    </row>
    <row r="1166" spans="12:22" x14ac:dyDescent="0.25">
      <c r="L1166" t="s">
        <v>52</v>
      </c>
      <c r="M1166">
        <v>2021</v>
      </c>
      <c r="N1166" t="s">
        <v>37</v>
      </c>
      <c r="O1166" t="s">
        <v>53</v>
      </c>
      <c r="P1166" t="s">
        <v>54</v>
      </c>
      <c r="Q1166" t="s">
        <v>55</v>
      </c>
      <c r="R1166" t="s">
        <v>56</v>
      </c>
      <c r="S1166" t="s">
        <v>57</v>
      </c>
      <c r="T1166" t="s">
        <v>58</v>
      </c>
      <c r="U1166">
        <v>251</v>
      </c>
      <c r="V1166">
        <v>358.93</v>
      </c>
    </row>
    <row r="1167" spans="12:22" x14ac:dyDescent="0.25">
      <c r="L1167" t="s">
        <v>52</v>
      </c>
      <c r="M1167">
        <v>2021</v>
      </c>
      <c r="N1167" t="s">
        <v>37</v>
      </c>
      <c r="O1167" t="s">
        <v>53</v>
      </c>
      <c r="P1167" t="s">
        <v>54</v>
      </c>
      <c r="Q1167" t="s">
        <v>55</v>
      </c>
      <c r="R1167" t="s">
        <v>56</v>
      </c>
      <c r="S1167" t="s">
        <v>57</v>
      </c>
      <c r="T1167" t="s">
        <v>58</v>
      </c>
      <c r="U1167">
        <v>221</v>
      </c>
      <c r="V1167">
        <v>316.02999999999997</v>
      </c>
    </row>
    <row r="1168" spans="12:22" x14ac:dyDescent="0.25">
      <c r="L1168" t="s">
        <v>59</v>
      </c>
      <c r="M1168">
        <v>2021</v>
      </c>
      <c r="N1168" t="s">
        <v>36</v>
      </c>
      <c r="O1168" t="s">
        <v>53</v>
      </c>
      <c r="P1168" t="s">
        <v>54</v>
      </c>
      <c r="Q1168" t="s">
        <v>55</v>
      </c>
      <c r="R1168" t="s">
        <v>56</v>
      </c>
      <c r="S1168" t="s">
        <v>57</v>
      </c>
      <c r="T1168" t="s">
        <v>58</v>
      </c>
      <c r="U1168">
        <v>254</v>
      </c>
      <c r="V1168">
        <v>363.22</v>
      </c>
    </row>
    <row r="1169" spans="12:22" x14ac:dyDescent="0.25">
      <c r="L1169" t="s">
        <v>52</v>
      </c>
      <c r="M1169">
        <v>2021</v>
      </c>
      <c r="N1169" t="s">
        <v>36</v>
      </c>
      <c r="O1169" t="s">
        <v>53</v>
      </c>
      <c r="P1169" t="s">
        <v>54</v>
      </c>
      <c r="Q1169" t="s">
        <v>55</v>
      </c>
      <c r="R1169" t="s">
        <v>56</v>
      </c>
      <c r="S1169" t="s">
        <v>57</v>
      </c>
      <c r="T1169" t="s">
        <v>58</v>
      </c>
      <c r="U1169">
        <v>302</v>
      </c>
      <c r="V1169">
        <v>431.86</v>
      </c>
    </row>
    <row r="1170" spans="12:22" x14ac:dyDescent="0.25">
      <c r="L1170" t="s">
        <v>63</v>
      </c>
      <c r="M1170">
        <v>2021</v>
      </c>
      <c r="N1170" t="s">
        <v>36</v>
      </c>
      <c r="O1170" t="s">
        <v>53</v>
      </c>
      <c r="P1170" t="s">
        <v>54</v>
      </c>
      <c r="Q1170" t="s">
        <v>55</v>
      </c>
      <c r="R1170" t="s">
        <v>56</v>
      </c>
      <c r="S1170" t="s">
        <v>57</v>
      </c>
      <c r="T1170" t="s">
        <v>58</v>
      </c>
      <c r="U1170">
        <v>230</v>
      </c>
      <c r="V1170">
        <v>328.9</v>
      </c>
    </row>
    <row r="1171" spans="12:22" x14ac:dyDescent="0.25">
      <c r="L1171" t="s">
        <v>59</v>
      </c>
      <c r="M1171">
        <v>2021</v>
      </c>
      <c r="N1171" t="s">
        <v>36</v>
      </c>
      <c r="O1171" t="s">
        <v>53</v>
      </c>
      <c r="P1171" t="s">
        <v>54</v>
      </c>
      <c r="Q1171" t="s">
        <v>55</v>
      </c>
      <c r="R1171" t="s">
        <v>56</v>
      </c>
      <c r="S1171" t="s">
        <v>57</v>
      </c>
      <c r="T1171" t="s">
        <v>58</v>
      </c>
      <c r="U1171">
        <v>256</v>
      </c>
      <c r="V1171">
        <v>526.24</v>
      </c>
    </row>
    <row r="1172" spans="12:22" x14ac:dyDescent="0.25">
      <c r="L1172" t="s">
        <v>52</v>
      </c>
      <c r="M1172">
        <v>2021</v>
      </c>
      <c r="N1172" t="s">
        <v>36</v>
      </c>
      <c r="O1172" t="s">
        <v>53</v>
      </c>
      <c r="P1172" t="s">
        <v>54</v>
      </c>
      <c r="Q1172" t="s">
        <v>55</v>
      </c>
      <c r="R1172" t="s">
        <v>56</v>
      </c>
      <c r="S1172" t="s">
        <v>57</v>
      </c>
      <c r="T1172" t="s">
        <v>58</v>
      </c>
      <c r="U1172">
        <v>226</v>
      </c>
      <c r="V1172">
        <v>526.24</v>
      </c>
    </row>
    <row r="1173" spans="12:22" x14ac:dyDescent="0.25">
      <c r="L1173" t="s">
        <v>52</v>
      </c>
      <c r="M1173">
        <v>2021</v>
      </c>
      <c r="N1173" t="s">
        <v>36</v>
      </c>
      <c r="O1173" t="s">
        <v>53</v>
      </c>
      <c r="P1173" t="s">
        <v>54</v>
      </c>
      <c r="Q1173" t="s">
        <v>55</v>
      </c>
      <c r="R1173" t="s">
        <v>56</v>
      </c>
      <c r="S1173" t="s">
        <v>57</v>
      </c>
      <c r="T1173" t="s">
        <v>58</v>
      </c>
      <c r="U1173">
        <v>1002</v>
      </c>
      <c r="V1173">
        <v>1432.8600000000001</v>
      </c>
    </row>
    <row r="1174" spans="12:22" x14ac:dyDescent="0.25">
      <c r="L1174" t="s">
        <v>61</v>
      </c>
      <c r="M1174">
        <v>2021</v>
      </c>
      <c r="N1174" t="s">
        <v>36</v>
      </c>
      <c r="O1174" t="s">
        <v>53</v>
      </c>
      <c r="P1174" t="s">
        <v>54</v>
      </c>
      <c r="Q1174" t="s">
        <v>55</v>
      </c>
      <c r="R1174" t="s">
        <v>56</v>
      </c>
      <c r="S1174" t="s">
        <v>57</v>
      </c>
      <c r="T1174" t="s">
        <v>58</v>
      </c>
      <c r="U1174">
        <v>1035</v>
      </c>
      <c r="V1174">
        <v>1480.05</v>
      </c>
    </row>
    <row r="1175" spans="12:22" x14ac:dyDescent="0.25">
      <c r="L1175" t="s">
        <v>52</v>
      </c>
      <c r="M1175">
        <v>2021</v>
      </c>
      <c r="N1175" t="s">
        <v>36</v>
      </c>
      <c r="O1175" t="s">
        <v>53</v>
      </c>
      <c r="P1175" t="s">
        <v>54</v>
      </c>
      <c r="Q1175" t="s">
        <v>55</v>
      </c>
      <c r="R1175" t="s">
        <v>56</v>
      </c>
      <c r="S1175" t="s">
        <v>57</v>
      </c>
      <c r="T1175" t="s">
        <v>58</v>
      </c>
      <c r="U1175">
        <v>228</v>
      </c>
      <c r="V1175">
        <v>326.03999999999996</v>
      </c>
    </row>
    <row r="1176" spans="12:22" x14ac:dyDescent="0.25">
      <c r="L1176" t="s">
        <v>52</v>
      </c>
      <c r="M1176">
        <v>2021</v>
      </c>
      <c r="N1176" t="s">
        <v>36</v>
      </c>
      <c r="O1176" t="s">
        <v>53</v>
      </c>
      <c r="P1176" t="s">
        <v>54</v>
      </c>
      <c r="Q1176" t="s">
        <v>55</v>
      </c>
      <c r="R1176" t="s">
        <v>56</v>
      </c>
      <c r="S1176" t="s">
        <v>57</v>
      </c>
      <c r="T1176" t="s">
        <v>58</v>
      </c>
      <c r="U1176">
        <v>255</v>
      </c>
      <c r="V1176">
        <v>364.65</v>
      </c>
    </row>
    <row r="1177" spans="12:22" x14ac:dyDescent="0.25">
      <c r="L1177" t="s">
        <v>59</v>
      </c>
      <c r="M1177">
        <v>2021</v>
      </c>
      <c r="N1177" t="s">
        <v>36</v>
      </c>
      <c r="O1177" t="s">
        <v>53</v>
      </c>
      <c r="P1177" t="s">
        <v>54</v>
      </c>
      <c r="Q1177" t="s">
        <v>55</v>
      </c>
      <c r="R1177" t="s">
        <v>56</v>
      </c>
      <c r="S1177" t="s">
        <v>57</v>
      </c>
      <c r="T1177" t="s">
        <v>58</v>
      </c>
      <c r="U1177">
        <v>303</v>
      </c>
      <c r="V1177">
        <v>433.28999999999996</v>
      </c>
    </row>
    <row r="1178" spans="12:22" x14ac:dyDescent="0.25">
      <c r="L1178" t="s">
        <v>52</v>
      </c>
      <c r="M1178">
        <v>2021</v>
      </c>
      <c r="N1178" t="s">
        <v>36</v>
      </c>
      <c r="O1178" t="s">
        <v>53</v>
      </c>
      <c r="P1178" t="s">
        <v>54</v>
      </c>
      <c r="Q1178" t="s">
        <v>55</v>
      </c>
      <c r="R1178" t="s">
        <v>56</v>
      </c>
      <c r="S1178" t="s">
        <v>57</v>
      </c>
      <c r="T1178" t="s">
        <v>58</v>
      </c>
      <c r="U1178">
        <v>225</v>
      </c>
      <c r="V1178">
        <v>321.75</v>
      </c>
    </row>
    <row r="1179" spans="12:22" x14ac:dyDescent="0.25">
      <c r="L1179" t="s">
        <v>52</v>
      </c>
      <c r="M1179">
        <v>2021</v>
      </c>
      <c r="N1179" t="s">
        <v>36</v>
      </c>
      <c r="O1179" t="s">
        <v>53</v>
      </c>
      <c r="P1179" t="s">
        <v>54</v>
      </c>
      <c r="Q1179" t="s">
        <v>55</v>
      </c>
      <c r="R1179" t="s">
        <v>56</v>
      </c>
      <c r="S1179" t="s">
        <v>57</v>
      </c>
      <c r="T1179" t="s">
        <v>58</v>
      </c>
      <c r="U1179">
        <v>783</v>
      </c>
      <c r="V1179">
        <v>1119.69</v>
      </c>
    </row>
    <row r="1180" spans="12:22" x14ac:dyDescent="0.25">
      <c r="L1180" t="s">
        <v>61</v>
      </c>
      <c r="M1180">
        <v>2021</v>
      </c>
      <c r="N1180" t="s">
        <v>36</v>
      </c>
      <c r="O1180" t="s">
        <v>53</v>
      </c>
      <c r="P1180" t="s">
        <v>54</v>
      </c>
      <c r="Q1180" t="s">
        <v>55</v>
      </c>
      <c r="R1180" t="s">
        <v>56</v>
      </c>
      <c r="S1180" t="s">
        <v>57</v>
      </c>
      <c r="T1180" t="s">
        <v>58</v>
      </c>
      <c r="U1180">
        <v>816</v>
      </c>
      <c r="V1180">
        <v>1166.8800000000001</v>
      </c>
    </row>
    <row r="1181" spans="12:22" x14ac:dyDescent="0.25">
      <c r="L1181" t="s">
        <v>59</v>
      </c>
      <c r="M1181">
        <v>2021</v>
      </c>
      <c r="N1181" t="s">
        <v>36</v>
      </c>
      <c r="O1181" t="s">
        <v>53</v>
      </c>
      <c r="P1181" t="s">
        <v>54</v>
      </c>
      <c r="Q1181" t="s">
        <v>55</v>
      </c>
      <c r="R1181" t="s">
        <v>56</v>
      </c>
      <c r="S1181" t="s">
        <v>57</v>
      </c>
      <c r="T1181" t="s">
        <v>58</v>
      </c>
      <c r="U1181">
        <v>869</v>
      </c>
      <c r="V1181">
        <v>1242.67</v>
      </c>
    </row>
    <row r="1182" spans="12:22" x14ac:dyDescent="0.25">
      <c r="L1182" t="s">
        <v>63</v>
      </c>
      <c r="M1182">
        <v>2021</v>
      </c>
      <c r="N1182" t="s">
        <v>36</v>
      </c>
      <c r="O1182" t="s">
        <v>53</v>
      </c>
      <c r="P1182" t="s">
        <v>54</v>
      </c>
      <c r="Q1182" t="s">
        <v>55</v>
      </c>
      <c r="R1182" t="s">
        <v>56</v>
      </c>
      <c r="S1182" t="s">
        <v>57</v>
      </c>
      <c r="T1182" t="s">
        <v>58</v>
      </c>
      <c r="U1182">
        <v>257</v>
      </c>
      <c r="V1182">
        <v>367.51</v>
      </c>
    </row>
    <row r="1183" spans="12:22" x14ac:dyDescent="0.25">
      <c r="L1183" t="s">
        <v>59</v>
      </c>
      <c r="M1183">
        <v>2021</v>
      </c>
      <c r="N1183" t="s">
        <v>36</v>
      </c>
      <c r="O1183" t="s">
        <v>53</v>
      </c>
      <c r="P1183" t="s">
        <v>54</v>
      </c>
      <c r="Q1183" t="s">
        <v>55</v>
      </c>
      <c r="R1183" t="s">
        <v>56</v>
      </c>
      <c r="S1183" t="s">
        <v>57</v>
      </c>
      <c r="T1183" t="s">
        <v>58</v>
      </c>
      <c r="U1183">
        <v>299</v>
      </c>
      <c r="V1183">
        <v>427.57</v>
      </c>
    </row>
    <row r="1184" spans="12:22" x14ac:dyDescent="0.25">
      <c r="L1184" t="s">
        <v>59</v>
      </c>
      <c r="M1184">
        <v>2021</v>
      </c>
      <c r="N1184" t="s">
        <v>36</v>
      </c>
      <c r="O1184" t="s">
        <v>53</v>
      </c>
      <c r="P1184" t="s">
        <v>54</v>
      </c>
      <c r="Q1184" t="s">
        <v>55</v>
      </c>
      <c r="R1184" t="s">
        <v>56</v>
      </c>
      <c r="S1184" t="s">
        <v>57</v>
      </c>
      <c r="T1184" t="s">
        <v>58</v>
      </c>
      <c r="U1184">
        <v>227</v>
      </c>
      <c r="V1184">
        <v>324.61</v>
      </c>
    </row>
    <row r="1185" spans="12:22" x14ac:dyDescent="0.25">
      <c r="L1185" t="s">
        <v>52</v>
      </c>
      <c r="M1185">
        <v>2021</v>
      </c>
      <c r="N1185" t="s">
        <v>32</v>
      </c>
      <c r="O1185" t="s">
        <v>53</v>
      </c>
      <c r="P1185" t="s">
        <v>54</v>
      </c>
      <c r="Q1185" t="s">
        <v>55</v>
      </c>
      <c r="R1185" t="s">
        <v>56</v>
      </c>
      <c r="S1185" t="s">
        <v>57</v>
      </c>
      <c r="T1185" t="s">
        <v>58</v>
      </c>
      <c r="U1185">
        <v>272</v>
      </c>
      <c r="V1185">
        <v>388.96</v>
      </c>
    </row>
    <row r="1186" spans="12:22" x14ac:dyDescent="0.25">
      <c r="L1186" t="s">
        <v>59</v>
      </c>
      <c r="M1186">
        <v>2021</v>
      </c>
      <c r="N1186" t="s">
        <v>32</v>
      </c>
      <c r="O1186" t="s">
        <v>53</v>
      </c>
      <c r="P1186" t="s">
        <v>54</v>
      </c>
      <c r="Q1186" t="s">
        <v>55</v>
      </c>
      <c r="R1186" t="s">
        <v>56</v>
      </c>
      <c r="S1186" t="s">
        <v>57</v>
      </c>
      <c r="T1186" t="s">
        <v>58</v>
      </c>
      <c r="U1186">
        <v>242</v>
      </c>
      <c r="V1186">
        <v>346.06</v>
      </c>
    </row>
    <row r="1187" spans="12:22" x14ac:dyDescent="0.25">
      <c r="L1187" t="s">
        <v>59</v>
      </c>
      <c r="M1187">
        <v>2021</v>
      </c>
      <c r="N1187" t="s">
        <v>32</v>
      </c>
      <c r="O1187" t="s">
        <v>53</v>
      </c>
      <c r="P1187" t="s">
        <v>54</v>
      </c>
      <c r="Q1187" t="s">
        <v>55</v>
      </c>
      <c r="R1187" t="s">
        <v>56</v>
      </c>
      <c r="S1187" t="s">
        <v>57</v>
      </c>
      <c r="T1187" t="s">
        <v>58</v>
      </c>
      <c r="U1187">
        <v>268</v>
      </c>
      <c r="V1187">
        <v>526.24</v>
      </c>
    </row>
    <row r="1188" spans="12:22" x14ac:dyDescent="0.25">
      <c r="L1188" t="s">
        <v>59</v>
      </c>
      <c r="M1188">
        <v>2021</v>
      </c>
      <c r="N1188" t="s">
        <v>32</v>
      </c>
      <c r="O1188" t="s">
        <v>53</v>
      </c>
      <c r="P1188" t="s">
        <v>54</v>
      </c>
      <c r="Q1188" t="s">
        <v>55</v>
      </c>
      <c r="R1188" t="s">
        <v>56</v>
      </c>
      <c r="S1188" t="s">
        <v>57</v>
      </c>
      <c r="T1188" t="s">
        <v>58</v>
      </c>
      <c r="U1188">
        <v>316</v>
      </c>
      <c r="V1188">
        <v>526.24</v>
      </c>
    </row>
    <row r="1189" spans="12:22" x14ac:dyDescent="0.25">
      <c r="L1189" t="s">
        <v>52</v>
      </c>
      <c r="M1189">
        <v>2021</v>
      </c>
      <c r="N1189" t="s">
        <v>32</v>
      </c>
      <c r="O1189" t="s">
        <v>53</v>
      </c>
      <c r="P1189" t="s">
        <v>54</v>
      </c>
      <c r="Q1189" t="s">
        <v>55</v>
      </c>
      <c r="R1189" t="s">
        <v>56</v>
      </c>
      <c r="S1189" t="s">
        <v>57</v>
      </c>
      <c r="T1189" t="s">
        <v>58</v>
      </c>
      <c r="U1189">
        <v>244</v>
      </c>
      <c r="V1189">
        <v>526.24</v>
      </c>
    </row>
    <row r="1190" spans="12:22" x14ac:dyDescent="0.25">
      <c r="L1190" t="s">
        <v>59</v>
      </c>
      <c r="M1190">
        <v>2021</v>
      </c>
      <c r="N1190" t="s">
        <v>32</v>
      </c>
      <c r="O1190" t="s">
        <v>53</v>
      </c>
      <c r="P1190" t="s">
        <v>54</v>
      </c>
      <c r="Q1190" t="s">
        <v>55</v>
      </c>
      <c r="R1190" t="s">
        <v>56</v>
      </c>
      <c r="S1190" t="s">
        <v>57</v>
      </c>
      <c r="T1190" t="s">
        <v>58</v>
      </c>
      <c r="U1190">
        <v>999</v>
      </c>
      <c r="V1190">
        <v>1428.57</v>
      </c>
    </row>
    <row r="1191" spans="12:22" x14ac:dyDescent="0.25">
      <c r="L1191" t="s">
        <v>61</v>
      </c>
      <c r="M1191">
        <v>2021</v>
      </c>
      <c r="N1191" t="s">
        <v>32</v>
      </c>
      <c r="O1191" t="s">
        <v>53</v>
      </c>
      <c r="P1191" t="s">
        <v>54</v>
      </c>
      <c r="Q1191" t="s">
        <v>55</v>
      </c>
      <c r="R1191" t="s">
        <v>56</v>
      </c>
      <c r="S1191" t="s">
        <v>57</v>
      </c>
      <c r="T1191" t="s">
        <v>58</v>
      </c>
      <c r="U1191">
        <v>1032</v>
      </c>
      <c r="V1191">
        <v>1475.76</v>
      </c>
    </row>
    <row r="1192" spans="12:22" x14ac:dyDescent="0.25">
      <c r="L1192" t="s">
        <v>59</v>
      </c>
      <c r="M1192">
        <v>2021</v>
      </c>
      <c r="N1192" t="s">
        <v>32</v>
      </c>
      <c r="O1192" t="s">
        <v>53</v>
      </c>
      <c r="P1192" t="s">
        <v>54</v>
      </c>
      <c r="Q1192" t="s">
        <v>55</v>
      </c>
      <c r="R1192" t="s">
        <v>56</v>
      </c>
      <c r="S1192" t="s">
        <v>57</v>
      </c>
      <c r="T1192" t="s">
        <v>58</v>
      </c>
      <c r="U1192">
        <v>246</v>
      </c>
      <c r="V1192">
        <v>351.78</v>
      </c>
    </row>
    <row r="1193" spans="12:22" x14ac:dyDescent="0.25">
      <c r="L1193" t="s">
        <v>59</v>
      </c>
      <c r="M1193">
        <v>2021</v>
      </c>
      <c r="N1193" t="s">
        <v>32</v>
      </c>
      <c r="O1193" t="s">
        <v>53</v>
      </c>
      <c r="P1193" t="s">
        <v>54</v>
      </c>
      <c r="Q1193" t="s">
        <v>55</v>
      </c>
      <c r="R1193" t="s">
        <v>56</v>
      </c>
      <c r="S1193" t="s">
        <v>57</v>
      </c>
      <c r="T1193" t="s">
        <v>58</v>
      </c>
      <c r="U1193">
        <v>273</v>
      </c>
      <c r="V1193">
        <v>390.39</v>
      </c>
    </row>
    <row r="1194" spans="12:22" x14ac:dyDescent="0.25">
      <c r="L1194" t="s">
        <v>61</v>
      </c>
      <c r="M1194">
        <v>2021</v>
      </c>
      <c r="N1194" t="s">
        <v>32</v>
      </c>
      <c r="O1194" t="s">
        <v>53</v>
      </c>
      <c r="P1194" t="s">
        <v>54</v>
      </c>
      <c r="Q1194" t="s">
        <v>55</v>
      </c>
      <c r="R1194" t="s">
        <v>56</v>
      </c>
      <c r="S1194" t="s">
        <v>57</v>
      </c>
      <c r="T1194" t="s">
        <v>58</v>
      </c>
      <c r="U1194">
        <v>315</v>
      </c>
      <c r="V1194">
        <v>450.45</v>
      </c>
    </row>
    <row r="1195" spans="12:22" x14ac:dyDescent="0.25">
      <c r="L1195" t="s">
        <v>59</v>
      </c>
      <c r="M1195">
        <v>2021</v>
      </c>
      <c r="N1195" t="s">
        <v>32</v>
      </c>
      <c r="O1195" t="s">
        <v>53</v>
      </c>
      <c r="P1195" t="s">
        <v>54</v>
      </c>
      <c r="Q1195" t="s">
        <v>55</v>
      </c>
      <c r="R1195" t="s">
        <v>56</v>
      </c>
      <c r="S1195" t="s">
        <v>57</v>
      </c>
      <c r="T1195" t="s">
        <v>58</v>
      </c>
      <c r="U1195">
        <v>243</v>
      </c>
      <c r="V1195">
        <v>347.49</v>
      </c>
    </row>
    <row r="1196" spans="12:22" x14ac:dyDescent="0.25">
      <c r="L1196" t="s">
        <v>52</v>
      </c>
      <c r="M1196">
        <v>2021</v>
      </c>
      <c r="N1196" t="s">
        <v>32</v>
      </c>
      <c r="O1196" t="s">
        <v>53</v>
      </c>
      <c r="P1196" t="s">
        <v>54</v>
      </c>
      <c r="Q1196" t="s">
        <v>55</v>
      </c>
      <c r="R1196" t="s">
        <v>56</v>
      </c>
      <c r="S1196" t="s">
        <v>57</v>
      </c>
      <c r="T1196" t="s">
        <v>58</v>
      </c>
      <c r="U1196">
        <v>780</v>
      </c>
      <c r="V1196">
        <v>1115.4000000000001</v>
      </c>
    </row>
    <row r="1197" spans="12:22" x14ac:dyDescent="0.25">
      <c r="L1197" t="s">
        <v>61</v>
      </c>
      <c r="M1197">
        <v>2021</v>
      </c>
      <c r="N1197" t="s">
        <v>32</v>
      </c>
      <c r="O1197" t="s">
        <v>53</v>
      </c>
      <c r="P1197" t="s">
        <v>54</v>
      </c>
      <c r="Q1197" t="s">
        <v>55</v>
      </c>
      <c r="R1197" t="s">
        <v>56</v>
      </c>
      <c r="S1197" t="s">
        <v>57</v>
      </c>
      <c r="T1197" t="s">
        <v>58</v>
      </c>
      <c r="U1197">
        <v>813</v>
      </c>
      <c r="V1197">
        <v>1162.5899999999999</v>
      </c>
    </row>
    <row r="1198" spans="12:22" x14ac:dyDescent="0.25">
      <c r="L1198" t="s">
        <v>59</v>
      </c>
      <c r="M1198">
        <v>2021</v>
      </c>
      <c r="N1198" t="s">
        <v>32</v>
      </c>
      <c r="O1198" t="s">
        <v>53</v>
      </c>
      <c r="P1198" t="s">
        <v>54</v>
      </c>
      <c r="Q1198" t="s">
        <v>55</v>
      </c>
      <c r="R1198" t="s">
        <v>56</v>
      </c>
      <c r="S1198" t="s">
        <v>57</v>
      </c>
      <c r="T1198" t="s">
        <v>58</v>
      </c>
      <c r="U1198">
        <v>867</v>
      </c>
      <c r="V1198">
        <v>1239.81</v>
      </c>
    </row>
    <row r="1199" spans="12:22" x14ac:dyDescent="0.25">
      <c r="L1199" t="s">
        <v>59</v>
      </c>
      <c r="M1199">
        <v>2021</v>
      </c>
      <c r="N1199" t="s">
        <v>32</v>
      </c>
      <c r="O1199" t="s">
        <v>53</v>
      </c>
      <c r="P1199" t="s">
        <v>54</v>
      </c>
      <c r="Q1199" t="s">
        <v>55</v>
      </c>
      <c r="R1199" t="s">
        <v>56</v>
      </c>
      <c r="S1199" t="s">
        <v>57</v>
      </c>
      <c r="T1199" t="s">
        <v>58</v>
      </c>
      <c r="U1199">
        <v>269</v>
      </c>
      <c r="V1199">
        <v>384.67</v>
      </c>
    </row>
    <row r="1200" spans="12:22" x14ac:dyDescent="0.25">
      <c r="L1200" t="s">
        <v>52</v>
      </c>
      <c r="M1200">
        <v>2021</v>
      </c>
      <c r="N1200" t="s">
        <v>32</v>
      </c>
      <c r="O1200" t="s">
        <v>53</v>
      </c>
      <c r="P1200" t="s">
        <v>54</v>
      </c>
      <c r="Q1200" t="s">
        <v>55</v>
      </c>
      <c r="R1200" t="s">
        <v>56</v>
      </c>
      <c r="S1200" t="s">
        <v>57</v>
      </c>
      <c r="T1200" t="s">
        <v>58</v>
      </c>
      <c r="U1200">
        <v>317</v>
      </c>
      <c r="V1200">
        <v>453.31</v>
      </c>
    </row>
    <row r="1201" spans="12:22" x14ac:dyDescent="0.25">
      <c r="L1201" t="s">
        <v>52</v>
      </c>
      <c r="M1201">
        <v>2021</v>
      </c>
      <c r="N1201" t="s">
        <v>32</v>
      </c>
      <c r="O1201" t="s">
        <v>53</v>
      </c>
      <c r="P1201" t="s">
        <v>54</v>
      </c>
      <c r="Q1201" t="s">
        <v>55</v>
      </c>
      <c r="R1201" t="s">
        <v>56</v>
      </c>
      <c r="S1201" t="s">
        <v>57</v>
      </c>
      <c r="T1201" t="s">
        <v>58</v>
      </c>
      <c r="U1201">
        <v>245</v>
      </c>
      <c r="V1201">
        <v>350.35</v>
      </c>
    </row>
    <row r="1202" spans="12:22" x14ac:dyDescent="0.25">
      <c r="L1202" t="s">
        <v>52</v>
      </c>
      <c r="M1202">
        <v>2021</v>
      </c>
      <c r="N1202" t="s">
        <v>35</v>
      </c>
      <c r="O1202" t="s">
        <v>53</v>
      </c>
      <c r="P1202" t="s">
        <v>54</v>
      </c>
      <c r="Q1202" t="s">
        <v>55</v>
      </c>
      <c r="R1202" t="s">
        <v>56</v>
      </c>
      <c r="S1202" t="s">
        <v>57</v>
      </c>
      <c r="T1202" t="s">
        <v>58</v>
      </c>
      <c r="U1202">
        <v>260</v>
      </c>
      <c r="V1202">
        <v>371.8</v>
      </c>
    </row>
    <row r="1203" spans="12:22" x14ac:dyDescent="0.25">
      <c r="L1203" t="s">
        <v>52</v>
      </c>
      <c r="M1203">
        <v>2021</v>
      </c>
      <c r="N1203" t="s">
        <v>35</v>
      </c>
      <c r="O1203" t="s">
        <v>53</v>
      </c>
      <c r="P1203" t="s">
        <v>54</v>
      </c>
      <c r="Q1203" t="s">
        <v>55</v>
      </c>
      <c r="R1203" t="s">
        <v>56</v>
      </c>
      <c r="S1203" t="s">
        <v>57</v>
      </c>
      <c r="T1203" t="s">
        <v>58</v>
      </c>
      <c r="U1203">
        <v>308</v>
      </c>
      <c r="V1203">
        <v>440.44</v>
      </c>
    </row>
    <row r="1204" spans="12:22" x14ac:dyDescent="0.25">
      <c r="L1204" t="s">
        <v>61</v>
      </c>
      <c r="M1204">
        <v>2021</v>
      </c>
      <c r="N1204" t="s">
        <v>35</v>
      </c>
      <c r="O1204" t="s">
        <v>53</v>
      </c>
      <c r="P1204" t="s">
        <v>54</v>
      </c>
      <c r="Q1204" t="s">
        <v>55</v>
      </c>
      <c r="R1204" t="s">
        <v>56</v>
      </c>
      <c r="S1204" t="s">
        <v>57</v>
      </c>
      <c r="T1204" t="s">
        <v>58</v>
      </c>
      <c r="U1204">
        <v>262</v>
      </c>
      <c r="V1204">
        <v>526.24</v>
      </c>
    </row>
    <row r="1205" spans="12:22" x14ac:dyDescent="0.25">
      <c r="L1205" t="s">
        <v>62</v>
      </c>
      <c r="M1205">
        <v>2021</v>
      </c>
      <c r="N1205" t="s">
        <v>35</v>
      </c>
      <c r="O1205" t="s">
        <v>53</v>
      </c>
      <c r="P1205" t="s">
        <v>54</v>
      </c>
      <c r="Q1205" t="s">
        <v>55</v>
      </c>
      <c r="R1205" t="s">
        <v>56</v>
      </c>
      <c r="S1205" t="s">
        <v>57</v>
      </c>
      <c r="T1205" t="s">
        <v>58</v>
      </c>
      <c r="U1205">
        <v>304</v>
      </c>
      <c r="V1205">
        <v>526.24</v>
      </c>
    </row>
    <row r="1206" spans="12:22" x14ac:dyDescent="0.25">
      <c r="L1206" t="s">
        <v>59</v>
      </c>
      <c r="M1206">
        <v>2021</v>
      </c>
      <c r="N1206" t="s">
        <v>35</v>
      </c>
      <c r="O1206" t="s">
        <v>53</v>
      </c>
      <c r="P1206" t="s">
        <v>54</v>
      </c>
      <c r="Q1206" t="s">
        <v>55</v>
      </c>
      <c r="R1206" t="s">
        <v>56</v>
      </c>
      <c r="S1206" t="s">
        <v>57</v>
      </c>
      <c r="T1206" t="s">
        <v>58</v>
      </c>
      <c r="U1206">
        <v>232</v>
      </c>
      <c r="V1206">
        <v>526.24</v>
      </c>
    </row>
    <row r="1207" spans="12:22" x14ac:dyDescent="0.25">
      <c r="L1207" t="s">
        <v>59</v>
      </c>
      <c r="M1207">
        <v>2021</v>
      </c>
      <c r="N1207" t="s">
        <v>35</v>
      </c>
      <c r="O1207" t="s">
        <v>53</v>
      </c>
      <c r="P1207" t="s">
        <v>54</v>
      </c>
      <c r="Q1207" t="s">
        <v>55</v>
      </c>
      <c r="R1207" t="s">
        <v>56</v>
      </c>
      <c r="S1207" t="s">
        <v>57</v>
      </c>
      <c r="T1207" t="s">
        <v>58</v>
      </c>
      <c r="U1207">
        <v>1001</v>
      </c>
      <c r="V1207">
        <v>1431.43</v>
      </c>
    </row>
    <row r="1208" spans="12:22" x14ac:dyDescent="0.25">
      <c r="L1208" t="s">
        <v>59</v>
      </c>
      <c r="M1208">
        <v>2021</v>
      </c>
      <c r="N1208" t="s">
        <v>35</v>
      </c>
      <c r="O1208" t="s">
        <v>53</v>
      </c>
      <c r="P1208" t="s">
        <v>54</v>
      </c>
      <c r="Q1208" t="s">
        <v>55</v>
      </c>
      <c r="R1208" t="s">
        <v>56</v>
      </c>
      <c r="S1208" t="s">
        <v>57</v>
      </c>
      <c r="T1208" t="s">
        <v>58</v>
      </c>
      <c r="U1208">
        <v>1034</v>
      </c>
      <c r="V1208">
        <v>1478.62</v>
      </c>
    </row>
    <row r="1209" spans="12:22" x14ac:dyDescent="0.25">
      <c r="L1209" t="s">
        <v>52</v>
      </c>
      <c r="M1209">
        <v>2021</v>
      </c>
      <c r="N1209" t="s">
        <v>35</v>
      </c>
      <c r="O1209" t="s">
        <v>53</v>
      </c>
      <c r="P1209" t="s">
        <v>54</v>
      </c>
      <c r="Q1209" t="s">
        <v>55</v>
      </c>
      <c r="R1209" t="s">
        <v>56</v>
      </c>
      <c r="S1209" t="s">
        <v>57</v>
      </c>
      <c r="T1209" t="s">
        <v>58</v>
      </c>
      <c r="U1209">
        <v>234</v>
      </c>
      <c r="V1209">
        <v>334.62</v>
      </c>
    </row>
    <row r="1210" spans="12:22" x14ac:dyDescent="0.25">
      <c r="L1210" t="s">
        <v>52</v>
      </c>
      <c r="M1210">
        <v>2021</v>
      </c>
      <c r="N1210" t="s">
        <v>35</v>
      </c>
      <c r="O1210" t="s">
        <v>53</v>
      </c>
      <c r="P1210" t="s">
        <v>54</v>
      </c>
      <c r="Q1210" t="s">
        <v>55</v>
      </c>
      <c r="R1210" t="s">
        <v>56</v>
      </c>
      <c r="S1210" t="s">
        <v>57</v>
      </c>
      <c r="T1210" t="s">
        <v>58</v>
      </c>
      <c r="U1210">
        <v>261</v>
      </c>
      <c r="V1210">
        <v>373.23</v>
      </c>
    </row>
    <row r="1211" spans="12:22" x14ac:dyDescent="0.25">
      <c r="L1211" t="s">
        <v>61</v>
      </c>
      <c r="M1211">
        <v>2021</v>
      </c>
      <c r="N1211" t="s">
        <v>35</v>
      </c>
      <c r="O1211" t="s">
        <v>53</v>
      </c>
      <c r="P1211" t="s">
        <v>54</v>
      </c>
      <c r="Q1211" t="s">
        <v>55</v>
      </c>
      <c r="R1211" t="s">
        <v>56</v>
      </c>
      <c r="S1211" t="s">
        <v>57</v>
      </c>
      <c r="T1211" t="s">
        <v>58</v>
      </c>
      <c r="U1211">
        <v>309</v>
      </c>
      <c r="V1211">
        <v>441.87</v>
      </c>
    </row>
    <row r="1212" spans="12:22" x14ac:dyDescent="0.25">
      <c r="L1212" t="s">
        <v>59</v>
      </c>
      <c r="M1212">
        <v>2021</v>
      </c>
      <c r="N1212" t="s">
        <v>35</v>
      </c>
      <c r="O1212" t="s">
        <v>53</v>
      </c>
      <c r="P1212" t="s">
        <v>54</v>
      </c>
      <c r="Q1212" t="s">
        <v>55</v>
      </c>
      <c r="R1212" t="s">
        <v>56</v>
      </c>
      <c r="S1212" t="s">
        <v>57</v>
      </c>
      <c r="T1212" t="s">
        <v>58</v>
      </c>
      <c r="U1212">
        <v>231</v>
      </c>
      <c r="V1212">
        <v>330.33</v>
      </c>
    </row>
    <row r="1213" spans="12:22" x14ac:dyDescent="0.25">
      <c r="L1213" t="s">
        <v>59</v>
      </c>
      <c r="M1213">
        <v>2021</v>
      </c>
      <c r="N1213" t="s">
        <v>35</v>
      </c>
      <c r="O1213" t="s">
        <v>53</v>
      </c>
      <c r="P1213" t="s">
        <v>54</v>
      </c>
      <c r="Q1213" t="s">
        <v>55</v>
      </c>
      <c r="R1213" t="s">
        <v>56</v>
      </c>
      <c r="S1213" t="s">
        <v>57</v>
      </c>
      <c r="T1213" t="s">
        <v>58</v>
      </c>
      <c r="U1213">
        <v>782</v>
      </c>
      <c r="V1213">
        <v>1118.26</v>
      </c>
    </row>
    <row r="1214" spans="12:22" x14ac:dyDescent="0.25">
      <c r="L1214" t="s">
        <v>52</v>
      </c>
      <c r="M1214">
        <v>2021</v>
      </c>
      <c r="N1214" t="s">
        <v>35</v>
      </c>
      <c r="O1214" t="s">
        <v>53</v>
      </c>
      <c r="P1214" t="s">
        <v>54</v>
      </c>
      <c r="Q1214" t="s">
        <v>55</v>
      </c>
      <c r="R1214" t="s">
        <v>56</v>
      </c>
      <c r="S1214" t="s">
        <v>57</v>
      </c>
      <c r="T1214" t="s">
        <v>58</v>
      </c>
      <c r="U1214">
        <v>815</v>
      </c>
      <c r="V1214">
        <v>1165.45</v>
      </c>
    </row>
    <row r="1215" spans="12:22" x14ac:dyDescent="0.25">
      <c r="L1215" t="s">
        <v>61</v>
      </c>
      <c r="M1215">
        <v>2021</v>
      </c>
      <c r="N1215" t="s">
        <v>35</v>
      </c>
      <c r="O1215" t="s">
        <v>53</v>
      </c>
      <c r="P1215" t="s">
        <v>54</v>
      </c>
      <c r="Q1215" t="s">
        <v>55</v>
      </c>
      <c r="R1215" t="s">
        <v>56</v>
      </c>
      <c r="S1215" t="s">
        <v>57</v>
      </c>
      <c r="T1215" t="s">
        <v>58</v>
      </c>
      <c r="U1215">
        <v>868</v>
      </c>
      <c r="V1215">
        <v>1241.24</v>
      </c>
    </row>
    <row r="1216" spans="12:22" x14ac:dyDescent="0.25">
      <c r="L1216" t="s">
        <v>52</v>
      </c>
      <c r="M1216">
        <v>2021</v>
      </c>
      <c r="N1216" t="s">
        <v>35</v>
      </c>
      <c r="O1216" t="s">
        <v>53</v>
      </c>
      <c r="P1216" t="s">
        <v>54</v>
      </c>
      <c r="Q1216" t="s">
        <v>55</v>
      </c>
      <c r="R1216" t="s">
        <v>56</v>
      </c>
      <c r="S1216" t="s">
        <v>57</v>
      </c>
      <c r="T1216" t="s">
        <v>58</v>
      </c>
      <c r="U1216">
        <v>305</v>
      </c>
      <c r="V1216">
        <v>436.15</v>
      </c>
    </row>
    <row r="1217" spans="12:22" x14ac:dyDescent="0.25">
      <c r="L1217" t="s">
        <v>52</v>
      </c>
      <c r="M1217">
        <v>2021</v>
      </c>
      <c r="N1217" t="s">
        <v>35</v>
      </c>
      <c r="O1217" t="s">
        <v>53</v>
      </c>
      <c r="P1217" t="s">
        <v>54</v>
      </c>
      <c r="Q1217" t="s">
        <v>55</v>
      </c>
      <c r="R1217" t="s">
        <v>56</v>
      </c>
      <c r="S1217" t="s">
        <v>57</v>
      </c>
      <c r="T1217" t="s">
        <v>58</v>
      </c>
      <c r="U1217">
        <v>233</v>
      </c>
      <c r="V1217">
        <v>333.19</v>
      </c>
    </row>
    <row r="1218" spans="12:22" x14ac:dyDescent="0.25">
      <c r="L1218" t="s">
        <v>59</v>
      </c>
      <c r="M1218">
        <v>2021</v>
      </c>
      <c r="N1218" t="s">
        <v>41</v>
      </c>
      <c r="O1218" t="s">
        <v>65</v>
      </c>
      <c r="P1218" t="s">
        <v>54</v>
      </c>
      <c r="Q1218" t="s">
        <v>55</v>
      </c>
      <c r="R1218" t="s">
        <v>56</v>
      </c>
      <c r="S1218" t="s">
        <v>57</v>
      </c>
      <c r="T1218" t="s">
        <v>60</v>
      </c>
      <c r="U1218">
        <v>266</v>
      </c>
      <c r="V1218">
        <v>380.38</v>
      </c>
    </row>
    <row r="1219" spans="12:22" x14ac:dyDescent="0.25">
      <c r="L1219" t="s">
        <v>59</v>
      </c>
      <c r="M1219">
        <v>2021</v>
      </c>
      <c r="N1219" t="s">
        <v>41</v>
      </c>
      <c r="O1219" t="s">
        <v>65</v>
      </c>
      <c r="P1219" t="s">
        <v>54</v>
      </c>
      <c r="Q1219" t="s">
        <v>55</v>
      </c>
      <c r="R1219" t="s">
        <v>56</v>
      </c>
      <c r="S1219" t="s">
        <v>57</v>
      </c>
      <c r="T1219" t="s">
        <v>60</v>
      </c>
      <c r="U1219">
        <v>260</v>
      </c>
      <c r="V1219">
        <v>371.8</v>
      </c>
    </row>
    <row r="1220" spans="12:22" x14ac:dyDescent="0.25">
      <c r="L1220" t="s">
        <v>52</v>
      </c>
      <c r="M1220">
        <v>2021</v>
      </c>
      <c r="N1220" t="s">
        <v>41</v>
      </c>
      <c r="O1220" t="s">
        <v>65</v>
      </c>
      <c r="P1220" t="s">
        <v>54</v>
      </c>
      <c r="Q1220" t="s">
        <v>55</v>
      </c>
      <c r="R1220" t="s">
        <v>56</v>
      </c>
      <c r="S1220" t="s">
        <v>57</v>
      </c>
      <c r="T1220" t="s">
        <v>60</v>
      </c>
      <c r="U1220">
        <v>254</v>
      </c>
      <c r="V1220">
        <v>363.22</v>
      </c>
    </row>
    <row r="1221" spans="12:22" x14ac:dyDescent="0.25">
      <c r="L1221" t="s">
        <v>52</v>
      </c>
      <c r="M1221">
        <v>2021</v>
      </c>
      <c r="N1221" t="s">
        <v>41</v>
      </c>
      <c r="O1221" t="s">
        <v>65</v>
      </c>
      <c r="P1221" t="s">
        <v>54</v>
      </c>
      <c r="Q1221" t="s">
        <v>55</v>
      </c>
      <c r="R1221" t="s">
        <v>56</v>
      </c>
      <c r="S1221" t="s">
        <v>57</v>
      </c>
      <c r="T1221" t="s">
        <v>58</v>
      </c>
      <c r="U1221">
        <v>230</v>
      </c>
      <c r="V1221">
        <v>328.9</v>
      </c>
    </row>
    <row r="1222" spans="12:22" x14ac:dyDescent="0.25">
      <c r="L1222" t="s">
        <v>52</v>
      </c>
      <c r="M1222">
        <v>2021</v>
      </c>
      <c r="N1222" t="s">
        <v>41</v>
      </c>
      <c r="O1222" t="s">
        <v>65</v>
      </c>
      <c r="P1222" t="s">
        <v>54</v>
      </c>
      <c r="Q1222" t="s">
        <v>55</v>
      </c>
      <c r="R1222" t="s">
        <v>56</v>
      </c>
      <c r="S1222" t="s">
        <v>57</v>
      </c>
      <c r="T1222" t="s">
        <v>58</v>
      </c>
      <c r="U1222">
        <v>272</v>
      </c>
      <c r="V1222">
        <v>388.96</v>
      </c>
    </row>
    <row r="1223" spans="12:22" x14ac:dyDescent="0.25">
      <c r="L1223" t="s">
        <v>61</v>
      </c>
      <c r="M1223">
        <v>2021</v>
      </c>
      <c r="N1223" t="s">
        <v>41</v>
      </c>
      <c r="O1223" t="s">
        <v>65</v>
      </c>
      <c r="P1223" t="s">
        <v>54</v>
      </c>
      <c r="Q1223" t="s">
        <v>55</v>
      </c>
      <c r="R1223" t="s">
        <v>56</v>
      </c>
      <c r="S1223" t="s">
        <v>57</v>
      </c>
      <c r="T1223" t="s">
        <v>58</v>
      </c>
      <c r="U1223">
        <v>262</v>
      </c>
      <c r="V1223">
        <v>374.65999999999997</v>
      </c>
    </row>
    <row r="1224" spans="12:22" x14ac:dyDescent="0.25">
      <c r="L1224" t="s">
        <v>59</v>
      </c>
      <c r="M1224">
        <v>2021</v>
      </c>
      <c r="N1224" t="s">
        <v>41</v>
      </c>
      <c r="O1224" t="s">
        <v>65</v>
      </c>
      <c r="P1224" t="s">
        <v>54</v>
      </c>
      <c r="Q1224" t="s">
        <v>55</v>
      </c>
      <c r="R1224" t="s">
        <v>56</v>
      </c>
      <c r="S1224" t="s">
        <v>57</v>
      </c>
      <c r="T1224" t="s">
        <v>58</v>
      </c>
      <c r="U1224">
        <v>256</v>
      </c>
      <c r="V1224">
        <v>366.08</v>
      </c>
    </row>
    <row r="1225" spans="12:22" x14ac:dyDescent="0.25">
      <c r="L1225" t="s">
        <v>61</v>
      </c>
      <c r="M1225">
        <v>2021</v>
      </c>
      <c r="N1225" t="s">
        <v>41</v>
      </c>
      <c r="O1225" t="s">
        <v>65</v>
      </c>
      <c r="P1225" t="s">
        <v>54</v>
      </c>
      <c r="Q1225" t="s">
        <v>55</v>
      </c>
      <c r="R1225" t="s">
        <v>56</v>
      </c>
      <c r="S1225" t="s">
        <v>57</v>
      </c>
      <c r="T1225" t="s">
        <v>58</v>
      </c>
      <c r="U1225">
        <v>226</v>
      </c>
      <c r="V1225">
        <v>526.24</v>
      </c>
    </row>
    <row r="1226" spans="12:22" x14ac:dyDescent="0.25">
      <c r="L1226" t="s">
        <v>61</v>
      </c>
      <c r="M1226">
        <v>2021</v>
      </c>
      <c r="N1226" t="s">
        <v>41</v>
      </c>
      <c r="O1226" t="s">
        <v>65</v>
      </c>
      <c r="P1226" t="s">
        <v>54</v>
      </c>
      <c r="Q1226" t="s">
        <v>55</v>
      </c>
      <c r="R1226" t="s">
        <v>56</v>
      </c>
      <c r="S1226" t="s">
        <v>57</v>
      </c>
      <c r="T1226" t="s">
        <v>58</v>
      </c>
      <c r="U1226">
        <v>274</v>
      </c>
      <c r="V1226">
        <v>526.24</v>
      </c>
    </row>
    <row r="1227" spans="12:22" x14ac:dyDescent="0.25">
      <c r="L1227" t="s">
        <v>63</v>
      </c>
      <c r="M1227">
        <v>2021</v>
      </c>
      <c r="N1227" t="s">
        <v>41</v>
      </c>
      <c r="O1227" t="s">
        <v>65</v>
      </c>
      <c r="P1227" t="s">
        <v>54</v>
      </c>
      <c r="Q1227" t="s">
        <v>55</v>
      </c>
      <c r="R1227" t="s">
        <v>56</v>
      </c>
      <c r="S1227" t="s">
        <v>57</v>
      </c>
      <c r="T1227" t="s">
        <v>58</v>
      </c>
      <c r="U1227">
        <v>1006</v>
      </c>
      <c r="V1227">
        <v>1438.58</v>
      </c>
    </row>
    <row r="1228" spans="12:22" x14ac:dyDescent="0.25">
      <c r="L1228" t="s">
        <v>62</v>
      </c>
      <c r="M1228">
        <v>2021</v>
      </c>
      <c r="N1228" t="s">
        <v>41</v>
      </c>
      <c r="O1228" t="s">
        <v>65</v>
      </c>
      <c r="P1228" t="s">
        <v>54</v>
      </c>
      <c r="Q1228" t="s">
        <v>55</v>
      </c>
      <c r="R1228" t="s">
        <v>56</v>
      </c>
      <c r="S1228" t="s">
        <v>57</v>
      </c>
      <c r="T1228" t="s">
        <v>58</v>
      </c>
      <c r="U1228">
        <v>1039</v>
      </c>
      <c r="V1228">
        <v>1485.77</v>
      </c>
    </row>
    <row r="1229" spans="12:22" x14ac:dyDescent="0.25">
      <c r="L1229" t="s">
        <v>62</v>
      </c>
      <c r="M1229">
        <v>2021</v>
      </c>
      <c r="N1229" t="s">
        <v>41</v>
      </c>
      <c r="O1229" t="s">
        <v>65</v>
      </c>
      <c r="P1229" t="s">
        <v>54</v>
      </c>
      <c r="Q1229" t="s">
        <v>55</v>
      </c>
      <c r="R1229" t="s">
        <v>56</v>
      </c>
      <c r="S1229" t="s">
        <v>57</v>
      </c>
      <c r="T1229" t="s">
        <v>58</v>
      </c>
      <c r="U1229">
        <v>273</v>
      </c>
      <c r="V1229">
        <v>390.39</v>
      </c>
    </row>
    <row r="1230" spans="12:22" x14ac:dyDescent="0.25">
      <c r="L1230" t="s">
        <v>52</v>
      </c>
      <c r="M1230">
        <v>2021</v>
      </c>
      <c r="N1230" t="s">
        <v>41</v>
      </c>
      <c r="O1230" t="s">
        <v>65</v>
      </c>
      <c r="P1230" t="s">
        <v>54</v>
      </c>
      <c r="Q1230" t="s">
        <v>55</v>
      </c>
      <c r="R1230" t="s">
        <v>56</v>
      </c>
      <c r="S1230" t="s">
        <v>57</v>
      </c>
      <c r="T1230" t="s">
        <v>58</v>
      </c>
      <c r="U1230">
        <v>265</v>
      </c>
      <c r="V1230">
        <v>378.95</v>
      </c>
    </row>
    <row r="1231" spans="12:22" x14ac:dyDescent="0.25">
      <c r="L1231" t="s">
        <v>63</v>
      </c>
      <c r="M1231">
        <v>2021</v>
      </c>
      <c r="N1231" t="s">
        <v>41</v>
      </c>
      <c r="O1231" t="s">
        <v>65</v>
      </c>
      <c r="P1231" t="s">
        <v>54</v>
      </c>
      <c r="Q1231" t="s">
        <v>55</v>
      </c>
      <c r="R1231" t="s">
        <v>56</v>
      </c>
      <c r="S1231" t="s">
        <v>57</v>
      </c>
      <c r="T1231" t="s">
        <v>58</v>
      </c>
      <c r="U1231">
        <v>259</v>
      </c>
      <c r="V1231">
        <v>370.37</v>
      </c>
    </row>
    <row r="1232" spans="12:22" x14ac:dyDescent="0.25">
      <c r="L1232" t="s">
        <v>61</v>
      </c>
      <c r="M1232">
        <v>2021</v>
      </c>
      <c r="N1232" t="s">
        <v>41</v>
      </c>
      <c r="O1232" t="s">
        <v>65</v>
      </c>
      <c r="P1232" t="s">
        <v>54</v>
      </c>
      <c r="Q1232" t="s">
        <v>55</v>
      </c>
      <c r="R1232" t="s">
        <v>56</v>
      </c>
      <c r="S1232" t="s">
        <v>57</v>
      </c>
      <c r="T1232" t="s">
        <v>58</v>
      </c>
      <c r="U1232">
        <v>253</v>
      </c>
      <c r="V1232">
        <v>361.78999999999996</v>
      </c>
    </row>
    <row r="1233" spans="12:22" x14ac:dyDescent="0.25">
      <c r="L1233" t="s">
        <v>61</v>
      </c>
      <c r="M1233">
        <v>2021</v>
      </c>
      <c r="N1233" t="s">
        <v>41</v>
      </c>
      <c r="O1233" t="s">
        <v>65</v>
      </c>
      <c r="P1233" t="s">
        <v>54</v>
      </c>
      <c r="Q1233" t="s">
        <v>55</v>
      </c>
      <c r="R1233" t="s">
        <v>56</v>
      </c>
      <c r="S1233" t="s">
        <v>57</v>
      </c>
      <c r="T1233" t="s">
        <v>58</v>
      </c>
      <c r="U1233">
        <v>787</v>
      </c>
      <c r="V1233">
        <v>1125.4099999999999</v>
      </c>
    </row>
    <row r="1234" spans="12:22" x14ac:dyDescent="0.25">
      <c r="L1234" t="s">
        <v>61</v>
      </c>
      <c r="M1234">
        <v>2021</v>
      </c>
      <c r="N1234" t="s">
        <v>41</v>
      </c>
      <c r="O1234" t="s">
        <v>65</v>
      </c>
      <c r="P1234" t="s">
        <v>54</v>
      </c>
      <c r="Q1234" t="s">
        <v>55</v>
      </c>
      <c r="R1234" t="s">
        <v>56</v>
      </c>
      <c r="S1234" t="s">
        <v>57</v>
      </c>
      <c r="T1234" t="s">
        <v>58</v>
      </c>
      <c r="U1234">
        <v>820</v>
      </c>
      <c r="V1234">
        <v>1172.5999999999999</v>
      </c>
    </row>
    <row r="1235" spans="12:22" x14ac:dyDescent="0.25">
      <c r="L1235" t="s">
        <v>52</v>
      </c>
      <c r="M1235">
        <v>2021</v>
      </c>
      <c r="N1235" t="s">
        <v>41</v>
      </c>
      <c r="O1235" t="s">
        <v>65</v>
      </c>
      <c r="P1235" t="s">
        <v>54</v>
      </c>
      <c r="Q1235" t="s">
        <v>55</v>
      </c>
      <c r="R1235" t="s">
        <v>56</v>
      </c>
      <c r="S1235" t="s">
        <v>57</v>
      </c>
      <c r="T1235" t="s">
        <v>60</v>
      </c>
      <c r="U1235">
        <v>263</v>
      </c>
      <c r="V1235">
        <v>376.09000000000003</v>
      </c>
    </row>
    <row r="1236" spans="12:22" x14ac:dyDescent="0.25">
      <c r="L1236" t="s">
        <v>59</v>
      </c>
      <c r="M1236">
        <v>2021</v>
      </c>
      <c r="N1236" t="s">
        <v>41</v>
      </c>
      <c r="O1236" t="s">
        <v>65</v>
      </c>
      <c r="P1236" t="s">
        <v>54</v>
      </c>
      <c r="Q1236" t="s">
        <v>55</v>
      </c>
      <c r="R1236" t="s">
        <v>56</v>
      </c>
      <c r="S1236" t="s">
        <v>57</v>
      </c>
      <c r="T1236" t="s">
        <v>60</v>
      </c>
      <c r="U1236">
        <v>257</v>
      </c>
      <c r="V1236">
        <v>367.51</v>
      </c>
    </row>
    <row r="1237" spans="12:22" x14ac:dyDescent="0.25">
      <c r="L1237" t="s">
        <v>52</v>
      </c>
      <c r="M1237">
        <v>2021</v>
      </c>
      <c r="N1237" t="s">
        <v>41</v>
      </c>
      <c r="O1237" t="s">
        <v>65</v>
      </c>
      <c r="P1237" t="s">
        <v>54</v>
      </c>
      <c r="Q1237" t="s">
        <v>55</v>
      </c>
      <c r="R1237" t="s">
        <v>56</v>
      </c>
      <c r="S1237" t="s">
        <v>57</v>
      </c>
      <c r="T1237" t="s">
        <v>60</v>
      </c>
      <c r="U1237">
        <v>251</v>
      </c>
      <c r="V1237">
        <v>358.93</v>
      </c>
    </row>
    <row r="1238" spans="12:22" x14ac:dyDescent="0.25">
      <c r="L1238" t="s">
        <v>59</v>
      </c>
      <c r="M1238">
        <v>2021</v>
      </c>
      <c r="N1238" t="s">
        <v>41</v>
      </c>
      <c r="O1238" t="s">
        <v>65</v>
      </c>
      <c r="P1238" t="s">
        <v>54</v>
      </c>
      <c r="Q1238" t="s">
        <v>55</v>
      </c>
      <c r="R1238" t="s">
        <v>56</v>
      </c>
      <c r="S1238" t="s">
        <v>57</v>
      </c>
      <c r="T1238" t="s">
        <v>58</v>
      </c>
      <c r="U1238">
        <v>227</v>
      </c>
      <c r="V1238">
        <v>324.61</v>
      </c>
    </row>
    <row r="1239" spans="12:22" x14ac:dyDescent="0.25">
      <c r="L1239" t="s">
        <v>59</v>
      </c>
      <c r="M1239">
        <v>2021</v>
      </c>
      <c r="N1239" t="s">
        <v>41</v>
      </c>
      <c r="O1239" t="s">
        <v>65</v>
      </c>
      <c r="P1239" t="s">
        <v>54</v>
      </c>
      <c r="Q1239" t="s">
        <v>55</v>
      </c>
      <c r="R1239" t="s">
        <v>56</v>
      </c>
      <c r="S1239" t="s">
        <v>57</v>
      </c>
      <c r="T1239" t="s">
        <v>58</v>
      </c>
      <c r="U1239">
        <v>275</v>
      </c>
      <c r="V1239">
        <v>393.25</v>
      </c>
    </row>
    <row r="1240" spans="12:22" x14ac:dyDescent="0.25">
      <c r="L1240" t="s">
        <v>61</v>
      </c>
      <c r="M1240">
        <v>2021</v>
      </c>
      <c r="N1240" t="s">
        <v>40</v>
      </c>
      <c r="O1240" t="s">
        <v>65</v>
      </c>
      <c r="P1240" t="s">
        <v>54</v>
      </c>
      <c r="Q1240" t="s">
        <v>55</v>
      </c>
      <c r="R1240" t="s">
        <v>56</v>
      </c>
      <c r="S1240" t="s">
        <v>57</v>
      </c>
      <c r="T1240" t="s">
        <v>60</v>
      </c>
      <c r="U1240">
        <v>278</v>
      </c>
      <c r="V1240">
        <v>397.53999999999996</v>
      </c>
    </row>
    <row r="1241" spans="12:22" x14ac:dyDescent="0.25">
      <c r="L1241" t="s">
        <v>59</v>
      </c>
      <c r="M1241">
        <v>2021</v>
      </c>
      <c r="N1241" t="s">
        <v>40</v>
      </c>
      <c r="O1241" t="s">
        <v>65</v>
      </c>
      <c r="P1241" t="s">
        <v>54</v>
      </c>
      <c r="Q1241" t="s">
        <v>55</v>
      </c>
      <c r="R1241" t="s">
        <v>56</v>
      </c>
      <c r="S1241" t="s">
        <v>57</v>
      </c>
      <c r="T1241" t="s">
        <v>60</v>
      </c>
      <c r="U1241">
        <v>272</v>
      </c>
      <c r="V1241">
        <v>388.96</v>
      </c>
    </row>
    <row r="1242" spans="12:22" x14ac:dyDescent="0.25">
      <c r="L1242" t="s">
        <v>52</v>
      </c>
      <c r="M1242">
        <v>2021</v>
      </c>
      <c r="N1242" t="s">
        <v>40</v>
      </c>
      <c r="O1242" t="s">
        <v>65</v>
      </c>
      <c r="P1242" t="s">
        <v>54</v>
      </c>
      <c r="Q1242" t="s">
        <v>55</v>
      </c>
      <c r="R1242" t="s">
        <v>56</v>
      </c>
      <c r="S1242" t="s">
        <v>57</v>
      </c>
      <c r="T1242" t="s">
        <v>58</v>
      </c>
      <c r="U1242">
        <v>278</v>
      </c>
      <c r="V1242">
        <v>397.53999999999996</v>
      </c>
    </row>
    <row r="1243" spans="12:22" x14ac:dyDescent="0.25">
      <c r="L1243" t="s">
        <v>59</v>
      </c>
      <c r="M1243">
        <v>2021</v>
      </c>
      <c r="N1243" t="s">
        <v>40</v>
      </c>
      <c r="O1243" t="s">
        <v>65</v>
      </c>
      <c r="P1243" t="s">
        <v>54</v>
      </c>
      <c r="Q1243" t="s">
        <v>55</v>
      </c>
      <c r="R1243" t="s">
        <v>56</v>
      </c>
      <c r="S1243" t="s">
        <v>57</v>
      </c>
      <c r="T1243" t="s">
        <v>58</v>
      </c>
      <c r="U1243">
        <v>280</v>
      </c>
      <c r="V1243">
        <v>400.4</v>
      </c>
    </row>
    <row r="1244" spans="12:22" x14ac:dyDescent="0.25">
      <c r="L1244" t="s">
        <v>59</v>
      </c>
      <c r="M1244">
        <v>2021</v>
      </c>
      <c r="N1244" t="s">
        <v>40</v>
      </c>
      <c r="O1244" t="s">
        <v>65</v>
      </c>
      <c r="P1244" t="s">
        <v>54</v>
      </c>
      <c r="Q1244" t="s">
        <v>55</v>
      </c>
      <c r="R1244" t="s">
        <v>56</v>
      </c>
      <c r="S1244" t="s">
        <v>57</v>
      </c>
      <c r="T1244" t="s">
        <v>58</v>
      </c>
      <c r="U1244">
        <v>274</v>
      </c>
      <c r="V1244">
        <v>391.82</v>
      </c>
    </row>
    <row r="1245" spans="12:22" x14ac:dyDescent="0.25">
      <c r="L1245" t="s">
        <v>52</v>
      </c>
      <c r="M1245">
        <v>2021</v>
      </c>
      <c r="N1245" t="s">
        <v>40</v>
      </c>
      <c r="O1245" t="s">
        <v>65</v>
      </c>
      <c r="P1245" t="s">
        <v>54</v>
      </c>
      <c r="Q1245" t="s">
        <v>55</v>
      </c>
      <c r="R1245" t="s">
        <v>56</v>
      </c>
      <c r="S1245" t="s">
        <v>57</v>
      </c>
      <c r="T1245" t="s">
        <v>58</v>
      </c>
      <c r="U1245">
        <v>268</v>
      </c>
      <c r="V1245">
        <v>383.24</v>
      </c>
    </row>
    <row r="1246" spans="12:22" x14ac:dyDescent="0.25">
      <c r="L1246" t="s">
        <v>61</v>
      </c>
      <c r="M1246">
        <v>2021</v>
      </c>
      <c r="N1246" t="s">
        <v>40</v>
      </c>
      <c r="O1246" t="s">
        <v>65</v>
      </c>
      <c r="P1246" t="s">
        <v>54</v>
      </c>
      <c r="Q1246" t="s">
        <v>55</v>
      </c>
      <c r="R1246" t="s">
        <v>56</v>
      </c>
      <c r="S1246" t="s">
        <v>57</v>
      </c>
      <c r="T1246" t="s">
        <v>58</v>
      </c>
      <c r="U1246">
        <v>232</v>
      </c>
      <c r="V1246">
        <v>526.24</v>
      </c>
    </row>
    <row r="1247" spans="12:22" x14ac:dyDescent="0.25">
      <c r="L1247" t="s">
        <v>52</v>
      </c>
      <c r="M1247">
        <v>2021</v>
      </c>
      <c r="N1247" t="s">
        <v>40</v>
      </c>
      <c r="O1247" t="s">
        <v>65</v>
      </c>
      <c r="P1247" t="s">
        <v>54</v>
      </c>
      <c r="Q1247" t="s">
        <v>55</v>
      </c>
      <c r="R1247" t="s">
        <v>56</v>
      </c>
      <c r="S1247" t="s">
        <v>57</v>
      </c>
      <c r="T1247" t="s">
        <v>58</v>
      </c>
      <c r="U1247">
        <v>280</v>
      </c>
      <c r="V1247">
        <v>526.24</v>
      </c>
    </row>
    <row r="1248" spans="12:22" x14ac:dyDescent="0.25">
      <c r="L1248" t="s">
        <v>62</v>
      </c>
      <c r="M1248">
        <v>2021</v>
      </c>
      <c r="N1248" t="s">
        <v>40</v>
      </c>
      <c r="O1248" t="s">
        <v>65</v>
      </c>
      <c r="P1248" t="s">
        <v>54</v>
      </c>
      <c r="Q1248" t="s">
        <v>55</v>
      </c>
      <c r="R1248" t="s">
        <v>56</v>
      </c>
      <c r="S1248" t="s">
        <v>57</v>
      </c>
      <c r="T1248" t="s">
        <v>58</v>
      </c>
      <c r="U1248">
        <v>1005</v>
      </c>
      <c r="V1248">
        <v>1437.15</v>
      </c>
    </row>
    <row r="1249" spans="12:22" x14ac:dyDescent="0.25">
      <c r="L1249" t="s">
        <v>59</v>
      </c>
      <c r="M1249">
        <v>2021</v>
      </c>
      <c r="N1249" t="s">
        <v>40</v>
      </c>
      <c r="O1249" t="s">
        <v>65</v>
      </c>
      <c r="P1249" t="s">
        <v>54</v>
      </c>
      <c r="Q1249" t="s">
        <v>55</v>
      </c>
      <c r="R1249" t="s">
        <v>56</v>
      </c>
      <c r="S1249" t="s">
        <v>57</v>
      </c>
      <c r="T1249" t="s">
        <v>58</v>
      </c>
      <c r="U1249">
        <v>1038</v>
      </c>
      <c r="V1249">
        <v>1484.34</v>
      </c>
    </row>
    <row r="1250" spans="12:22" x14ac:dyDescent="0.25">
      <c r="L1250" t="s">
        <v>52</v>
      </c>
      <c r="M1250">
        <v>2021</v>
      </c>
      <c r="N1250" t="s">
        <v>40</v>
      </c>
      <c r="O1250" t="s">
        <v>65</v>
      </c>
      <c r="P1250" t="s">
        <v>54</v>
      </c>
      <c r="Q1250" t="s">
        <v>55</v>
      </c>
      <c r="R1250" t="s">
        <v>56</v>
      </c>
      <c r="S1250" t="s">
        <v>57</v>
      </c>
      <c r="T1250" t="s">
        <v>58</v>
      </c>
      <c r="U1250">
        <v>231</v>
      </c>
      <c r="V1250">
        <v>330.33</v>
      </c>
    </row>
    <row r="1251" spans="12:22" x14ac:dyDescent="0.25">
      <c r="L1251" t="s">
        <v>59</v>
      </c>
      <c r="M1251">
        <v>2021</v>
      </c>
      <c r="N1251" t="s">
        <v>40</v>
      </c>
      <c r="O1251" t="s">
        <v>65</v>
      </c>
      <c r="P1251" t="s">
        <v>54</v>
      </c>
      <c r="Q1251" t="s">
        <v>55</v>
      </c>
      <c r="R1251" t="s">
        <v>56</v>
      </c>
      <c r="S1251" t="s">
        <v>57</v>
      </c>
      <c r="T1251" t="s">
        <v>58</v>
      </c>
      <c r="U1251">
        <v>279</v>
      </c>
      <c r="V1251">
        <v>398.97</v>
      </c>
    </row>
    <row r="1252" spans="12:22" x14ac:dyDescent="0.25">
      <c r="L1252" t="s">
        <v>62</v>
      </c>
      <c r="M1252">
        <v>2021</v>
      </c>
      <c r="N1252" t="s">
        <v>40</v>
      </c>
      <c r="O1252" t="s">
        <v>65</v>
      </c>
      <c r="P1252" t="s">
        <v>54</v>
      </c>
      <c r="Q1252" t="s">
        <v>55</v>
      </c>
      <c r="R1252" t="s">
        <v>56</v>
      </c>
      <c r="S1252" t="s">
        <v>57</v>
      </c>
      <c r="T1252" t="s">
        <v>58</v>
      </c>
      <c r="U1252">
        <v>277</v>
      </c>
      <c r="V1252">
        <v>396.11</v>
      </c>
    </row>
    <row r="1253" spans="12:22" x14ac:dyDescent="0.25">
      <c r="L1253" t="s">
        <v>61</v>
      </c>
      <c r="M1253">
        <v>2021</v>
      </c>
      <c r="N1253" t="s">
        <v>40</v>
      </c>
      <c r="O1253" t="s">
        <v>65</v>
      </c>
      <c r="P1253" t="s">
        <v>54</v>
      </c>
      <c r="Q1253" t="s">
        <v>55</v>
      </c>
      <c r="R1253" t="s">
        <v>56</v>
      </c>
      <c r="S1253" t="s">
        <v>57</v>
      </c>
      <c r="T1253" t="s">
        <v>58</v>
      </c>
      <c r="U1253">
        <v>271</v>
      </c>
      <c r="V1253">
        <v>387.53</v>
      </c>
    </row>
    <row r="1254" spans="12:22" x14ac:dyDescent="0.25">
      <c r="L1254" t="s">
        <v>59</v>
      </c>
      <c r="M1254">
        <v>2021</v>
      </c>
      <c r="N1254" t="s">
        <v>40</v>
      </c>
      <c r="O1254" t="s">
        <v>65</v>
      </c>
      <c r="P1254" t="s">
        <v>54</v>
      </c>
      <c r="Q1254" t="s">
        <v>55</v>
      </c>
      <c r="R1254" t="s">
        <v>56</v>
      </c>
      <c r="S1254" t="s">
        <v>57</v>
      </c>
      <c r="T1254" t="s">
        <v>58</v>
      </c>
      <c r="U1254">
        <v>786</v>
      </c>
      <c r="V1254">
        <v>1123.98</v>
      </c>
    </row>
    <row r="1255" spans="12:22" x14ac:dyDescent="0.25">
      <c r="L1255" t="s">
        <v>59</v>
      </c>
      <c r="M1255">
        <v>2021</v>
      </c>
      <c r="N1255" t="s">
        <v>40</v>
      </c>
      <c r="O1255" t="s">
        <v>65</v>
      </c>
      <c r="P1255" t="s">
        <v>54</v>
      </c>
      <c r="Q1255" t="s">
        <v>55</v>
      </c>
      <c r="R1255" t="s">
        <v>56</v>
      </c>
      <c r="S1255" t="s">
        <v>57</v>
      </c>
      <c r="T1255" t="s">
        <v>60</v>
      </c>
      <c r="U1255">
        <v>281</v>
      </c>
      <c r="V1255">
        <v>401.83</v>
      </c>
    </row>
    <row r="1256" spans="12:22" x14ac:dyDescent="0.25">
      <c r="L1256" t="s">
        <v>59</v>
      </c>
      <c r="M1256">
        <v>2021</v>
      </c>
      <c r="N1256" t="s">
        <v>40</v>
      </c>
      <c r="O1256" t="s">
        <v>65</v>
      </c>
      <c r="P1256" t="s">
        <v>54</v>
      </c>
      <c r="Q1256" t="s">
        <v>55</v>
      </c>
      <c r="R1256" t="s">
        <v>56</v>
      </c>
      <c r="S1256" t="s">
        <v>57</v>
      </c>
      <c r="T1256" t="s">
        <v>60</v>
      </c>
      <c r="U1256">
        <v>275</v>
      </c>
      <c r="V1256">
        <v>393.25</v>
      </c>
    </row>
    <row r="1257" spans="12:22" x14ac:dyDescent="0.25">
      <c r="L1257" t="s">
        <v>63</v>
      </c>
      <c r="M1257">
        <v>2021</v>
      </c>
      <c r="N1257" t="s">
        <v>40</v>
      </c>
      <c r="O1257" t="s">
        <v>65</v>
      </c>
      <c r="P1257" t="s">
        <v>54</v>
      </c>
      <c r="Q1257" t="s">
        <v>55</v>
      </c>
      <c r="R1257" t="s">
        <v>56</v>
      </c>
      <c r="S1257" t="s">
        <v>57</v>
      </c>
      <c r="T1257" t="s">
        <v>60</v>
      </c>
      <c r="U1257">
        <v>269</v>
      </c>
      <c r="V1257">
        <v>384.67</v>
      </c>
    </row>
    <row r="1258" spans="12:22" x14ac:dyDescent="0.25">
      <c r="L1258" t="s">
        <v>59</v>
      </c>
      <c r="M1258">
        <v>2021</v>
      </c>
      <c r="N1258" t="s">
        <v>40</v>
      </c>
      <c r="O1258" t="s">
        <v>65</v>
      </c>
      <c r="P1258" t="s">
        <v>54</v>
      </c>
      <c r="Q1258" t="s">
        <v>55</v>
      </c>
      <c r="R1258" t="s">
        <v>56</v>
      </c>
      <c r="S1258" t="s">
        <v>57</v>
      </c>
      <c r="T1258" t="s">
        <v>58</v>
      </c>
      <c r="U1258">
        <v>233</v>
      </c>
      <c r="V1258">
        <v>333.19</v>
      </c>
    </row>
    <row r="1259" spans="12:22" x14ac:dyDescent="0.25">
      <c r="L1259" t="s">
        <v>61</v>
      </c>
      <c r="M1259">
        <v>2021</v>
      </c>
      <c r="N1259" t="s">
        <v>40</v>
      </c>
      <c r="O1259" t="s">
        <v>65</v>
      </c>
      <c r="P1259" t="s">
        <v>54</v>
      </c>
      <c r="Q1259" t="s">
        <v>55</v>
      </c>
      <c r="R1259" t="s">
        <v>56</v>
      </c>
      <c r="S1259" t="s">
        <v>57</v>
      </c>
      <c r="T1259" t="s">
        <v>58</v>
      </c>
      <c r="U1259">
        <v>281</v>
      </c>
      <c r="V1259">
        <v>401.83</v>
      </c>
    </row>
    <row r="1260" spans="12:22" x14ac:dyDescent="0.25">
      <c r="L1260" t="s">
        <v>61</v>
      </c>
      <c r="M1260">
        <v>2021</v>
      </c>
      <c r="N1260" t="s">
        <v>39</v>
      </c>
      <c r="O1260" t="s">
        <v>65</v>
      </c>
      <c r="P1260" t="s">
        <v>54</v>
      </c>
      <c r="Q1260" t="s">
        <v>55</v>
      </c>
      <c r="R1260" t="s">
        <v>56</v>
      </c>
      <c r="S1260" t="s">
        <v>57</v>
      </c>
      <c r="T1260" t="s">
        <v>60</v>
      </c>
      <c r="U1260">
        <v>284</v>
      </c>
      <c r="V1260">
        <v>406.12</v>
      </c>
    </row>
    <row r="1261" spans="12:22" x14ac:dyDescent="0.25">
      <c r="L1261" t="s">
        <v>52</v>
      </c>
      <c r="M1261">
        <v>2021</v>
      </c>
      <c r="N1261" t="s">
        <v>39</v>
      </c>
      <c r="O1261" t="s">
        <v>65</v>
      </c>
      <c r="P1261" t="s">
        <v>54</v>
      </c>
      <c r="Q1261" t="s">
        <v>55</v>
      </c>
      <c r="R1261" t="s">
        <v>56</v>
      </c>
      <c r="S1261" t="s">
        <v>57</v>
      </c>
      <c r="T1261" t="s">
        <v>58</v>
      </c>
      <c r="U1261">
        <v>236</v>
      </c>
      <c r="V1261">
        <v>337.48</v>
      </c>
    </row>
    <row r="1262" spans="12:22" x14ac:dyDescent="0.25">
      <c r="L1262" t="s">
        <v>52</v>
      </c>
      <c r="M1262">
        <v>2021</v>
      </c>
      <c r="N1262" t="s">
        <v>39</v>
      </c>
      <c r="O1262" t="s">
        <v>65</v>
      </c>
      <c r="P1262" t="s">
        <v>54</v>
      </c>
      <c r="Q1262" t="s">
        <v>55</v>
      </c>
      <c r="R1262" t="s">
        <v>56</v>
      </c>
      <c r="S1262" t="s">
        <v>57</v>
      </c>
      <c r="T1262" t="s">
        <v>58</v>
      </c>
      <c r="U1262">
        <v>284</v>
      </c>
      <c r="V1262">
        <v>406.12</v>
      </c>
    </row>
    <row r="1263" spans="12:22" x14ac:dyDescent="0.25">
      <c r="L1263" t="s">
        <v>59</v>
      </c>
      <c r="M1263">
        <v>2021</v>
      </c>
      <c r="N1263" t="s">
        <v>39</v>
      </c>
      <c r="O1263" t="s">
        <v>65</v>
      </c>
      <c r="P1263" t="s">
        <v>54</v>
      </c>
      <c r="Q1263" t="s">
        <v>55</v>
      </c>
      <c r="R1263" t="s">
        <v>56</v>
      </c>
      <c r="S1263" t="s">
        <v>57</v>
      </c>
      <c r="T1263" t="s">
        <v>58</v>
      </c>
      <c r="U1263">
        <v>212</v>
      </c>
      <c r="V1263">
        <v>303.15999999999997</v>
      </c>
    </row>
    <row r="1264" spans="12:22" x14ac:dyDescent="0.25">
      <c r="L1264" t="s">
        <v>61</v>
      </c>
      <c r="M1264">
        <v>2021</v>
      </c>
      <c r="N1264" t="s">
        <v>39</v>
      </c>
      <c r="O1264" t="s">
        <v>65</v>
      </c>
      <c r="P1264" t="s">
        <v>54</v>
      </c>
      <c r="Q1264" t="s">
        <v>55</v>
      </c>
      <c r="R1264" t="s">
        <v>56</v>
      </c>
      <c r="S1264" t="s">
        <v>57</v>
      </c>
      <c r="T1264" t="s">
        <v>58</v>
      </c>
      <c r="U1264">
        <v>286</v>
      </c>
      <c r="V1264">
        <v>408.98</v>
      </c>
    </row>
    <row r="1265" spans="12:22" x14ac:dyDescent="0.25">
      <c r="L1265" t="s">
        <v>61</v>
      </c>
      <c r="M1265">
        <v>2021</v>
      </c>
      <c r="N1265" t="s">
        <v>39</v>
      </c>
      <c r="O1265" t="s">
        <v>65</v>
      </c>
      <c r="P1265" t="s">
        <v>54</v>
      </c>
      <c r="Q1265" t="s">
        <v>55</v>
      </c>
      <c r="R1265" t="s">
        <v>56</v>
      </c>
      <c r="S1265" t="s">
        <v>57</v>
      </c>
      <c r="T1265" t="s">
        <v>58</v>
      </c>
      <c r="U1265">
        <v>238</v>
      </c>
      <c r="V1265">
        <v>526.24</v>
      </c>
    </row>
    <row r="1266" spans="12:22" x14ac:dyDescent="0.25">
      <c r="L1266" t="s">
        <v>61</v>
      </c>
      <c r="M1266">
        <v>2021</v>
      </c>
      <c r="N1266" t="s">
        <v>39</v>
      </c>
      <c r="O1266" t="s">
        <v>65</v>
      </c>
      <c r="P1266" t="s">
        <v>54</v>
      </c>
      <c r="Q1266" t="s">
        <v>55</v>
      </c>
      <c r="R1266" t="s">
        <v>56</v>
      </c>
      <c r="S1266" t="s">
        <v>57</v>
      </c>
      <c r="T1266" t="s">
        <v>58</v>
      </c>
      <c r="U1266">
        <v>286</v>
      </c>
      <c r="V1266">
        <v>526.24</v>
      </c>
    </row>
    <row r="1267" spans="12:22" x14ac:dyDescent="0.25">
      <c r="L1267" t="s">
        <v>52</v>
      </c>
      <c r="M1267">
        <v>2021</v>
      </c>
      <c r="N1267" t="s">
        <v>39</v>
      </c>
      <c r="O1267" t="s">
        <v>65</v>
      </c>
      <c r="P1267" t="s">
        <v>54</v>
      </c>
      <c r="Q1267" t="s">
        <v>55</v>
      </c>
      <c r="R1267" t="s">
        <v>56</v>
      </c>
      <c r="S1267" t="s">
        <v>57</v>
      </c>
      <c r="T1267" t="s">
        <v>58</v>
      </c>
      <c r="U1267">
        <v>214</v>
      </c>
      <c r="V1267">
        <v>526.24</v>
      </c>
    </row>
    <row r="1268" spans="12:22" x14ac:dyDescent="0.25">
      <c r="L1268" t="s">
        <v>52</v>
      </c>
      <c r="M1268">
        <v>2021</v>
      </c>
      <c r="N1268" t="s">
        <v>39</v>
      </c>
      <c r="O1268" t="s">
        <v>65</v>
      </c>
      <c r="P1268" t="s">
        <v>54</v>
      </c>
      <c r="Q1268" t="s">
        <v>55</v>
      </c>
      <c r="R1268" t="s">
        <v>56</v>
      </c>
      <c r="S1268" t="s">
        <v>57</v>
      </c>
      <c r="T1268" t="s">
        <v>58</v>
      </c>
      <c r="U1268">
        <v>1004</v>
      </c>
      <c r="V1268">
        <v>1435.72</v>
      </c>
    </row>
    <row r="1269" spans="12:22" x14ac:dyDescent="0.25">
      <c r="L1269" t="s">
        <v>61</v>
      </c>
      <c r="M1269">
        <v>2021</v>
      </c>
      <c r="N1269" t="s">
        <v>39</v>
      </c>
      <c r="O1269" t="s">
        <v>65</v>
      </c>
      <c r="P1269" t="s">
        <v>54</v>
      </c>
      <c r="Q1269" t="s">
        <v>55</v>
      </c>
      <c r="R1269" t="s">
        <v>56</v>
      </c>
      <c r="S1269" t="s">
        <v>57</v>
      </c>
      <c r="T1269" t="s">
        <v>58</v>
      </c>
      <c r="U1269">
        <v>237</v>
      </c>
      <c r="V1269">
        <v>338.90999999999997</v>
      </c>
    </row>
    <row r="1270" spans="12:22" x14ac:dyDescent="0.25">
      <c r="L1270" t="s">
        <v>61</v>
      </c>
      <c r="M1270">
        <v>2021</v>
      </c>
      <c r="N1270" t="s">
        <v>39</v>
      </c>
      <c r="O1270" t="s">
        <v>65</v>
      </c>
      <c r="P1270" t="s">
        <v>54</v>
      </c>
      <c r="Q1270" t="s">
        <v>55</v>
      </c>
      <c r="R1270" t="s">
        <v>56</v>
      </c>
      <c r="S1270" t="s">
        <v>66</v>
      </c>
      <c r="T1270" t="s">
        <v>58</v>
      </c>
      <c r="U1270">
        <v>285</v>
      </c>
      <c r="V1270">
        <v>407.55</v>
      </c>
    </row>
    <row r="1271" spans="12:22" x14ac:dyDescent="0.25">
      <c r="L1271" t="s">
        <v>52</v>
      </c>
      <c r="M1271">
        <v>2021</v>
      </c>
      <c r="N1271" t="s">
        <v>39</v>
      </c>
      <c r="O1271" t="s">
        <v>65</v>
      </c>
      <c r="P1271" t="s">
        <v>54</v>
      </c>
      <c r="Q1271" t="s">
        <v>55</v>
      </c>
      <c r="R1271" t="s">
        <v>56</v>
      </c>
      <c r="S1271" t="s">
        <v>66</v>
      </c>
      <c r="T1271" t="s">
        <v>58</v>
      </c>
      <c r="U1271">
        <v>213</v>
      </c>
      <c r="V1271">
        <v>304.59000000000003</v>
      </c>
    </row>
    <row r="1272" spans="12:22" x14ac:dyDescent="0.25">
      <c r="L1272" t="s">
        <v>52</v>
      </c>
      <c r="M1272">
        <v>2021</v>
      </c>
      <c r="N1272" t="s">
        <v>39</v>
      </c>
      <c r="O1272" t="s">
        <v>65</v>
      </c>
      <c r="P1272" t="s">
        <v>54</v>
      </c>
      <c r="Q1272" t="s">
        <v>55</v>
      </c>
      <c r="R1272" t="s">
        <v>56</v>
      </c>
      <c r="S1272" t="s">
        <v>66</v>
      </c>
      <c r="T1272" t="s">
        <v>58</v>
      </c>
      <c r="U1272">
        <v>283</v>
      </c>
      <c r="V1272">
        <v>404.69</v>
      </c>
    </row>
    <row r="1273" spans="12:22" x14ac:dyDescent="0.25">
      <c r="L1273" t="s">
        <v>52</v>
      </c>
      <c r="M1273">
        <v>2021</v>
      </c>
      <c r="N1273" t="s">
        <v>39</v>
      </c>
      <c r="O1273" t="s">
        <v>65</v>
      </c>
      <c r="P1273" t="s">
        <v>54</v>
      </c>
      <c r="Q1273" t="s">
        <v>55</v>
      </c>
      <c r="R1273" t="s">
        <v>56</v>
      </c>
      <c r="S1273" t="s">
        <v>66</v>
      </c>
      <c r="T1273" t="s">
        <v>58</v>
      </c>
      <c r="U1273">
        <v>785</v>
      </c>
      <c r="V1273">
        <v>1122.55</v>
      </c>
    </row>
    <row r="1274" spans="12:22" x14ac:dyDescent="0.25">
      <c r="L1274" t="s">
        <v>52</v>
      </c>
      <c r="M1274">
        <v>2021</v>
      </c>
      <c r="N1274" t="s">
        <v>39</v>
      </c>
      <c r="O1274" t="s">
        <v>65</v>
      </c>
      <c r="P1274" t="s">
        <v>54</v>
      </c>
      <c r="Q1274" t="s">
        <v>55</v>
      </c>
      <c r="R1274" t="s">
        <v>56</v>
      </c>
      <c r="S1274" t="s">
        <v>66</v>
      </c>
      <c r="T1274" t="s">
        <v>58</v>
      </c>
      <c r="U1274">
        <v>819</v>
      </c>
      <c r="V1274">
        <v>1171.17</v>
      </c>
    </row>
    <row r="1275" spans="12:22" x14ac:dyDescent="0.25">
      <c r="L1275" t="s">
        <v>61</v>
      </c>
      <c r="M1275">
        <v>2021</v>
      </c>
      <c r="N1275" t="s">
        <v>39</v>
      </c>
      <c r="O1275" t="s">
        <v>65</v>
      </c>
      <c r="P1275" t="s">
        <v>54</v>
      </c>
      <c r="Q1275" t="s">
        <v>55</v>
      </c>
      <c r="R1275" t="s">
        <v>56</v>
      </c>
      <c r="S1275" t="s">
        <v>66</v>
      </c>
      <c r="T1275" t="s">
        <v>58</v>
      </c>
      <c r="U1275">
        <v>872</v>
      </c>
      <c r="V1275">
        <v>1246.96</v>
      </c>
    </row>
    <row r="1276" spans="12:22" x14ac:dyDescent="0.25">
      <c r="L1276" t="s">
        <v>59</v>
      </c>
      <c r="M1276">
        <v>2021</v>
      </c>
      <c r="N1276" t="s">
        <v>39</v>
      </c>
      <c r="O1276" t="s">
        <v>65</v>
      </c>
      <c r="P1276" t="s">
        <v>54</v>
      </c>
      <c r="Q1276" t="s">
        <v>55</v>
      </c>
      <c r="R1276" t="s">
        <v>56</v>
      </c>
      <c r="S1276" t="s">
        <v>66</v>
      </c>
      <c r="T1276" t="s">
        <v>60</v>
      </c>
      <c r="U1276">
        <v>287</v>
      </c>
      <c r="V1276">
        <v>410.40999999999997</v>
      </c>
    </row>
    <row r="1277" spans="12:22" x14ac:dyDescent="0.25">
      <c r="L1277" t="s">
        <v>59</v>
      </c>
      <c r="M1277">
        <v>2021</v>
      </c>
      <c r="N1277" t="s">
        <v>39</v>
      </c>
      <c r="O1277" t="s">
        <v>65</v>
      </c>
      <c r="P1277" t="s">
        <v>54</v>
      </c>
      <c r="Q1277" t="s">
        <v>55</v>
      </c>
      <c r="R1277" t="s">
        <v>56</v>
      </c>
      <c r="S1277" t="s">
        <v>66</v>
      </c>
      <c r="T1277" t="s">
        <v>58</v>
      </c>
      <c r="U1277">
        <v>239</v>
      </c>
      <c r="V1277">
        <v>341.77</v>
      </c>
    </row>
    <row r="1278" spans="12:22" x14ac:dyDescent="0.25">
      <c r="L1278" t="s">
        <v>52</v>
      </c>
      <c r="M1278">
        <v>2021</v>
      </c>
      <c r="N1278" t="s">
        <v>39</v>
      </c>
      <c r="O1278" t="s">
        <v>65</v>
      </c>
      <c r="P1278" t="s">
        <v>54</v>
      </c>
      <c r="Q1278" t="s">
        <v>55</v>
      </c>
      <c r="R1278" t="s">
        <v>56</v>
      </c>
      <c r="S1278" t="s">
        <v>66</v>
      </c>
      <c r="T1278" t="s">
        <v>58</v>
      </c>
      <c r="U1278">
        <v>287</v>
      </c>
      <c r="V1278">
        <v>410.40999999999997</v>
      </c>
    </row>
    <row r="1279" spans="12:22" x14ac:dyDescent="0.25">
      <c r="L1279" t="s">
        <v>59</v>
      </c>
      <c r="M1279">
        <v>2021</v>
      </c>
      <c r="N1279" t="s">
        <v>34</v>
      </c>
      <c r="O1279" t="s">
        <v>53</v>
      </c>
      <c r="P1279" t="s">
        <v>67</v>
      </c>
      <c r="Q1279" t="s">
        <v>68</v>
      </c>
      <c r="R1279" t="s">
        <v>64</v>
      </c>
      <c r="S1279" t="s">
        <v>66</v>
      </c>
      <c r="T1279" t="s">
        <v>69</v>
      </c>
      <c r="U1279">
        <v>160</v>
      </c>
      <c r="V1279">
        <v>228.8</v>
      </c>
    </row>
    <row r="1280" spans="12:22" x14ac:dyDescent="0.25">
      <c r="L1280" t="s">
        <v>52</v>
      </c>
      <c r="M1280">
        <v>2021</v>
      </c>
      <c r="N1280" t="s">
        <v>34</v>
      </c>
      <c r="O1280" t="s">
        <v>53</v>
      </c>
      <c r="P1280" t="s">
        <v>67</v>
      </c>
      <c r="Q1280" t="s">
        <v>68</v>
      </c>
      <c r="R1280" t="s">
        <v>64</v>
      </c>
      <c r="S1280" t="s">
        <v>66</v>
      </c>
      <c r="T1280" t="s">
        <v>69</v>
      </c>
      <c r="U1280">
        <v>154</v>
      </c>
      <c r="V1280">
        <v>220.22</v>
      </c>
    </row>
    <row r="1281" spans="12:22" x14ac:dyDescent="0.25">
      <c r="L1281" t="s">
        <v>59</v>
      </c>
      <c r="M1281">
        <v>2021</v>
      </c>
      <c r="N1281" t="s">
        <v>34</v>
      </c>
      <c r="O1281" t="s">
        <v>53</v>
      </c>
      <c r="P1281" t="s">
        <v>67</v>
      </c>
      <c r="Q1281" t="s">
        <v>68</v>
      </c>
      <c r="R1281" t="s">
        <v>64</v>
      </c>
      <c r="S1281" t="s">
        <v>66</v>
      </c>
      <c r="T1281" t="s">
        <v>69</v>
      </c>
      <c r="U1281">
        <v>148</v>
      </c>
      <c r="V1281">
        <v>211.64</v>
      </c>
    </row>
    <row r="1282" spans="12:22" x14ac:dyDescent="0.25">
      <c r="L1282" t="s">
        <v>59</v>
      </c>
      <c r="M1282">
        <v>2021</v>
      </c>
      <c r="N1282" t="s">
        <v>34</v>
      </c>
      <c r="O1282" t="s">
        <v>53</v>
      </c>
      <c r="P1282" t="s">
        <v>67</v>
      </c>
      <c r="Q1282" t="s">
        <v>68</v>
      </c>
      <c r="R1282" t="s">
        <v>64</v>
      </c>
      <c r="S1282" t="s">
        <v>66</v>
      </c>
      <c r="T1282" t="s">
        <v>69</v>
      </c>
      <c r="U1282">
        <v>157</v>
      </c>
      <c r="V1282">
        <v>224.51</v>
      </c>
    </row>
    <row r="1283" spans="12:22" x14ac:dyDescent="0.25">
      <c r="L1283" t="s">
        <v>59</v>
      </c>
      <c r="M1283">
        <v>2021</v>
      </c>
      <c r="N1283" t="s">
        <v>34</v>
      </c>
      <c r="O1283" t="s">
        <v>53</v>
      </c>
      <c r="P1283" t="s">
        <v>67</v>
      </c>
      <c r="Q1283" t="s">
        <v>68</v>
      </c>
      <c r="R1283" t="s">
        <v>64</v>
      </c>
      <c r="S1283" t="s">
        <v>66</v>
      </c>
      <c r="T1283" t="s">
        <v>69</v>
      </c>
      <c r="U1283">
        <v>151</v>
      </c>
      <c r="V1283">
        <v>215.93</v>
      </c>
    </row>
    <row r="1284" spans="12:22" x14ac:dyDescent="0.25">
      <c r="L1284" t="s">
        <v>59</v>
      </c>
      <c r="M1284">
        <v>2021</v>
      </c>
      <c r="N1284" t="s">
        <v>38</v>
      </c>
      <c r="O1284" t="s">
        <v>53</v>
      </c>
      <c r="P1284" t="s">
        <v>67</v>
      </c>
      <c r="Q1284" t="s">
        <v>68</v>
      </c>
      <c r="R1284" t="s">
        <v>64</v>
      </c>
      <c r="S1284" t="s">
        <v>66</v>
      </c>
      <c r="T1284" t="s">
        <v>69</v>
      </c>
      <c r="U1284">
        <v>343</v>
      </c>
      <c r="V1284">
        <v>490.49</v>
      </c>
    </row>
    <row r="1285" spans="12:22" x14ac:dyDescent="0.25">
      <c r="L1285" t="s">
        <v>61</v>
      </c>
      <c r="M1285">
        <v>2021</v>
      </c>
      <c r="N1285" t="s">
        <v>42</v>
      </c>
      <c r="O1285" t="s">
        <v>53</v>
      </c>
      <c r="P1285" t="s">
        <v>67</v>
      </c>
      <c r="Q1285" t="s">
        <v>68</v>
      </c>
      <c r="R1285" t="s">
        <v>64</v>
      </c>
      <c r="S1285" t="s">
        <v>66</v>
      </c>
      <c r="T1285" t="s">
        <v>58</v>
      </c>
      <c r="U1285">
        <v>280</v>
      </c>
      <c r="V1285">
        <v>400.4</v>
      </c>
    </row>
    <row r="1286" spans="12:22" x14ac:dyDescent="0.25">
      <c r="L1286" t="s">
        <v>59</v>
      </c>
      <c r="M1286">
        <v>2021</v>
      </c>
      <c r="N1286" t="s">
        <v>42</v>
      </c>
      <c r="O1286" t="s">
        <v>53</v>
      </c>
      <c r="P1286" t="s">
        <v>67</v>
      </c>
      <c r="Q1286" t="s">
        <v>68</v>
      </c>
      <c r="R1286" t="s">
        <v>64</v>
      </c>
      <c r="S1286" t="s">
        <v>66</v>
      </c>
      <c r="T1286" t="s">
        <v>58</v>
      </c>
      <c r="U1286">
        <v>274</v>
      </c>
      <c r="V1286">
        <v>391.82</v>
      </c>
    </row>
    <row r="1287" spans="12:22" x14ac:dyDescent="0.25">
      <c r="L1287" t="s">
        <v>59</v>
      </c>
      <c r="M1287">
        <v>2021</v>
      </c>
      <c r="N1287" t="s">
        <v>42</v>
      </c>
      <c r="O1287" t="s">
        <v>53</v>
      </c>
      <c r="P1287" t="s">
        <v>67</v>
      </c>
      <c r="Q1287" t="s">
        <v>68</v>
      </c>
      <c r="R1287" t="s">
        <v>64</v>
      </c>
      <c r="S1287" t="s">
        <v>66</v>
      </c>
      <c r="T1287" t="s">
        <v>58</v>
      </c>
      <c r="U1287">
        <v>268</v>
      </c>
      <c r="V1287">
        <v>383.24</v>
      </c>
    </row>
    <row r="1288" spans="12:22" x14ac:dyDescent="0.25">
      <c r="L1288" t="s">
        <v>59</v>
      </c>
      <c r="M1288">
        <v>2021</v>
      </c>
      <c r="N1288" t="s">
        <v>42</v>
      </c>
      <c r="O1288" t="s">
        <v>53</v>
      </c>
      <c r="P1288" t="s">
        <v>67</v>
      </c>
      <c r="Q1288" t="s">
        <v>68</v>
      </c>
      <c r="R1288" t="s">
        <v>64</v>
      </c>
      <c r="S1288" t="s">
        <v>66</v>
      </c>
      <c r="T1288" t="s">
        <v>58</v>
      </c>
      <c r="U1288">
        <v>277</v>
      </c>
      <c r="V1288">
        <v>396.11</v>
      </c>
    </row>
    <row r="1289" spans="12:22" x14ac:dyDescent="0.25">
      <c r="L1289" t="s">
        <v>59</v>
      </c>
      <c r="M1289">
        <v>2021</v>
      </c>
      <c r="N1289" t="s">
        <v>42</v>
      </c>
      <c r="O1289" t="s">
        <v>53</v>
      </c>
      <c r="P1289" t="s">
        <v>67</v>
      </c>
      <c r="Q1289" t="s">
        <v>68</v>
      </c>
      <c r="R1289" t="s">
        <v>64</v>
      </c>
      <c r="S1289" t="s">
        <v>66</v>
      </c>
      <c r="T1289" t="s">
        <v>58</v>
      </c>
      <c r="U1289">
        <v>271</v>
      </c>
      <c r="V1289">
        <v>387.53</v>
      </c>
    </row>
    <row r="1290" spans="12:22" x14ac:dyDescent="0.25">
      <c r="L1290" t="s">
        <v>52</v>
      </c>
      <c r="M1290">
        <v>2021</v>
      </c>
      <c r="N1290" t="s">
        <v>42</v>
      </c>
      <c r="O1290" t="s">
        <v>53</v>
      </c>
      <c r="P1290" t="s">
        <v>67</v>
      </c>
      <c r="Q1290" t="s">
        <v>68</v>
      </c>
      <c r="R1290" t="s">
        <v>64</v>
      </c>
      <c r="S1290" t="s">
        <v>57</v>
      </c>
      <c r="T1290" t="s">
        <v>58</v>
      </c>
      <c r="U1290">
        <v>265</v>
      </c>
      <c r="V1290">
        <v>378.95</v>
      </c>
    </row>
    <row r="1291" spans="12:22" x14ac:dyDescent="0.25">
      <c r="L1291" t="s">
        <v>61</v>
      </c>
      <c r="M1291">
        <v>2021</v>
      </c>
      <c r="N1291" t="s">
        <v>31</v>
      </c>
      <c r="O1291" t="s">
        <v>53</v>
      </c>
      <c r="P1291" t="s">
        <v>67</v>
      </c>
      <c r="Q1291" t="s">
        <v>68</v>
      </c>
      <c r="R1291" t="s">
        <v>64</v>
      </c>
      <c r="S1291" t="s">
        <v>57</v>
      </c>
      <c r="T1291" t="s">
        <v>58</v>
      </c>
      <c r="U1291">
        <v>190</v>
      </c>
      <c r="V1291">
        <v>271.7</v>
      </c>
    </row>
    <row r="1292" spans="12:22" x14ac:dyDescent="0.25">
      <c r="L1292" t="s">
        <v>52</v>
      </c>
      <c r="M1292">
        <v>2021</v>
      </c>
      <c r="N1292" t="s">
        <v>31</v>
      </c>
      <c r="O1292" t="s">
        <v>53</v>
      </c>
      <c r="P1292" t="s">
        <v>67</v>
      </c>
      <c r="Q1292" t="s">
        <v>68</v>
      </c>
      <c r="R1292" t="s">
        <v>64</v>
      </c>
      <c r="S1292" t="s">
        <v>57</v>
      </c>
      <c r="T1292" t="s">
        <v>58</v>
      </c>
      <c r="U1292">
        <v>184</v>
      </c>
      <c r="V1292">
        <v>263.12</v>
      </c>
    </row>
    <row r="1293" spans="12:22" x14ac:dyDescent="0.25">
      <c r="L1293" t="s">
        <v>61</v>
      </c>
      <c r="M1293">
        <v>2021</v>
      </c>
      <c r="N1293" t="s">
        <v>31</v>
      </c>
      <c r="O1293" t="s">
        <v>53</v>
      </c>
      <c r="P1293" t="s">
        <v>67</v>
      </c>
      <c r="Q1293" t="s">
        <v>68</v>
      </c>
      <c r="R1293" t="s">
        <v>64</v>
      </c>
      <c r="S1293" t="s">
        <v>57</v>
      </c>
      <c r="T1293" t="s">
        <v>58</v>
      </c>
      <c r="U1293">
        <v>193</v>
      </c>
      <c r="V1293">
        <v>275.99</v>
      </c>
    </row>
    <row r="1294" spans="12:22" x14ac:dyDescent="0.25">
      <c r="L1294" t="s">
        <v>61</v>
      </c>
      <c r="M1294">
        <v>2021</v>
      </c>
      <c r="N1294" t="s">
        <v>31</v>
      </c>
      <c r="O1294" t="s">
        <v>53</v>
      </c>
      <c r="P1294" t="s">
        <v>67</v>
      </c>
      <c r="Q1294" t="s">
        <v>68</v>
      </c>
      <c r="R1294" t="s">
        <v>64</v>
      </c>
      <c r="S1294" t="s">
        <v>57</v>
      </c>
      <c r="T1294" t="s">
        <v>58</v>
      </c>
      <c r="U1294">
        <v>187</v>
      </c>
      <c r="V1294">
        <v>267.40999999999997</v>
      </c>
    </row>
    <row r="1295" spans="12:22" x14ac:dyDescent="0.25">
      <c r="L1295" t="s">
        <v>52</v>
      </c>
      <c r="M1295">
        <v>2021</v>
      </c>
      <c r="N1295" t="s">
        <v>31</v>
      </c>
      <c r="O1295" t="s">
        <v>53</v>
      </c>
      <c r="P1295" t="s">
        <v>67</v>
      </c>
      <c r="Q1295" t="s">
        <v>68</v>
      </c>
      <c r="R1295" t="s">
        <v>64</v>
      </c>
      <c r="S1295" t="s">
        <v>57</v>
      </c>
      <c r="T1295" t="s">
        <v>58</v>
      </c>
      <c r="U1295">
        <v>181</v>
      </c>
      <c r="V1295">
        <v>258.83</v>
      </c>
    </row>
    <row r="1296" spans="12:22" x14ac:dyDescent="0.25">
      <c r="L1296" t="s">
        <v>59</v>
      </c>
      <c r="M1296">
        <v>2021</v>
      </c>
      <c r="N1296" t="s">
        <v>9</v>
      </c>
      <c r="O1296" t="s">
        <v>53</v>
      </c>
      <c r="P1296" t="s">
        <v>67</v>
      </c>
      <c r="Q1296" t="s">
        <v>68</v>
      </c>
      <c r="R1296" t="s">
        <v>64</v>
      </c>
      <c r="S1296" t="s">
        <v>57</v>
      </c>
      <c r="T1296" t="s">
        <v>58</v>
      </c>
      <c r="U1296">
        <v>208</v>
      </c>
      <c r="V1296">
        <v>297.44</v>
      </c>
    </row>
    <row r="1297" spans="12:22" x14ac:dyDescent="0.25">
      <c r="L1297" t="s">
        <v>52</v>
      </c>
      <c r="M1297">
        <v>2021</v>
      </c>
      <c r="N1297" t="s">
        <v>9</v>
      </c>
      <c r="O1297" t="s">
        <v>53</v>
      </c>
      <c r="P1297" t="s">
        <v>67</v>
      </c>
      <c r="Q1297" t="s">
        <v>68</v>
      </c>
      <c r="R1297" t="s">
        <v>64</v>
      </c>
      <c r="S1297" t="s">
        <v>57</v>
      </c>
      <c r="T1297" t="s">
        <v>58</v>
      </c>
      <c r="U1297">
        <v>202</v>
      </c>
      <c r="V1297">
        <v>288.86</v>
      </c>
    </row>
    <row r="1298" spans="12:22" x14ac:dyDescent="0.25">
      <c r="L1298" t="s">
        <v>61</v>
      </c>
      <c r="M1298">
        <v>2021</v>
      </c>
      <c r="N1298" t="s">
        <v>9</v>
      </c>
      <c r="O1298" t="s">
        <v>53</v>
      </c>
      <c r="P1298" t="s">
        <v>67</v>
      </c>
      <c r="Q1298" t="s">
        <v>68</v>
      </c>
      <c r="R1298" t="s">
        <v>64</v>
      </c>
      <c r="S1298" t="s">
        <v>57</v>
      </c>
      <c r="T1298" t="s">
        <v>58</v>
      </c>
      <c r="U1298">
        <v>196</v>
      </c>
      <c r="V1298">
        <v>280.27999999999997</v>
      </c>
    </row>
    <row r="1299" spans="12:22" x14ac:dyDescent="0.25">
      <c r="L1299" t="s">
        <v>59</v>
      </c>
      <c r="M1299">
        <v>2021</v>
      </c>
      <c r="N1299" t="s">
        <v>9</v>
      </c>
      <c r="O1299" t="s">
        <v>53</v>
      </c>
      <c r="P1299" t="s">
        <v>67</v>
      </c>
      <c r="Q1299" t="s">
        <v>68</v>
      </c>
      <c r="R1299" t="s">
        <v>64</v>
      </c>
      <c r="S1299" t="s">
        <v>57</v>
      </c>
      <c r="T1299" t="s">
        <v>58</v>
      </c>
      <c r="U1299">
        <v>205</v>
      </c>
      <c r="V1299">
        <v>293.14999999999998</v>
      </c>
    </row>
    <row r="1300" spans="12:22" x14ac:dyDescent="0.25">
      <c r="L1300" t="s">
        <v>52</v>
      </c>
      <c r="M1300">
        <v>2021</v>
      </c>
      <c r="N1300" t="s">
        <v>9</v>
      </c>
      <c r="O1300" t="s">
        <v>53</v>
      </c>
      <c r="P1300" t="s">
        <v>67</v>
      </c>
      <c r="Q1300" t="s">
        <v>68</v>
      </c>
      <c r="R1300" t="s">
        <v>64</v>
      </c>
      <c r="S1300" t="s">
        <v>57</v>
      </c>
      <c r="T1300" t="s">
        <v>58</v>
      </c>
      <c r="U1300">
        <v>199</v>
      </c>
      <c r="V1300">
        <v>284.57</v>
      </c>
    </row>
    <row r="1301" spans="12:22" x14ac:dyDescent="0.25">
      <c r="L1301" t="s">
        <v>62</v>
      </c>
      <c r="M1301">
        <v>2021</v>
      </c>
      <c r="N1301" t="s">
        <v>37</v>
      </c>
      <c r="O1301" t="s">
        <v>53</v>
      </c>
      <c r="P1301" t="s">
        <v>67</v>
      </c>
      <c r="Q1301" t="s">
        <v>68</v>
      </c>
      <c r="R1301" t="s">
        <v>64</v>
      </c>
      <c r="S1301" t="s">
        <v>57</v>
      </c>
      <c r="T1301" t="s">
        <v>69</v>
      </c>
      <c r="U1301">
        <v>358</v>
      </c>
      <c r="V1301">
        <v>511.94</v>
      </c>
    </row>
    <row r="1302" spans="12:22" x14ac:dyDescent="0.25">
      <c r="L1302" t="s">
        <v>52</v>
      </c>
      <c r="M1302">
        <v>2021</v>
      </c>
      <c r="N1302" t="s">
        <v>37</v>
      </c>
      <c r="O1302" t="s">
        <v>53</v>
      </c>
      <c r="P1302" t="s">
        <v>67</v>
      </c>
      <c r="Q1302" t="s">
        <v>68</v>
      </c>
      <c r="R1302" t="s">
        <v>64</v>
      </c>
      <c r="S1302" t="s">
        <v>57</v>
      </c>
      <c r="T1302" t="s">
        <v>69</v>
      </c>
      <c r="U1302">
        <v>352</v>
      </c>
      <c r="V1302">
        <v>503.36</v>
      </c>
    </row>
    <row r="1303" spans="12:22" x14ac:dyDescent="0.25">
      <c r="L1303" t="s">
        <v>59</v>
      </c>
      <c r="M1303">
        <v>2021</v>
      </c>
      <c r="N1303" t="s">
        <v>37</v>
      </c>
      <c r="O1303" t="s">
        <v>53</v>
      </c>
      <c r="P1303" t="s">
        <v>67</v>
      </c>
      <c r="Q1303" t="s">
        <v>68</v>
      </c>
      <c r="R1303" t="s">
        <v>64</v>
      </c>
      <c r="S1303" t="s">
        <v>57</v>
      </c>
      <c r="T1303" t="s">
        <v>69</v>
      </c>
      <c r="U1303">
        <v>346</v>
      </c>
      <c r="V1303">
        <v>494.78</v>
      </c>
    </row>
    <row r="1304" spans="12:22" x14ac:dyDescent="0.25">
      <c r="L1304" t="s">
        <v>59</v>
      </c>
      <c r="M1304">
        <v>2021</v>
      </c>
      <c r="N1304" t="s">
        <v>37</v>
      </c>
      <c r="O1304" t="s">
        <v>53</v>
      </c>
      <c r="P1304" t="s">
        <v>67</v>
      </c>
      <c r="Q1304" t="s">
        <v>68</v>
      </c>
      <c r="R1304" t="s">
        <v>64</v>
      </c>
      <c r="S1304" t="s">
        <v>57</v>
      </c>
      <c r="T1304" t="s">
        <v>69</v>
      </c>
      <c r="U1304">
        <v>355</v>
      </c>
      <c r="V1304">
        <v>507.65</v>
      </c>
    </row>
    <row r="1305" spans="12:22" x14ac:dyDescent="0.25">
      <c r="L1305" t="s">
        <v>61</v>
      </c>
      <c r="M1305">
        <v>2021</v>
      </c>
      <c r="N1305" t="s">
        <v>37</v>
      </c>
      <c r="O1305" t="s">
        <v>53</v>
      </c>
      <c r="P1305" t="s">
        <v>67</v>
      </c>
      <c r="Q1305" t="s">
        <v>68</v>
      </c>
      <c r="R1305" t="s">
        <v>64</v>
      </c>
      <c r="S1305" t="s">
        <v>57</v>
      </c>
      <c r="T1305" t="s">
        <v>69</v>
      </c>
      <c r="U1305">
        <v>349</v>
      </c>
      <c r="V1305">
        <v>499.07</v>
      </c>
    </row>
    <row r="1306" spans="12:22" x14ac:dyDescent="0.25">
      <c r="L1306" t="s">
        <v>59</v>
      </c>
      <c r="M1306">
        <v>2021</v>
      </c>
      <c r="N1306" t="s">
        <v>36</v>
      </c>
      <c r="O1306" t="s">
        <v>53</v>
      </c>
      <c r="P1306" t="s">
        <v>67</v>
      </c>
      <c r="Q1306" t="s">
        <v>68</v>
      </c>
      <c r="R1306" t="s">
        <v>64</v>
      </c>
      <c r="S1306" t="s">
        <v>57</v>
      </c>
      <c r="T1306" t="s">
        <v>69</v>
      </c>
      <c r="U1306">
        <v>130</v>
      </c>
      <c r="V1306">
        <v>185.9</v>
      </c>
    </row>
    <row r="1307" spans="12:22" x14ac:dyDescent="0.25">
      <c r="L1307" t="s">
        <v>59</v>
      </c>
      <c r="M1307">
        <v>2021</v>
      </c>
      <c r="N1307" t="s">
        <v>36</v>
      </c>
      <c r="O1307" t="s">
        <v>53</v>
      </c>
      <c r="P1307" t="s">
        <v>67</v>
      </c>
      <c r="Q1307" t="s">
        <v>68</v>
      </c>
      <c r="R1307" t="s">
        <v>64</v>
      </c>
      <c r="S1307" t="s">
        <v>57</v>
      </c>
      <c r="T1307" t="s">
        <v>69</v>
      </c>
      <c r="U1307">
        <v>370</v>
      </c>
      <c r="V1307">
        <v>529.1</v>
      </c>
    </row>
    <row r="1308" spans="12:22" x14ac:dyDescent="0.25">
      <c r="L1308" t="s">
        <v>52</v>
      </c>
      <c r="M1308">
        <v>2021</v>
      </c>
      <c r="N1308" t="s">
        <v>36</v>
      </c>
      <c r="O1308" t="s">
        <v>53</v>
      </c>
      <c r="P1308" t="s">
        <v>67</v>
      </c>
      <c r="Q1308" t="s">
        <v>68</v>
      </c>
      <c r="R1308" t="s">
        <v>64</v>
      </c>
      <c r="S1308" t="s">
        <v>57</v>
      </c>
      <c r="T1308" t="s">
        <v>69</v>
      </c>
      <c r="U1308">
        <v>364</v>
      </c>
      <c r="V1308">
        <v>520.52</v>
      </c>
    </row>
    <row r="1309" spans="12:22" x14ac:dyDescent="0.25">
      <c r="L1309" t="s">
        <v>52</v>
      </c>
      <c r="M1309">
        <v>2021</v>
      </c>
      <c r="N1309" t="s">
        <v>36</v>
      </c>
      <c r="O1309" t="s">
        <v>53</v>
      </c>
      <c r="P1309" t="s">
        <v>67</v>
      </c>
      <c r="Q1309" t="s">
        <v>68</v>
      </c>
      <c r="R1309" t="s">
        <v>64</v>
      </c>
      <c r="S1309" t="s">
        <v>57</v>
      </c>
      <c r="T1309" t="s">
        <v>69</v>
      </c>
      <c r="U1309">
        <v>127</v>
      </c>
      <c r="V1309">
        <v>181.61</v>
      </c>
    </row>
    <row r="1310" spans="12:22" x14ac:dyDescent="0.25">
      <c r="L1310" t="s">
        <v>59</v>
      </c>
      <c r="M1310">
        <v>2021</v>
      </c>
      <c r="N1310" t="s">
        <v>36</v>
      </c>
      <c r="O1310" t="s">
        <v>53</v>
      </c>
      <c r="P1310" t="s">
        <v>67</v>
      </c>
      <c r="Q1310" t="s">
        <v>68</v>
      </c>
      <c r="R1310" t="s">
        <v>64</v>
      </c>
      <c r="S1310" t="s">
        <v>57</v>
      </c>
      <c r="T1310" t="s">
        <v>69</v>
      </c>
      <c r="U1310">
        <v>367</v>
      </c>
      <c r="V1310">
        <v>524.80999999999995</v>
      </c>
    </row>
    <row r="1311" spans="12:22" x14ac:dyDescent="0.25">
      <c r="L1311" t="s">
        <v>52</v>
      </c>
      <c r="M1311">
        <v>2021</v>
      </c>
      <c r="N1311" t="s">
        <v>36</v>
      </c>
      <c r="O1311" t="s">
        <v>53</v>
      </c>
      <c r="P1311" t="s">
        <v>67</v>
      </c>
      <c r="Q1311" t="s">
        <v>68</v>
      </c>
      <c r="R1311" t="s">
        <v>64</v>
      </c>
      <c r="S1311" t="s">
        <v>57</v>
      </c>
      <c r="T1311" t="s">
        <v>69</v>
      </c>
      <c r="U1311">
        <v>361</v>
      </c>
      <c r="V1311">
        <v>516.23</v>
      </c>
    </row>
    <row r="1312" spans="12:22" x14ac:dyDescent="0.25">
      <c r="L1312" t="s">
        <v>59</v>
      </c>
      <c r="M1312">
        <v>2021</v>
      </c>
      <c r="N1312" t="s">
        <v>32</v>
      </c>
      <c r="O1312" t="s">
        <v>53</v>
      </c>
      <c r="P1312" t="s">
        <v>67</v>
      </c>
      <c r="Q1312" t="s">
        <v>68</v>
      </c>
      <c r="R1312" t="s">
        <v>64</v>
      </c>
      <c r="S1312" t="s">
        <v>57</v>
      </c>
      <c r="T1312" t="s">
        <v>58</v>
      </c>
      <c r="U1312">
        <v>178</v>
      </c>
      <c r="V1312">
        <v>254.54</v>
      </c>
    </row>
    <row r="1313" spans="12:22" x14ac:dyDescent="0.25">
      <c r="L1313" t="s">
        <v>59</v>
      </c>
      <c r="M1313">
        <v>2021</v>
      </c>
      <c r="N1313" t="s">
        <v>32</v>
      </c>
      <c r="O1313" t="s">
        <v>53</v>
      </c>
      <c r="P1313" t="s">
        <v>67</v>
      </c>
      <c r="Q1313" t="s">
        <v>68</v>
      </c>
      <c r="R1313" t="s">
        <v>64</v>
      </c>
      <c r="S1313" t="s">
        <v>57</v>
      </c>
      <c r="T1313" t="s">
        <v>58</v>
      </c>
      <c r="U1313">
        <v>172</v>
      </c>
      <c r="V1313">
        <v>245.95999999999998</v>
      </c>
    </row>
    <row r="1314" spans="12:22" x14ac:dyDescent="0.25">
      <c r="L1314" t="s">
        <v>62</v>
      </c>
      <c r="M1314">
        <v>2021</v>
      </c>
      <c r="N1314" t="s">
        <v>32</v>
      </c>
      <c r="O1314" t="s">
        <v>53</v>
      </c>
      <c r="P1314" t="s">
        <v>67</v>
      </c>
      <c r="Q1314" t="s">
        <v>68</v>
      </c>
      <c r="R1314" t="s">
        <v>64</v>
      </c>
      <c r="S1314" t="s">
        <v>57</v>
      </c>
      <c r="T1314" t="s">
        <v>58</v>
      </c>
      <c r="U1314">
        <v>166</v>
      </c>
      <c r="V1314">
        <v>237.38</v>
      </c>
    </row>
    <row r="1315" spans="12:22" x14ac:dyDescent="0.25">
      <c r="L1315" t="s">
        <v>59</v>
      </c>
      <c r="M1315">
        <v>2021</v>
      </c>
      <c r="N1315" t="s">
        <v>32</v>
      </c>
      <c r="O1315" t="s">
        <v>53</v>
      </c>
      <c r="P1315" t="s">
        <v>67</v>
      </c>
      <c r="Q1315" t="s">
        <v>68</v>
      </c>
      <c r="R1315" t="s">
        <v>64</v>
      </c>
      <c r="S1315" t="s">
        <v>57</v>
      </c>
      <c r="T1315" t="s">
        <v>58</v>
      </c>
      <c r="U1315">
        <v>175</v>
      </c>
      <c r="V1315">
        <v>250.25</v>
      </c>
    </row>
    <row r="1316" spans="12:22" x14ac:dyDescent="0.25">
      <c r="L1316" t="s">
        <v>52</v>
      </c>
      <c r="M1316">
        <v>2021</v>
      </c>
      <c r="N1316" t="s">
        <v>32</v>
      </c>
      <c r="O1316" t="s">
        <v>53</v>
      </c>
      <c r="P1316" t="s">
        <v>67</v>
      </c>
      <c r="Q1316" t="s">
        <v>68</v>
      </c>
      <c r="R1316" t="s">
        <v>64</v>
      </c>
      <c r="S1316" t="s">
        <v>57</v>
      </c>
      <c r="T1316" t="s">
        <v>58</v>
      </c>
      <c r="U1316">
        <v>169</v>
      </c>
      <c r="V1316">
        <v>241.67000000000002</v>
      </c>
    </row>
    <row r="1317" spans="12:22" x14ac:dyDescent="0.25">
      <c r="L1317" t="s">
        <v>59</v>
      </c>
      <c r="M1317">
        <v>2021</v>
      </c>
      <c r="N1317" t="s">
        <v>32</v>
      </c>
      <c r="O1317" t="s">
        <v>53</v>
      </c>
      <c r="P1317" t="s">
        <v>67</v>
      </c>
      <c r="Q1317" t="s">
        <v>68</v>
      </c>
      <c r="R1317" t="s">
        <v>64</v>
      </c>
      <c r="S1317" t="s">
        <v>57</v>
      </c>
      <c r="T1317" t="s">
        <v>69</v>
      </c>
      <c r="U1317">
        <v>163</v>
      </c>
      <c r="V1317">
        <v>233.09</v>
      </c>
    </row>
    <row r="1318" spans="12:22" x14ac:dyDescent="0.25">
      <c r="L1318" t="s">
        <v>62</v>
      </c>
      <c r="M1318">
        <v>2021</v>
      </c>
      <c r="N1318" t="s">
        <v>35</v>
      </c>
      <c r="O1318" t="s">
        <v>53</v>
      </c>
      <c r="P1318" t="s">
        <v>67</v>
      </c>
      <c r="Q1318" t="s">
        <v>68</v>
      </c>
      <c r="R1318" t="s">
        <v>64</v>
      </c>
      <c r="S1318" t="s">
        <v>57</v>
      </c>
      <c r="T1318" t="s">
        <v>69</v>
      </c>
      <c r="U1318">
        <v>142</v>
      </c>
      <c r="V1318">
        <v>203.06</v>
      </c>
    </row>
    <row r="1319" spans="12:22" x14ac:dyDescent="0.25">
      <c r="L1319" t="s">
        <v>59</v>
      </c>
      <c r="M1319">
        <v>2021</v>
      </c>
      <c r="N1319" t="s">
        <v>35</v>
      </c>
      <c r="O1319" t="s">
        <v>53</v>
      </c>
      <c r="P1319" t="s">
        <v>67</v>
      </c>
      <c r="Q1319" t="s">
        <v>68</v>
      </c>
      <c r="R1319" t="s">
        <v>64</v>
      </c>
      <c r="S1319" t="s">
        <v>57</v>
      </c>
      <c r="T1319" t="s">
        <v>69</v>
      </c>
      <c r="U1319">
        <v>136</v>
      </c>
      <c r="V1319">
        <v>194.48</v>
      </c>
    </row>
    <row r="1320" spans="12:22" x14ac:dyDescent="0.25">
      <c r="L1320" t="s">
        <v>52</v>
      </c>
      <c r="M1320">
        <v>2021</v>
      </c>
      <c r="N1320" t="s">
        <v>35</v>
      </c>
      <c r="O1320" t="s">
        <v>53</v>
      </c>
      <c r="P1320" t="s">
        <v>67</v>
      </c>
      <c r="Q1320" t="s">
        <v>68</v>
      </c>
      <c r="R1320" t="s">
        <v>64</v>
      </c>
      <c r="S1320" t="s">
        <v>57</v>
      </c>
      <c r="T1320" t="s">
        <v>69</v>
      </c>
      <c r="U1320">
        <v>145</v>
      </c>
      <c r="V1320">
        <v>207.35</v>
      </c>
    </row>
    <row r="1321" spans="12:22" x14ac:dyDescent="0.25">
      <c r="L1321" t="s">
        <v>52</v>
      </c>
      <c r="M1321">
        <v>2021</v>
      </c>
      <c r="N1321" t="s">
        <v>35</v>
      </c>
      <c r="O1321" t="s">
        <v>53</v>
      </c>
      <c r="P1321" t="s">
        <v>67</v>
      </c>
      <c r="Q1321" t="s">
        <v>68</v>
      </c>
      <c r="R1321" t="s">
        <v>64</v>
      </c>
      <c r="S1321" t="s">
        <v>57</v>
      </c>
      <c r="T1321" t="s">
        <v>69</v>
      </c>
      <c r="U1321">
        <v>139</v>
      </c>
      <c r="V1321">
        <v>198.76999999999998</v>
      </c>
    </row>
    <row r="1322" spans="12:22" x14ac:dyDescent="0.25">
      <c r="L1322" t="s">
        <v>52</v>
      </c>
      <c r="M1322">
        <v>2021</v>
      </c>
      <c r="N1322" t="s">
        <v>35</v>
      </c>
      <c r="O1322" t="s">
        <v>53</v>
      </c>
      <c r="P1322" t="s">
        <v>67</v>
      </c>
      <c r="Q1322" t="s">
        <v>68</v>
      </c>
      <c r="R1322" t="s">
        <v>64</v>
      </c>
      <c r="S1322" t="s">
        <v>57</v>
      </c>
      <c r="T1322" t="s">
        <v>69</v>
      </c>
      <c r="U1322">
        <v>133</v>
      </c>
      <c r="V1322">
        <v>190.19</v>
      </c>
    </row>
    <row r="1323" spans="12:22" x14ac:dyDescent="0.25">
      <c r="L1323" t="s">
        <v>59</v>
      </c>
      <c r="M1323">
        <v>2021</v>
      </c>
      <c r="N1323" t="s">
        <v>41</v>
      </c>
      <c r="O1323" t="s">
        <v>53</v>
      </c>
      <c r="P1323" t="s">
        <v>67</v>
      </c>
      <c r="Q1323" t="s">
        <v>68</v>
      </c>
      <c r="R1323" t="s">
        <v>64</v>
      </c>
      <c r="S1323" t="s">
        <v>57</v>
      </c>
      <c r="T1323" t="s">
        <v>58</v>
      </c>
      <c r="U1323">
        <v>292</v>
      </c>
      <c r="V1323">
        <v>417.56</v>
      </c>
    </row>
    <row r="1324" spans="12:22" x14ac:dyDescent="0.25">
      <c r="L1324" t="s">
        <v>59</v>
      </c>
      <c r="M1324">
        <v>2021</v>
      </c>
      <c r="N1324" t="s">
        <v>41</v>
      </c>
      <c r="O1324" t="s">
        <v>53</v>
      </c>
      <c r="P1324" t="s">
        <v>67</v>
      </c>
      <c r="Q1324" t="s">
        <v>68</v>
      </c>
      <c r="R1324" t="s">
        <v>64</v>
      </c>
      <c r="S1324" t="s">
        <v>57</v>
      </c>
      <c r="T1324" t="s">
        <v>58</v>
      </c>
      <c r="U1324">
        <v>286</v>
      </c>
      <c r="V1324">
        <v>408.98</v>
      </c>
    </row>
    <row r="1325" spans="12:22" x14ac:dyDescent="0.25">
      <c r="L1325" t="s">
        <v>59</v>
      </c>
      <c r="M1325">
        <v>2021</v>
      </c>
      <c r="N1325" t="s">
        <v>41</v>
      </c>
      <c r="O1325" t="s">
        <v>53</v>
      </c>
      <c r="P1325" t="s">
        <v>67</v>
      </c>
      <c r="Q1325" t="s">
        <v>68</v>
      </c>
      <c r="R1325" t="s">
        <v>64</v>
      </c>
      <c r="S1325" t="s">
        <v>57</v>
      </c>
      <c r="T1325" t="s">
        <v>58</v>
      </c>
      <c r="U1325">
        <v>295</v>
      </c>
      <c r="V1325">
        <v>421.85</v>
      </c>
    </row>
    <row r="1326" spans="12:22" x14ac:dyDescent="0.25">
      <c r="L1326" t="s">
        <v>52</v>
      </c>
      <c r="M1326">
        <v>2021</v>
      </c>
      <c r="N1326" t="s">
        <v>41</v>
      </c>
      <c r="O1326" t="s">
        <v>53</v>
      </c>
      <c r="P1326" t="s">
        <v>67</v>
      </c>
      <c r="Q1326" t="s">
        <v>68</v>
      </c>
      <c r="R1326" t="s">
        <v>64</v>
      </c>
      <c r="S1326" t="s">
        <v>57</v>
      </c>
      <c r="T1326" t="s">
        <v>58</v>
      </c>
      <c r="U1326">
        <v>289</v>
      </c>
      <c r="V1326">
        <v>413.27</v>
      </c>
    </row>
    <row r="1327" spans="12:22" x14ac:dyDescent="0.25">
      <c r="L1327" t="s">
        <v>59</v>
      </c>
      <c r="M1327">
        <v>2021</v>
      </c>
      <c r="N1327" t="s">
        <v>41</v>
      </c>
      <c r="O1327" t="s">
        <v>53</v>
      </c>
      <c r="P1327" t="s">
        <v>67</v>
      </c>
      <c r="Q1327" t="s">
        <v>68</v>
      </c>
      <c r="R1327" t="s">
        <v>64</v>
      </c>
      <c r="S1327" t="s">
        <v>57</v>
      </c>
      <c r="T1327" t="s">
        <v>58</v>
      </c>
      <c r="U1327">
        <v>283</v>
      </c>
      <c r="V1327">
        <v>404.69</v>
      </c>
    </row>
    <row r="1328" spans="12:22" x14ac:dyDescent="0.25">
      <c r="L1328" t="s">
        <v>59</v>
      </c>
      <c r="M1328">
        <v>2021</v>
      </c>
      <c r="N1328" t="s">
        <v>40</v>
      </c>
      <c r="O1328" t="s">
        <v>53</v>
      </c>
      <c r="P1328" t="s">
        <v>67</v>
      </c>
      <c r="Q1328" t="s">
        <v>68</v>
      </c>
      <c r="R1328" t="s">
        <v>64</v>
      </c>
      <c r="S1328" t="s">
        <v>57</v>
      </c>
      <c r="T1328" t="s">
        <v>58</v>
      </c>
      <c r="U1328">
        <v>310</v>
      </c>
      <c r="V1328">
        <v>443.3</v>
      </c>
    </row>
    <row r="1329" spans="12:22" x14ac:dyDescent="0.25">
      <c r="L1329" t="s">
        <v>61</v>
      </c>
      <c r="M1329">
        <v>2021</v>
      </c>
      <c r="N1329" t="s">
        <v>40</v>
      </c>
      <c r="O1329" t="s">
        <v>53</v>
      </c>
      <c r="P1329" t="s">
        <v>67</v>
      </c>
      <c r="Q1329" t="s">
        <v>68</v>
      </c>
      <c r="R1329" t="s">
        <v>64</v>
      </c>
      <c r="S1329" t="s">
        <v>57</v>
      </c>
      <c r="T1329" t="s">
        <v>58</v>
      </c>
      <c r="U1329">
        <v>304</v>
      </c>
      <c r="V1329">
        <v>434.72</v>
      </c>
    </row>
    <row r="1330" spans="12:22" x14ac:dyDescent="0.25">
      <c r="L1330" t="s">
        <v>52</v>
      </c>
      <c r="M1330">
        <v>2021</v>
      </c>
      <c r="N1330" t="s">
        <v>40</v>
      </c>
      <c r="O1330" t="s">
        <v>53</v>
      </c>
      <c r="P1330" t="s">
        <v>67</v>
      </c>
      <c r="Q1330" t="s">
        <v>68</v>
      </c>
      <c r="R1330" t="s">
        <v>64</v>
      </c>
      <c r="S1330" t="s">
        <v>57</v>
      </c>
      <c r="T1330" t="s">
        <v>58</v>
      </c>
      <c r="U1330">
        <v>298</v>
      </c>
      <c r="V1330">
        <v>426.14</v>
      </c>
    </row>
    <row r="1331" spans="12:22" x14ac:dyDescent="0.25">
      <c r="L1331" t="s">
        <v>52</v>
      </c>
      <c r="M1331">
        <v>2021</v>
      </c>
      <c r="N1331" t="s">
        <v>40</v>
      </c>
      <c r="O1331" t="s">
        <v>53</v>
      </c>
      <c r="P1331" t="s">
        <v>67</v>
      </c>
      <c r="Q1331" t="s">
        <v>68</v>
      </c>
      <c r="R1331" t="s">
        <v>64</v>
      </c>
      <c r="S1331" t="s">
        <v>57</v>
      </c>
      <c r="T1331" t="s">
        <v>58</v>
      </c>
      <c r="U1331">
        <v>307</v>
      </c>
      <c r="V1331">
        <v>439.01</v>
      </c>
    </row>
    <row r="1332" spans="12:22" x14ac:dyDescent="0.25">
      <c r="L1332" t="s">
        <v>63</v>
      </c>
      <c r="M1332">
        <v>2021</v>
      </c>
      <c r="N1332" t="s">
        <v>40</v>
      </c>
      <c r="O1332" t="s">
        <v>53</v>
      </c>
      <c r="P1332" t="s">
        <v>67</v>
      </c>
      <c r="Q1332" t="s">
        <v>68</v>
      </c>
      <c r="R1332" t="s">
        <v>64</v>
      </c>
      <c r="S1332" t="s">
        <v>57</v>
      </c>
      <c r="T1332" t="s">
        <v>58</v>
      </c>
      <c r="U1332">
        <v>301</v>
      </c>
      <c r="V1332">
        <v>430.43</v>
      </c>
    </row>
    <row r="1333" spans="12:22" x14ac:dyDescent="0.25">
      <c r="L1333" t="s">
        <v>52</v>
      </c>
      <c r="M1333">
        <v>2021</v>
      </c>
      <c r="N1333" t="s">
        <v>34</v>
      </c>
      <c r="O1333" t="s">
        <v>65</v>
      </c>
      <c r="P1333" t="s">
        <v>67</v>
      </c>
      <c r="Q1333" t="s">
        <v>68</v>
      </c>
      <c r="R1333" t="s">
        <v>64</v>
      </c>
      <c r="S1333" t="s">
        <v>57</v>
      </c>
      <c r="T1333" t="s">
        <v>69</v>
      </c>
      <c r="U1333">
        <v>344</v>
      </c>
      <c r="V1333">
        <v>491.91999999999996</v>
      </c>
    </row>
    <row r="1334" spans="12:22" x14ac:dyDescent="0.25">
      <c r="L1334" t="s">
        <v>59</v>
      </c>
      <c r="M1334">
        <v>2021</v>
      </c>
      <c r="N1334" t="s">
        <v>34</v>
      </c>
      <c r="O1334" t="s">
        <v>65</v>
      </c>
      <c r="P1334" t="s">
        <v>67</v>
      </c>
      <c r="Q1334" t="s">
        <v>68</v>
      </c>
      <c r="R1334" t="s">
        <v>64</v>
      </c>
      <c r="S1334" t="s">
        <v>57</v>
      </c>
      <c r="T1334" t="s">
        <v>69</v>
      </c>
      <c r="U1334">
        <v>314</v>
      </c>
      <c r="V1334">
        <v>449.02</v>
      </c>
    </row>
    <row r="1335" spans="12:22" x14ac:dyDescent="0.25">
      <c r="L1335" t="s">
        <v>52</v>
      </c>
      <c r="M1335">
        <v>2021</v>
      </c>
      <c r="N1335" t="s">
        <v>34</v>
      </c>
      <c r="O1335" t="s">
        <v>65</v>
      </c>
      <c r="P1335" t="s">
        <v>67</v>
      </c>
      <c r="Q1335" t="s">
        <v>68</v>
      </c>
      <c r="R1335" t="s">
        <v>64</v>
      </c>
      <c r="S1335" t="s">
        <v>57</v>
      </c>
      <c r="T1335" t="s">
        <v>69</v>
      </c>
      <c r="U1335">
        <v>340</v>
      </c>
      <c r="V1335">
        <v>486.2</v>
      </c>
    </row>
    <row r="1336" spans="12:22" x14ac:dyDescent="0.25">
      <c r="L1336" t="s">
        <v>59</v>
      </c>
      <c r="M1336">
        <v>2021</v>
      </c>
      <c r="N1336" t="s">
        <v>34</v>
      </c>
      <c r="O1336" t="s">
        <v>65</v>
      </c>
      <c r="P1336" t="s">
        <v>67</v>
      </c>
      <c r="Q1336" t="s">
        <v>68</v>
      </c>
      <c r="R1336" t="s">
        <v>64</v>
      </c>
      <c r="S1336" t="s">
        <v>57</v>
      </c>
      <c r="T1336" t="s">
        <v>69</v>
      </c>
      <c r="U1336">
        <v>142</v>
      </c>
      <c r="V1336">
        <v>203.06</v>
      </c>
    </row>
    <row r="1337" spans="12:22" x14ac:dyDescent="0.25">
      <c r="L1337" t="s">
        <v>59</v>
      </c>
      <c r="M1337">
        <v>2021</v>
      </c>
      <c r="N1337" t="s">
        <v>34</v>
      </c>
      <c r="O1337" t="s">
        <v>65</v>
      </c>
      <c r="P1337" t="s">
        <v>67</v>
      </c>
      <c r="Q1337" t="s">
        <v>68</v>
      </c>
      <c r="R1337" t="s">
        <v>64</v>
      </c>
      <c r="S1337" t="s">
        <v>57</v>
      </c>
      <c r="T1337" t="s">
        <v>69</v>
      </c>
      <c r="U1337">
        <v>316</v>
      </c>
      <c r="V1337">
        <v>451.88</v>
      </c>
    </row>
    <row r="1338" spans="12:22" x14ac:dyDescent="0.25">
      <c r="L1338" t="s">
        <v>61</v>
      </c>
      <c r="M1338">
        <v>2021</v>
      </c>
      <c r="N1338" t="s">
        <v>34</v>
      </c>
      <c r="O1338" t="s">
        <v>65</v>
      </c>
      <c r="P1338" t="s">
        <v>67</v>
      </c>
      <c r="Q1338" t="s">
        <v>68</v>
      </c>
      <c r="R1338" t="s">
        <v>64</v>
      </c>
      <c r="S1338" t="s">
        <v>57</v>
      </c>
      <c r="T1338" t="s">
        <v>69</v>
      </c>
      <c r="U1338">
        <v>823</v>
      </c>
      <c r="V1338">
        <v>1176.8899999999999</v>
      </c>
    </row>
    <row r="1339" spans="12:22" x14ac:dyDescent="0.25">
      <c r="L1339" t="s">
        <v>59</v>
      </c>
      <c r="M1339">
        <v>2021</v>
      </c>
      <c r="N1339" t="s">
        <v>34</v>
      </c>
      <c r="O1339" t="s">
        <v>65</v>
      </c>
      <c r="P1339" t="s">
        <v>67</v>
      </c>
      <c r="Q1339" t="s">
        <v>68</v>
      </c>
      <c r="R1339" t="s">
        <v>64</v>
      </c>
      <c r="S1339" t="s">
        <v>57</v>
      </c>
      <c r="T1339" t="s">
        <v>69</v>
      </c>
      <c r="U1339">
        <v>856</v>
      </c>
      <c r="V1339">
        <v>1224.08</v>
      </c>
    </row>
    <row r="1340" spans="12:22" x14ac:dyDescent="0.25">
      <c r="L1340" t="s">
        <v>59</v>
      </c>
      <c r="M1340">
        <v>2021</v>
      </c>
      <c r="N1340" t="s">
        <v>34</v>
      </c>
      <c r="O1340" t="s">
        <v>65</v>
      </c>
      <c r="P1340" t="s">
        <v>67</v>
      </c>
      <c r="Q1340" t="s">
        <v>68</v>
      </c>
      <c r="R1340" t="s">
        <v>64</v>
      </c>
      <c r="S1340" t="s">
        <v>57</v>
      </c>
      <c r="T1340" t="s">
        <v>69</v>
      </c>
      <c r="U1340">
        <v>909</v>
      </c>
      <c r="V1340">
        <v>1299.8699999999999</v>
      </c>
    </row>
    <row r="1341" spans="12:22" x14ac:dyDescent="0.25">
      <c r="L1341" t="s">
        <v>59</v>
      </c>
      <c r="M1341">
        <v>2021</v>
      </c>
      <c r="N1341" t="s">
        <v>34</v>
      </c>
      <c r="O1341" t="s">
        <v>65</v>
      </c>
      <c r="P1341" t="s">
        <v>67</v>
      </c>
      <c r="Q1341" t="s">
        <v>68</v>
      </c>
      <c r="R1341" t="s">
        <v>64</v>
      </c>
      <c r="S1341" t="s">
        <v>57</v>
      </c>
      <c r="T1341" t="s">
        <v>69</v>
      </c>
      <c r="U1341">
        <v>862</v>
      </c>
      <c r="V1341">
        <v>526.24</v>
      </c>
    </row>
    <row r="1342" spans="12:22" x14ac:dyDescent="0.25">
      <c r="L1342" t="s">
        <v>59</v>
      </c>
      <c r="M1342">
        <v>2021</v>
      </c>
      <c r="N1342" t="s">
        <v>34</v>
      </c>
      <c r="O1342" t="s">
        <v>65</v>
      </c>
      <c r="P1342" t="s">
        <v>67</v>
      </c>
      <c r="Q1342" t="s">
        <v>68</v>
      </c>
      <c r="R1342" t="s">
        <v>64</v>
      </c>
      <c r="S1342" t="s">
        <v>57</v>
      </c>
      <c r="T1342" t="s">
        <v>69</v>
      </c>
      <c r="U1342">
        <v>141</v>
      </c>
      <c r="V1342">
        <v>526.24</v>
      </c>
    </row>
    <row r="1343" spans="12:22" x14ac:dyDescent="0.25">
      <c r="L1343" t="s">
        <v>61</v>
      </c>
      <c r="M1343">
        <v>2021</v>
      </c>
      <c r="N1343" t="s">
        <v>34</v>
      </c>
      <c r="O1343" t="s">
        <v>65</v>
      </c>
      <c r="P1343" t="s">
        <v>67</v>
      </c>
      <c r="Q1343" t="s">
        <v>68</v>
      </c>
      <c r="R1343" t="s">
        <v>64</v>
      </c>
      <c r="S1343" t="s">
        <v>57</v>
      </c>
      <c r="T1343" t="s">
        <v>69</v>
      </c>
      <c r="U1343">
        <v>315</v>
      </c>
      <c r="V1343">
        <v>450.45</v>
      </c>
    </row>
    <row r="1344" spans="12:22" x14ac:dyDescent="0.25">
      <c r="L1344" t="s">
        <v>59</v>
      </c>
      <c r="M1344">
        <v>2021</v>
      </c>
      <c r="N1344" t="s">
        <v>34</v>
      </c>
      <c r="O1344" t="s">
        <v>65</v>
      </c>
      <c r="P1344" t="s">
        <v>67</v>
      </c>
      <c r="Q1344" t="s">
        <v>68</v>
      </c>
      <c r="R1344" t="s">
        <v>64</v>
      </c>
      <c r="S1344" t="s">
        <v>57</v>
      </c>
      <c r="T1344" t="s">
        <v>69</v>
      </c>
      <c r="U1344">
        <v>343</v>
      </c>
      <c r="V1344">
        <v>490.49</v>
      </c>
    </row>
    <row r="1345" spans="12:22" x14ac:dyDescent="0.25">
      <c r="L1345" t="s">
        <v>59</v>
      </c>
      <c r="M1345">
        <v>2021</v>
      </c>
      <c r="N1345" t="s">
        <v>34</v>
      </c>
      <c r="O1345" t="s">
        <v>65</v>
      </c>
      <c r="P1345" t="s">
        <v>67</v>
      </c>
      <c r="Q1345" t="s">
        <v>68</v>
      </c>
      <c r="R1345" t="s">
        <v>64</v>
      </c>
      <c r="S1345" t="s">
        <v>57</v>
      </c>
      <c r="T1345" t="s">
        <v>69</v>
      </c>
      <c r="U1345">
        <v>145</v>
      </c>
      <c r="V1345">
        <v>207.35</v>
      </c>
    </row>
    <row r="1346" spans="12:22" x14ac:dyDescent="0.25">
      <c r="L1346" t="s">
        <v>52</v>
      </c>
      <c r="M1346">
        <v>2021</v>
      </c>
      <c r="N1346" t="s">
        <v>34</v>
      </c>
      <c r="O1346" t="s">
        <v>65</v>
      </c>
      <c r="P1346" t="s">
        <v>67</v>
      </c>
      <c r="Q1346" t="s">
        <v>68</v>
      </c>
      <c r="R1346" t="s">
        <v>64</v>
      </c>
      <c r="S1346" t="s">
        <v>57</v>
      </c>
      <c r="T1346" t="s">
        <v>69</v>
      </c>
      <c r="U1346">
        <v>313</v>
      </c>
      <c r="V1346">
        <v>447.59000000000003</v>
      </c>
    </row>
    <row r="1347" spans="12:22" x14ac:dyDescent="0.25">
      <c r="L1347" t="s">
        <v>59</v>
      </c>
      <c r="M1347">
        <v>2021</v>
      </c>
      <c r="N1347" t="s">
        <v>34</v>
      </c>
      <c r="O1347" t="s">
        <v>65</v>
      </c>
      <c r="P1347" t="s">
        <v>67</v>
      </c>
      <c r="Q1347" t="s">
        <v>68</v>
      </c>
      <c r="R1347" t="s">
        <v>64</v>
      </c>
      <c r="S1347" t="s">
        <v>57</v>
      </c>
      <c r="T1347" t="s">
        <v>69</v>
      </c>
      <c r="U1347">
        <v>832</v>
      </c>
      <c r="V1347">
        <v>1189.76</v>
      </c>
    </row>
    <row r="1348" spans="12:22" x14ac:dyDescent="0.25">
      <c r="L1348" t="s">
        <v>52</v>
      </c>
      <c r="M1348">
        <v>2021</v>
      </c>
      <c r="N1348" t="s">
        <v>34</v>
      </c>
      <c r="O1348" t="s">
        <v>65</v>
      </c>
      <c r="P1348" t="s">
        <v>67</v>
      </c>
      <c r="Q1348" t="s">
        <v>68</v>
      </c>
      <c r="R1348" t="s">
        <v>64</v>
      </c>
      <c r="S1348" t="s">
        <v>57</v>
      </c>
      <c r="T1348" t="s">
        <v>69</v>
      </c>
      <c r="U1348">
        <v>865</v>
      </c>
      <c r="V1348">
        <v>1236.95</v>
      </c>
    </row>
    <row r="1349" spans="12:22" x14ac:dyDescent="0.25">
      <c r="L1349" t="s">
        <v>52</v>
      </c>
      <c r="M1349">
        <v>2021</v>
      </c>
      <c r="N1349" t="s">
        <v>34</v>
      </c>
      <c r="O1349" t="s">
        <v>65</v>
      </c>
      <c r="P1349" t="s">
        <v>67</v>
      </c>
      <c r="Q1349" t="s">
        <v>68</v>
      </c>
      <c r="R1349" t="s">
        <v>64</v>
      </c>
      <c r="S1349" t="s">
        <v>57</v>
      </c>
      <c r="T1349" t="s">
        <v>69</v>
      </c>
      <c r="U1349">
        <v>317</v>
      </c>
      <c r="V1349">
        <v>453.31</v>
      </c>
    </row>
    <row r="1350" spans="12:22" x14ac:dyDescent="0.25">
      <c r="L1350" t="s">
        <v>52</v>
      </c>
      <c r="M1350">
        <v>2021</v>
      </c>
      <c r="N1350" t="s">
        <v>38</v>
      </c>
      <c r="O1350" t="s">
        <v>65</v>
      </c>
      <c r="P1350" t="s">
        <v>67</v>
      </c>
      <c r="Q1350" t="s">
        <v>68</v>
      </c>
      <c r="R1350" t="s">
        <v>64</v>
      </c>
      <c r="S1350" t="s">
        <v>57</v>
      </c>
      <c r="T1350" t="s">
        <v>69</v>
      </c>
      <c r="U1350">
        <v>320</v>
      </c>
      <c r="V1350">
        <v>457.6</v>
      </c>
    </row>
    <row r="1351" spans="12:22" x14ac:dyDescent="0.25">
      <c r="L1351" t="s">
        <v>59</v>
      </c>
      <c r="M1351">
        <v>2021</v>
      </c>
      <c r="N1351" t="s">
        <v>38</v>
      </c>
      <c r="O1351" t="s">
        <v>65</v>
      </c>
      <c r="P1351" t="s">
        <v>67</v>
      </c>
      <c r="Q1351" t="s">
        <v>68</v>
      </c>
      <c r="R1351" t="s">
        <v>64</v>
      </c>
      <c r="S1351" t="s">
        <v>57</v>
      </c>
      <c r="T1351" t="s">
        <v>69</v>
      </c>
      <c r="U1351">
        <v>368</v>
      </c>
      <c r="V1351">
        <v>526.24</v>
      </c>
    </row>
    <row r="1352" spans="12:22" x14ac:dyDescent="0.25">
      <c r="L1352" t="s">
        <v>59</v>
      </c>
      <c r="M1352">
        <v>2021</v>
      </c>
      <c r="N1352" t="s">
        <v>38</v>
      </c>
      <c r="O1352" t="s">
        <v>65</v>
      </c>
      <c r="P1352" t="s">
        <v>67</v>
      </c>
      <c r="Q1352" t="s">
        <v>68</v>
      </c>
      <c r="R1352" t="s">
        <v>64</v>
      </c>
      <c r="S1352" t="s">
        <v>57</v>
      </c>
      <c r="T1352" t="s">
        <v>69</v>
      </c>
      <c r="U1352">
        <v>296</v>
      </c>
      <c r="V1352">
        <v>423.28</v>
      </c>
    </row>
    <row r="1353" spans="12:22" x14ac:dyDescent="0.25">
      <c r="L1353" t="s">
        <v>63</v>
      </c>
      <c r="M1353">
        <v>2021</v>
      </c>
      <c r="N1353" t="s">
        <v>38</v>
      </c>
      <c r="O1353" t="s">
        <v>53</v>
      </c>
      <c r="P1353" t="s">
        <v>67</v>
      </c>
      <c r="Q1353" t="s">
        <v>68</v>
      </c>
      <c r="R1353" t="s">
        <v>64</v>
      </c>
      <c r="S1353" t="s">
        <v>57</v>
      </c>
      <c r="T1353" t="s">
        <v>69</v>
      </c>
      <c r="U1353">
        <v>322</v>
      </c>
      <c r="V1353">
        <v>460.46000000000004</v>
      </c>
    </row>
    <row r="1354" spans="12:22" x14ac:dyDescent="0.25">
      <c r="L1354" t="s">
        <v>59</v>
      </c>
      <c r="M1354">
        <v>2021</v>
      </c>
      <c r="N1354" t="s">
        <v>38</v>
      </c>
      <c r="O1354" t="s">
        <v>53</v>
      </c>
      <c r="P1354" t="s">
        <v>67</v>
      </c>
      <c r="Q1354" t="s">
        <v>68</v>
      </c>
      <c r="R1354" t="s">
        <v>64</v>
      </c>
      <c r="S1354" t="s">
        <v>57</v>
      </c>
      <c r="T1354" t="s">
        <v>69</v>
      </c>
      <c r="U1354">
        <v>370</v>
      </c>
      <c r="V1354">
        <v>529.1</v>
      </c>
    </row>
    <row r="1355" spans="12:22" x14ac:dyDescent="0.25">
      <c r="L1355" t="s">
        <v>59</v>
      </c>
      <c r="M1355">
        <v>2021</v>
      </c>
      <c r="N1355" t="s">
        <v>38</v>
      </c>
      <c r="O1355" t="s">
        <v>53</v>
      </c>
      <c r="P1355" t="s">
        <v>67</v>
      </c>
      <c r="Q1355" t="s">
        <v>68</v>
      </c>
      <c r="R1355" t="s">
        <v>64</v>
      </c>
      <c r="S1355" t="s">
        <v>57</v>
      </c>
      <c r="T1355" t="s">
        <v>69</v>
      </c>
      <c r="U1355">
        <v>292</v>
      </c>
      <c r="V1355">
        <v>417.56</v>
      </c>
    </row>
    <row r="1356" spans="12:22" x14ac:dyDescent="0.25">
      <c r="L1356" t="s">
        <v>61</v>
      </c>
      <c r="M1356">
        <v>2021</v>
      </c>
      <c r="N1356" t="s">
        <v>38</v>
      </c>
      <c r="O1356" t="s">
        <v>53</v>
      </c>
      <c r="P1356" t="s">
        <v>67</v>
      </c>
      <c r="Q1356" t="s">
        <v>68</v>
      </c>
      <c r="R1356" t="s">
        <v>64</v>
      </c>
      <c r="S1356" t="s">
        <v>66</v>
      </c>
      <c r="T1356" t="s">
        <v>69</v>
      </c>
      <c r="U1356">
        <v>860</v>
      </c>
      <c r="V1356">
        <v>1229.8</v>
      </c>
    </row>
    <row r="1357" spans="12:22" x14ac:dyDescent="0.25">
      <c r="L1357" t="s">
        <v>59</v>
      </c>
      <c r="M1357">
        <v>2021</v>
      </c>
      <c r="N1357" t="s">
        <v>38</v>
      </c>
      <c r="O1357" t="s">
        <v>53</v>
      </c>
      <c r="P1357" t="s">
        <v>67</v>
      </c>
      <c r="Q1357" t="s">
        <v>68</v>
      </c>
      <c r="R1357" t="s">
        <v>64</v>
      </c>
      <c r="S1357" t="s">
        <v>66</v>
      </c>
      <c r="T1357" t="s">
        <v>69</v>
      </c>
      <c r="U1357">
        <v>913</v>
      </c>
      <c r="V1357">
        <v>1305.5899999999999</v>
      </c>
    </row>
    <row r="1358" spans="12:22" x14ac:dyDescent="0.25">
      <c r="L1358" t="s">
        <v>59</v>
      </c>
      <c r="M1358">
        <v>2021</v>
      </c>
      <c r="N1358" t="s">
        <v>38</v>
      </c>
      <c r="O1358" t="s">
        <v>53</v>
      </c>
      <c r="P1358" t="s">
        <v>67</v>
      </c>
      <c r="Q1358" t="s">
        <v>68</v>
      </c>
      <c r="R1358" t="s">
        <v>64</v>
      </c>
      <c r="S1358" t="s">
        <v>66</v>
      </c>
      <c r="T1358" t="s">
        <v>69</v>
      </c>
      <c r="U1358">
        <v>866</v>
      </c>
      <c r="V1358">
        <v>526.24</v>
      </c>
    </row>
    <row r="1359" spans="12:22" x14ac:dyDescent="0.25">
      <c r="L1359" t="s">
        <v>61</v>
      </c>
      <c r="M1359">
        <v>2021</v>
      </c>
      <c r="N1359" t="s">
        <v>38</v>
      </c>
      <c r="O1359" t="s">
        <v>53</v>
      </c>
      <c r="P1359" t="s">
        <v>67</v>
      </c>
      <c r="Q1359" t="s">
        <v>68</v>
      </c>
      <c r="R1359" t="s">
        <v>64</v>
      </c>
      <c r="S1359" t="s">
        <v>66</v>
      </c>
      <c r="T1359" t="s">
        <v>69</v>
      </c>
      <c r="U1359">
        <v>369</v>
      </c>
      <c r="V1359">
        <v>526.24</v>
      </c>
    </row>
    <row r="1360" spans="12:22" x14ac:dyDescent="0.25">
      <c r="L1360" t="s">
        <v>59</v>
      </c>
      <c r="M1360">
        <v>2021</v>
      </c>
      <c r="N1360" t="s">
        <v>38</v>
      </c>
      <c r="O1360" t="s">
        <v>53</v>
      </c>
      <c r="P1360" t="s">
        <v>67</v>
      </c>
      <c r="Q1360" t="s">
        <v>68</v>
      </c>
      <c r="R1360" t="s">
        <v>64</v>
      </c>
      <c r="S1360" t="s">
        <v>66</v>
      </c>
      <c r="T1360" t="s">
        <v>69</v>
      </c>
      <c r="U1360">
        <v>319</v>
      </c>
      <c r="V1360">
        <v>456.16999999999996</v>
      </c>
    </row>
    <row r="1361" spans="12:22" x14ac:dyDescent="0.25">
      <c r="L1361" t="s">
        <v>59</v>
      </c>
      <c r="M1361">
        <v>2021</v>
      </c>
      <c r="N1361" t="s">
        <v>38</v>
      </c>
      <c r="O1361" t="s">
        <v>53</v>
      </c>
      <c r="P1361" t="s">
        <v>67</v>
      </c>
      <c r="Q1361" t="s">
        <v>68</v>
      </c>
      <c r="R1361" t="s">
        <v>64</v>
      </c>
      <c r="S1361" t="s">
        <v>66</v>
      </c>
      <c r="T1361" t="s">
        <v>69</v>
      </c>
      <c r="U1361">
        <v>367</v>
      </c>
      <c r="V1361">
        <v>524.80999999999995</v>
      </c>
    </row>
    <row r="1362" spans="12:22" x14ac:dyDescent="0.25">
      <c r="L1362" t="s">
        <v>63</v>
      </c>
      <c r="M1362">
        <v>2021</v>
      </c>
      <c r="N1362" t="s">
        <v>38</v>
      </c>
      <c r="O1362" t="s">
        <v>53</v>
      </c>
      <c r="P1362" t="s">
        <v>67</v>
      </c>
      <c r="Q1362" t="s">
        <v>68</v>
      </c>
      <c r="R1362" t="s">
        <v>64</v>
      </c>
      <c r="S1362" t="s">
        <v>66</v>
      </c>
      <c r="T1362" t="s">
        <v>69</v>
      </c>
      <c r="U1362">
        <v>295</v>
      </c>
      <c r="V1362">
        <v>421.85</v>
      </c>
    </row>
    <row r="1363" spans="12:22" x14ac:dyDescent="0.25">
      <c r="L1363" t="s">
        <v>59</v>
      </c>
      <c r="M1363">
        <v>2021</v>
      </c>
      <c r="N1363" t="s">
        <v>38</v>
      </c>
      <c r="O1363" t="s">
        <v>53</v>
      </c>
      <c r="P1363" t="s">
        <v>67</v>
      </c>
      <c r="Q1363" t="s">
        <v>68</v>
      </c>
      <c r="R1363" t="s">
        <v>64</v>
      </c>
      <c r="S1363" t="s">
        <v>66</v>
      </c>
      <c r="T1363" t="s">
        <v>69</v>
      </c>
      <c r="U1363">
        <v>835</v>
      </c>
      <c r="V1363">
        <v>1194.05</v>
      </c>
    </row>
    <row r="1364" spans="12:22" x14ac:dyDescent="0.25">
      <c r="L1364" t="s">
        <v>52</v>
      </c>
      <c r="M1364">
        <v>2021</v>
      </c>
      <c r="N1364" t="s">
        <v>38</v>
      </c>
      <c r="O1364" t="s">
        <v>53</v>
      </c>
      <c r="P1364" t="s">
        <v>67</v>
      </c>
      <c r="Q1364" t="s">
        <v>68</v>
      </c>
      <c r="R1364" t="s">
        <v>64</v>
      </c>
      <c r="S1364" t="s">
        <v>66</v>
      </c>
      <c r="T1364" t="s">
        <v>69</v>
      </c>
      <c r="U1364">
        <v>293</v>
      </c>
      <c r="V1364">
        <v>418.99</v>
      </c>
    </row>
    <row r="1365" spans="12:22" x14ac:dyDescent="0.25">
      <c r="L1365" t="s">
        <v>61</v>
      </c>
      <c r="M1365">
        <v>2021</v>
      </c>
      <c r="N1365" t="s">
        <v>42</v>
      </c>
      <c r="O1365" t="s">
        <v>53</v>
      </c>
      <c r="P1365" t="s">
        <v>67</v>
      </c>
      <c r="Q1365" t="s">
        <v>68</v>
      </c>
      <c r="R1365" t="s">
        <v>64</v>
      </c>
      <c r="S1365" t="s">
        <v>66</v>
      </c>
      <c r="T1365" t="s">
        <v>69</v>
      </c>
      <c r="U1365">
        <v>302</v>
      </c>
      <c r="V1365">
        <v>431.86</v>
      </c>
    </row>
    <row r="1366" spans="12:22" x14ac:dyDescent="0.25">
      <c r="L1366" t="s">
        <v>52</v>
      </c>
      <c r="M1366">
        <v>2021</v>
      </c>
      <c r="N1366" t="s">
        <v>42</v>
      </c>
      <c r="O1366" t="s">
        <v>53</v>
      </c>
      <c r="P1366" t="s">
        <v>67</v>
      </c>
      <c r="Q1366" t="s">
        <v>68</v>
      </c>
      <c r="R1366" t="s">
        <v>64</v>
      </c>
      <c r="S1366" t="s">
        <v>66</v>
      </c>
      <c r="T1366" t="s">
        <v>69</v>
      </c>
      <c r="U1366">
        <v>344</v>
      </c>
      <c r="V1366">
        <v>491.91999999999996</v>
      </c>
    </row>
    <row r="1367" spans="12:22" x14ac:dyDescent="0.25">
      <c r="L1367" t="s">
        <v>62</v>
      </c>
      <c r="M1367">
        <v>2021</v>
      </c>
      <c r="N1367" t="s">
        <v>42</v>
      </c>
      <c r="O1367" t="s">
        <v>53</v>
      </c>
      <c r="P1367" t="s">
        <v>67</v>
      </c>
      <c r="Q1367" t="s">
        <v>68</v>
      </c>
      <c r="R1367" t="s">
        <v>64</v>
      </c>
      <c r="S1367" t="s">
        <v>66</v>
      </c>
      <c r="T1367" t="s">
        <v>69</v>
      </c>
      <c r="U1367">
        <v>298</v>
      </c>
      <c r="V1367">
        <v>426.14</v>
      </c>
    </row>
    <row r="1368" spans="12:22" x14ac:dyDescent="0.25">
      <c r="L1368" t="s">
        <v>59</v>
      </c>
      <c r="M1368">
        <v>2021</v>
      </c>
      <c r="N1368" t="s">
        <v>42</v>
      </c>
      <c r="O1368" t="s">
        <v>53</v>
      </c>
      <c r="P1368" t="s">
        <v>67</v>
      </c>
      <c r="Q1368" t="s">
        <v>68</v>
      </c>
      <c r="R1368" t="s">
        <v>64</v>
      </c>
      <c r="S1368" t="s">
        <v>66</v>
      </c>
      <c r="T1368" t="s">
        <v>69</v>
      </c>
      <c r="U1368">
        <v>346</v>
      </c>
      <c r="V1368">
        <v>494.78</v>
      </c>
    </row>
    <row r="1369" spans="12:22" x14ac:dyDescent="0.25">
      <c r="L1369" t="s">
        <v>52</v>
      </c>
      <c r="M1369">
        <v>2021</v>
      </c>
      <c r="N1369" t="s">
        <v>42</v>
      </c>
      <c r="O1369" t="s">
        <v>53</v>
      </c>
      <c r="P1369" t="s">
        <v>67</v>
      </c>
      <c r="Q1369" t="s">
        <v>68</v>
      </c>
      <c r="R1369" t="s">
        <v>64</v>
      </c>
      <c r="S1369" t="s">
        <v>66</v>
      </c>
      <c r="T1369" t="s">
        <v>69</v>
      </c>
      <c r="U1369">
        <v>830</v>
      </c>
      <c r="V1369">
        <v>1186.9000000000001</v>
      </c>
    </row>
    <row r="1370" spans="12:22" x14ac:dyDescent="0.25">
      <c r="L1370" t="s">
        <v>59</v>
      </c>
      <c r="M1370">
        <v>2021</v>
      </c>
      <c r="N1370" t="s">
        <v>42</v>
      </c>
      <c r="O1370" t="s">
        <v>53</v>
      </c>
      <c r="P1370" t="s">
        <v>67</v>
      </c>
      <c r="Q1370" t="s">
        <v>68</v>
      </c>
      <c r="R1370" t="s">
        <v>64</v>
      </c>
      <c r="S1370" t="s">
        <v>66</v>
      </c>
      <c r="T1370" t="s">
        <v>69</v>
      </c>
      <c r="U1370">
        <v>863</v>
      </c>
      <c r="V1370">
        <v>1234.0899999999999</v>
      </c>
    </row>
    <row r="1371" spans="12:22" x14ac:dyDescent="0.25">
      <c r="L1371" t="s">
        <v>61</v>
      </c>
      <c r="M1371">
        <v>2021</v>
      </c>
      <c r="N1371" t="s">
        <v>42</v>
      </c>
      <c r="O1371" t="s">
        <v>53</v>
      </c>
      <c r="P1371" t="s">
        <v>67</v>
      </c>
      <c r="Q1371" t="s">
        <v>68</v>
      </c>
      <c r="R1371" t="s">
        <v>64</v>
      </c>
      <c r="S1371" t="s">
        <v>66</v>
      </c>
      <c r="T1371" t="s">
        <v>69</v>
      </c>
      <c r="U1371">
        <v>921</v>
      </c>
      <c r="V1371">
        <v>1317.03</v>
      </c>
    </row>
    <row r="1372" spans="12:22" x14ac:dyDescent="0.25">
      <c r="L1372" t="s">
        <v>59</v>
      </c>
      <c r="M1372">
        <v>2021</v>
      </c>
      <c r="N1372" t="s">
        <v>42</v>
      </c>
      <c r="O1372" t="s">
        <v>53</v>
      </c>
      <c r="P1372" t="s">
        <v>67</v>
      </c>
      <c r="Q1372" t="s">
        <v>68</v>
      </c>
      <c r="R1372" t="s">
        <v>64</v>
      </c>
      <c r="S1372" t="s">
        <v>66</v>
      </c>
      <c r="T1372" t="s">
        <v>69</v>
      </c>
      <c r="U1372">
        <v>922</v>
      </c>
      <c r="V1372">
        <v>1318.46</v>
      </c>
    </row>
    <row r="1373" spans="12:22" x14ac:dyDescent="0.25">
      <c r="L1373" t="s">
        <v>59</v>
      </c>
      <c r="M1373">
        <v>2021</v>
      </c>
      <c r="N1373" t="s">
        <v>42</v>
      </c>
      <c r="O1373" t="s">
        <v>53</v>
      </c>
      <c r="P1373" t="s">
        <v>67</v>
      </c>
      <c r="Q1373" t="s">
        <v>68</v>
      </c>
      <c r="R1373" t="s">
        <v>64</v>
      </c>
      <c r="S1373" t="s">
        <v>66</v>
      </c>
      <c r="T1373" t="s">
        <v>69</v>
      </c>
      <c r="U1373">
        <v>345</v>
      </c>
      <c r="V1373">
        <v>493.35</v>
      </c>
    </row>
    <row r="1374" spans="12:22" x14ac:dyDescent="0.25">
      <c r="L1374" t="s">
        <v>61</v>
      </c>
      <c r="M1374">
        <v>2021</v>
      </c>
      <c r="N1374" t="s">
        <v>42</v>
      </c>
      <c r="O1374" t="s">
        <v>53</v>
      </c>
      <c r="P1374" t="s">
        <v>67</v>
      </c>
      <c r="Q1374" t="s">
        <v>68</v>
      </c>
      <c r="R1374" t="s">
        <v>64</v>
      </c>
      <c r="S1374" t="s">
        <v>66</v>
      </c>
      <c r="T1374" t="s">
        <v>69</v>
      </c>
      <c r="U1374">
        <v>249</v>
      </c>
      <c r="V1374">
        <v>356.07</v>
      </c>
    </row>
    <row r="1375" spans="12:22" x14ac:dyDescent="0.25">
      <c r="L1375" t="s">
        <v>52</v>
      </c>
      <c r="M1375">
        <v>2021</v>
      </c>
      <c r="N1375" t="s">
        <v>42</v>
      </c>
      <c r="O1375" t="s">
        <v>53</v>
      </c>
      <c r="P1375" t="s">
        <v>67</v>
      </c>
      <c r="Q1375" t="s">
        <v>68</v>
      </c>
      <c r="R1375" t="s">
        <v>64</v>
      </c>
      <c r="S1375" t="s">
        <v>66</v>
      </c>
      <c r="T1375" t="s">
        <v>69</v>
      </c>
      <c r="U1375">
        <v>243</v>
      </c>
      <c r="V1375">
        <v>347.49</v>
      </c>
    </row>
    <row r="1376" spans="12:22" x14ac:dyDescent="0.25">
      <c r="L1376" t="s">
        <v>62</v>
      </c>
      <c r="M1376">
        <v>2021</v>
      </c>
      <c r="N1376" t="s">
        <v>42</v>
      </c>
      <c r="O1376" t="s">
        <v>53</v>
      </c>
      <c r="P1376" t="s">
        <v>67</v>
      </c>
      <c r="Q1376" t="s">
        <v>68</v>
      </c>
      <c r="R1376" t="s">
        <v>64</v>
      </c>
      <c r="S1376" t="s">
        <v>66</v>
      </c>
      <c r="T1376" t="s">
        <v>69</v>
      </c>
      <c r="U1376">
        <v>237</v>
      </c>
      <c r="V1376">
        <v>338.90999999999997</v>
      </c>
    </row>
    <row r="1377" spans="12:22" x14ac:dyDescent="0.25">
      <c r="L1377" t="s">
        <v>61</v>
      </c>
      <c r="M1377">
        <v>2021</v>
      </c>
      <c r="N1377" t="s">
        <v>42</v>
      </c>
      <c r="O1377" t="s">
        <v>53</v>
      </c>
      <c r="P1377" t="s">
        <v>67</v>
      </c>
      <c r="Q1377" t="s">
        <v>68</v>
      </c>
      <c r="R1377" t="s">
        <v>64</v>
      </c>
      <c r="S1377" t="s">
        <v>66</v>
      </c>
      <c r="T1377" t="s">
        <v>69</v>
      </c>
      <c r="U1377">
        <v>301</v>
      </c>
      <c r="V1377">
        <v>430.43</v>
      </c>
    </row>
    <row r="1378" spans="12:22" x14ac:dyDescent="0.25">
      <c r="L1378" t="s">
        <v>61</v>
      </c>
      <c r="M1378">
        <v>2021</v>
      </c>
      <c r="N1378" t="s">
        <v>42</v>
      </c>
      <c r="O1378" t="s">
        <v>53</v>
      </c>
      <c r="P1378" t="s">
        <v>67</v>
      </c>
      <c r="Q1378" t="s">
        <v>68</v>
      </c>
      <c r="R1378" t="s">
        <v>64</v>
      </c>
      <c r="S1378" t="s">
        <v>66</v>
      </c>
      <c r="T1378" t="s">
        <v>69</v>
      </c>
      <c r="U1378">
        <v>349</v>
      </c>
      <c r="V1378">
        <v>499.07</v>
      </c>
    </row>
    <row r="1379" spans="12:22" x14ac:dyDescent="0.25">
      <c r="L1379" t="s">
        <v>59</v>
      </c>
      <c r="M1379">
        <v>2021</v>
      </c>
      <c r="N1379" t="s">
        <v>42</v>
      </c>
      <c r="O1379" t="s">
        <v>53</v>
      </c>
      <c r="P1379" t="s">
        <v>67</v>
      </c>
      <c r="Q1379" t="s">
        <v>68</v>
      </c>
      <c r="R1379" t="s">
        <v>64</v>
      </c>
      <c r="S1379" t="s">
        <v>66</v>
      </c>
      <c r="T1379" t="s">
        <v>69</v>
      </c>
      <c r="U1379">
        <v>839</v>
      </c>
      <c r="V1379">
        <v>1199.77</v>
      </c>
    </row>
    <row r="1380" spans="12:22" x14ac:dyDescent="0.25">
      <c r="L1380" t="s">
        <v>59</v>
      </c>
      <c r="M1380">
        <v>2021</v>
      </c>
      <c r="N1380" t="s">
        <v>42</v>
      </c>
      <c r="O1380" t="s">
        <v>53</v>
      </c>
      <c r="P1380" t="s">
        <v>67</v>
      </c>
      <c r="Q1380" t="s">
        <v>68</v>
      </c>
      <c r="R1380" t="s">
        <v>64</v>
      </c>
      <c r="S1380" t="s">
        <v>66</v>
      </c>
      <c r="T1380" t="s">
        <v>69</v>
      </c>
      <c r="U1380">
        <v>872</v>
      </c>
      <c r="V1380">
        <v>1246.96</v>
      </c>
    </row>
    <row r="1381" spans="12:22" x14ac:dyDescent="0.25">
      <c r="L1381" t="s">
        <v>52</v>
      </c>
      <c r="M1381">
        <v>2021</v>
      </c>
      <c r="N1381" t="s">
        <v>31</v>
      </c>
      <c r="O1381" t="s">
        <v>53</v>
      </c>
      <c r="P1381" t="s">
        <v>67</v>
      </c>
      <c r="Q1381" t="s">
        <v>68</v>
      </c>
      <c r="R1381" t="s">
        <v>64</v>
      </c>
      <c r="S1381" t="s">
        <v>66</v>
      </c>
      <c r="T1381" t="s">
        <v>69</v>
      </c>
      <c r="U1381">
        <v>152</v>
      </c>
      <c r="V1381">
        <v>217.36</v>
      </c>
    </row>
    <row r="1382" spans="12:22" x14ac:dyDescent="0.25">
      <c r="L1382" t="s">
        <v>52</v>
      </c>
      <c r="M1382">
        <v>2021</v>
      </c>
      <c r="N1382" t="s">
        <v>31</v>
      </c>
      <c r="O1382" t="s">
        <v>53</v>
      </c>
      <c r="P1382" t="s">
        <v>67</v>
      </c>
      <c r="Q1382" t="s">
        <v>68</v>
      </c>
      <c r="R1382" t="s">
        <v>64</v>
      </c>
      <c r="S1382" t="s">
        <v>66</v>
      </c>
      <c r="T1382" t="s">
        <v>69</v>
      </c>
      <c r="U1382">
        <v>326</v>
      </c>
      <c r="V1382">
        <v>466.18</v>
      </c>
    </row>
    <row r="1383" spans="12:22" x14ac:dyDescent="0.25">
      <c r="L1383" t="s">
        <v>59</v>
      </c>
      <c r="M1383">
        <v>2021</v>
      </c>
      <c r="N1383" t="s">
        <v>31</v>
      </c>
      <c r="O1383" t="s">
        <v>53</v>
      </c>
      <c r="P1383" t="s">
        <v>67</v>
      </c>
      <c r="Q1383" t="s">
        <v>68</v>
      </c>
      <c r="R1383" t="s">
        <v>64</v>
      </c>
      <c r="S1383" t="s">
        <v>66</v>
      </c>
      <c r="T1383" t="s">
        <v>69</v>
      </c>
      <c r="U1383">
        <v>352</v>
      </c>
      <c r="V1383">
        <v>503.36</v>
      </c>
    </row>
    <row r="1384" spans="12:22" x14ac:dyDescent="0.25">
      <c r="L1384" t="s">
        <v>61</v>
      </c>
      <c r="M1384">
        <v>2021</v>
      </c>
      <c r="N1384" t="s">
        <v>31</v>
      </c>
      <c r="O1384" t="s">
        <v>53</v>
      </c>
      <c r="P1384" t="s">
        <v>67</v>
      </c>
      <c r="Q1384" t="s">
        <v>68</v>
      </c>
      <c r="R1384" t="s">
        <v>64</v>
      </c>
      <c r="S1384" t="s">
        <v>66</v>
      </c>
      <c r="T1384" t="s">
        <v>69</v>
      </c>
      <c r="U1384">
        <v>154</v>
      </c>
      <c r="V1384">
        <v>220.22</v>
      </c>
    </row>
    <row r="1385" spans="12:22" x14ac:dyDescent="0.25">
      <c r="L1385" t="s">
        <v>52</v>
      </c>
      <c r="M1385">
        <v>2021</v>
      </c>
      <c r="N1385" t="s">
        <v>31</v>
      </c>
      <c r="O1385" t="s">
        <v>53</v>
      </c>
      <c r="P1385" t="s">
        <v>67</v>
      </c>
      <c r="Q1385" t="s">
        <v>68</v>
      </c>
      <c r="R1385" t="s">
        <v>64</v>
      </c>
      <c r="S1385" t="s">
        <v>66</v>
      </c>
      <c r="T1385" t="s">
        <v>69</v>
      </c>
      <c r="U1385">
        <v>328</v>
      </c>
      <c r="V1385">
        <v>469.03999999999996</v>
      </c>
    </row>
    <row r="1386" spans="12:22" x14ac:dyDescent="0.25">
      <c r="L1386" t="s">
        <v>59</v>
      </c>
      <c r="M1386">
        <v>2021</v>
      </c>
      <c r="N1386" t="s">
        <v>31</v>
      </c>
      <c r="O1386" t="s">
        <v>53</v>
      </c>
      <c r="P1386" t="s">
        <v>67</v>
      </c>
      <c r="Q1386" t="s">
        <v>68</v>
      </c>
      <c r="R1386" t="s">
        <v>64</v>
      </c>
      <c r="S1386" t="s">
        <v>66</v>
      </c>
      <c r="T1386" t="s">
        <v>69</v>
      </c>
      <c r="U1386">
        <v>821</v>
      </c>
      <c r="V1386">
        <v>1174.03</v>
      </c>
    </row>
    <row r="1387" spans="12:22" x14ac:dyDescent="0.25">
      <c r="L1387" t="s">
        <v>61</v>
      </c>
      <c r="M1387">
        <v>2021</v>
      </c>
      <c r="N1387" t="s">
        <v>31</v>
      </c>
      <c r="O1387" t="s">
        <v>53</v>
      </c>
      <c r="P1387" t="s">
        <v>67</v>
      </c>
      <c r="Q1387" t="s">
        <v>68</v>
      </c>
      <c r="R1387" t="s">
        <v>64</v>
      </c>
      <c r="S1387" t="s">
        <v>66</v>
      </c>
      <c r="T1387" t="s">
        <v>69</v>
      </c>
      <c r="U1387">
        <v>854</v>
      </c>
      <c r="V1387">
        <v>1221.22</v>
      </c>
    </row>
    <row r="1388" spans="12:22" x14ac:dyDescent="0.25">
      <c r="L1388" t="s">
        <v>62</v>
      </c>
      <c r="M1388">
        <v>2021</v>
      </c>
      <c r="N1388" t="s">
        <v>31</v>
      </c>
      <c r="O1388" t="s">
        <v>53</v>
      </c>
      <c r="P1388" t="s">
        <v>67</v>
      </c>
      <c r="Q1388" t="s">
        <v>68</v>
      </c>
      <c r="R1388" t="s">
        <v>64</v>
      </c>
      <c r="S1388" t="s">
        <v>66</v>
      </c>
      <c r="T1388" t="s">
        <v>69</v>
      </c>
      <c r="U1388">
        <v>908</v>
      </c>
      <c r="V1388">
        <v>1298.44</v>
      </c>
    </row>
    <row r="1389" spans="12:22" x14ac:dyDescent="0.25">
      <c r="L1389" t="s">
        <v>62</v>
      </c>
      <c r="M1389">
        <v>2021</v>
      </c>
      <c r="N1389" t="s">
        <v>31</v>
      </c>
      <c r="O1389" t="s">
        <v>53</v>
      </c>
      <c r="P1389" t="s">
        <v>67</v>
      </c>
      <c r="Q1389" t="s">
        <v>68</v>
      </c>
      <c r="R1389" t="s">
        <v>64</v>
      </c>
      <c r="S1389" t="s">
        <v>66</v>
      </c>
      <c r="T1389" t="s">
        <v>69</v>
      </c>
      <c r="U1389">
        <v>861</v>
      </c>
      <c r="V1389">
        <v>526.24</v>
      </c>
    </row>
    <row r="1390" spans="12:22" x14ac:dyDescent="0.25">
      <c r="L1390" t="s">
        <v>52</v>
      </c>
      <c r="M1390">
        <v>2021</v>
      </c>
      <c r="N1390" t="s">
        <v>31</v>
      </c>
      <c r="O1390" t="s">
        <v>53</v>
      </c>
      <c r="P1390" t="s">
        <v>67</v>
      </c>
      <c r="Q1390" t="s">
        <v>68</v>
      </c>
      <c r="R1390" t="s">
        <v>64</v>
      </c>
      <c r="S1390" t="s">
        <v>66</v>
      </c>
      <c r="T1390" t="s">
        <v>69</v>
      </c>
      <c r="U1390">
        <v>153</v>
      </c>
      <c r="V1390">
        <v>526.24</v>
      </c>
    </row>
    <row r="1391" spans="12:22" x14ac:dyDescent="0.25">
      <c r="L1391" t="s">
        <v>59</v>
      </c>
      <c r="M1391">
        <v>2021</v>
      </c>
      <c r="N1391" t="s">
        <v>31</v>
      </c>
      <c r="O1391" t="s">
        <v>53</v>
      </c>
      <c r="P1391" t="s">
        <v>67</v>
      </c>
      <c r="Q1391" t="s">
        <v>68</v>
      </c>
      <c r="R1391" t="s">
        <v>64</v>
      </c>
      <c r="S1391" t="s">
        <v>66</v>
      </c>
      <c r="T1391" t="s">
        <v>69</v>
      </c>
      <c r="U1391">
        <v>327</v>
      </c>
      <c r="V1391">
        <v>467.61</v>
      </c>
    </row>
    <row r="1392" spans="12:22" x14ac:dyDescent="0.25">
      <c r="L1392" t="s">
        <v>52</v>
      </c>
      <c r="M1392">
        <v>2021</v>
      </c>
      <c r="N1392" t="s">
        <v>31</v>
      </c>
      <c r="O1392" t="s">
        <v>53</v>
      </c>
      <c r="P1392" t="s">
        <v>67</v>
      </c>
      <c r="Q1392" t="s">
        <v>68</v>
      </c>
      <c r="R1392" t="s">
        <v>64</v>
      </c>
      <c r="S1392" t="s">
        <v>66</v>
      </c>
      <c r="T1392" t="s">
        <v>69</v>
      </c>
      <c r="U1392">
        <v>355</v>
      </c>
      <c r="V1392">
        <v>507.65</v>
      </c>
    </row>
    <row r="1393" spans="12:22" x14ac:dyDescent="0.25">
      <c r="L1393" t="s">
        <v>59</v>
      </c>
      <c r="M1393">
        <v>2021</v>
      </c>
      <c r="N1393" t="s">
        <v>31</v>
      </c>
      <c r="O1393" t="s">
        <v>53</v>
      </c>
      <c r="P1393" t="s">
        <v>67</v>
      </c>
      <c r="Q1393" t="s">
        <v>68</v>
      </c>
      <c r="R1393" t="s">
        <v>64</v>
      </c>
      <c r="S1393" t="s">
        <v>57</v>
      </c>
      <c r="T1393" t="s">
        <v>69</v>
      </c>
      <c r="U1393">
        <v>325</v>
      </c>
      <c r="V1393">
        <v>464.75</v>
      </c>
    </row>
    <row r="1394" spans="12:22" x14ac:dyDescent="0.25">
      <c r="L1394" t="s">
        <v>52</v>
      </c>
      <c r="M1394">
        <v>2021</v>
      </c>
      <c r="N1394" t="s">
        <v>31</v>
      </c>
      <c r="O1394" t="s">
        <v>53</v>
      </c>
      <c r="P1394" t="s">
        <v>67</v>
      </c>
      <c r="Q1394" t="s">
        <v>68</v>
      </c>
      <c r="R1394" t="s">
        <v>64</v>
      </c>
      <c r="S1394" t="s">
        <v>57</v>
      </c>
      <c r="T1394" t="s">
        <v>69</v>
      </c>
      <c r="U1394">
        <v>830</v>
      </c>
      <c r="V1394">
        <v>1186.9000000000001</v>
      </c>
    </row>
    <row r="1395" spans="12:22" x14ac:dyDescent="0.25">
      <c r="L1395" t="s">
        <v>61</v>
      </c>
      <c r="M1395">
        <v>2021</v>
      </c>
      <c r="N1395" t="s">
        <v>31</v>
      </c>
      <c r="O1395" t="s">
        <v>53</v>
      </c>
      <c r="P1395" t="s">
        <v>67</v>
      </c>
      <c r="Q1395" t="s">
        <v>68</v>
      </c>
      <c r="R1395" t="s">
        <v>64</v>
      </c>
      <c r="S1395" t="s">
        <v>57</v>
      </c>
      <c r="T1395" t="s">
        <v>69</v>
      </c>
      <c r="U1395">
        <v>863</v>
      </c>
      <c r="V1395">
        <v>1234.0899999999999</v>
      </c>
    </row>
    <row r="1396" spans="12:22" x14ac:dyDescent="0.25">
      <c r="L1396" t="s">
        <v>59</v>
      </c>
      <c r="M1396">
        <v>2021</v>
      </c>
      <c r="N1396" t="s">
        <v>9</v>
      </c>
      <c r="O1396" t="s">
        <v>53</v>
      </c>
      <c r="P1396" t="s">
        <v>67</v>
      </c>
      <c r="Q1396" t="s">
        <v>68</v>
      </c>
      <c r="R1396" t="s">
        <v>64</v>
      </c>
      <c r="S1396" t="s">
        <v>57</v>
      </c>
      <c r="T1396" t="s">
        <v>69</v>
      </c>
      <c r="U1396">
        <v>356</v>
      </c>
      <c r="V1396">
        <v>509.08</v>
      </c>
    </row>
    <row r="1397" spans="12:22" x14ac:dyDescent="0.25">
      <c r="L1397" t="s">
        <v>52</v>
      </c>
      <c r="M1397">
        <v>2021</v>
      </c>
      <c r="N1397" t="s">
        <v>9</v>
      </c>
      <c r="O1397" t="s">
        <v>53</v>
      </c>
      <c r="P1397" t="s">
        <v>67</v>
      </c>
      <c r="Q1397" t="s">
        <v>68</v>
      </c>
      <c r="R1397" t="s">
        <v>64</v>
      </c>
      <c r="S1397" t="s">
        <v>57</v>
      </c>
      <c r="T1397" t="s">
        <v>69</v>
      </c>
      <c r="U1397">
        <v>158</v>
      </c>
      <c r="V1397">
        <v>225.94</v>
      </c>
    </row>
    <row r="1398" spans="12:22" x14ac:dyDescent="0.25">
      <c r="L1398" t="s">
        <v>59</v>
      </c>
      <c r="M1398">
        <v>2021</v>
      </c>
      <c r="N1398" t="s">
        <v>9</v>
      </c>
      <c r="O1398" t="s">
        <v>53</v>
      </c>
      <c r="P1398" t="s">
        <v>67</v>
      </c>
      <c r="Q1398" t="s">
        <v>68</v>
      </c>
      <c r="R1398" t="s">
        <v>64</v>
      </c>
      <c r="S1398" t="s">
        <v>57</v>
      </c>
      <c r="T1398" t="s">
        <v>69</v>
      </c>
      <c r="U1398">
        <v>332</v>
      </c>
      <c r="V1398">
        <v>474.76</v>
      </c>
    </row>
    <row r="1399" spans="12:22" x14ac:dyDescent="0.25">
      <c r="L1399" t="s">
        <v>59</v>
      </c>
      <c r="M1399">
        <v>2021</v>
      </c>
      <c r="N1399" t="s">
        <v>9</v>
      </c>
      <c r="O1399" t="s">
        <v>53</v>
      </c>
      <c r="P1399" t="s">
        <v>67</v>
      </c>
      <c r="Q1399" t="s">
        <v>68</v>
      </c>
      <c r="R1399" t="s">
        <v>64</v>
      </c>
      <c r="S1399" t="s">
        <v>57</v>
      </c>
      <c r="T1399" t="s">
        <v>69</v>
      </c>
      <c r="U1399">
        <v>358</v>
      </c>
      <c r="V1399">
        <v>511.94</v>
      </c>
    </row>
    <row r="1400" spans="12:22" x14ac:dyDescent="0.25">
      <c r="L1400" t="s">
        <v>59</v>
      </c>
      <c r="M1400">
        <v>2021</v>
      </c>
      <c r="N1400" t="s">
        <v>9</v>
      </c>
      <c r="O1400" t="s">
        <v>53</v>
      </c>
      <c r="P1400" t="s">
        <v>67</v>
      </c>
      <c r="Q1400" t="s">
        <v>68</v>
      </c>
      <c r="R1400" t="s">
        <v>64</v>
      </c>
      <c r="S1400" t="s">
        <v>57</v>
      </c>
      <c r="T1400" t="s">
        <v>69</v>
      </c>
      <c r="U1400">
        <v>160</v>
      </c>
      <c r="V1400">
        <v>228.8</v>
      </c>
    </row>
    <row r="1401" spans="12:22" x14ac:dyDescent="0.25">
      <c r="L1401" t="s">
        <v>62</v>
      </c>
      <c r="M1401">
        <v>2021</v>
      </c>
      <c r="N1401" t="s">
        <v>9</v>
      </c>
      <c r="O1401" t="s">
        <v>53</v>
      </c>
      <c r="P1401" t="s">
        <v>67</v>
      </c>
      <c r="Q1401" t="s">
        <v>68</v>
      </c>
      <c r="R1401" t="s">
        <v>64</v>
      </c>
      <c r="S1401" t="s">
        <v>57</v>
      </c>
      <c r="T1401" t="s">
        <v>69</v>
      </c>
      <c r="U1401">
        <v>334</v>
      </c>
      <c r="V1401">
        <v>477.62</v>
      </c>
    </row>
    <row r="1402" spans="12:22" x14ac:dyDescent="0.25">
      <c r="L1402" t="s">
        <v>59</v>
      </c>
      <c r="M1402">
        <v>2021</v>
      </c>
      <c r="N1402" t="s">
        <v>9</v>
      </c>
      <c r="O1402" t="s">
        <v>53</v>
      </c>
      <c r="P1402" t="s">
        <v>67</v>
      </c>
      <c r="Q1402" t="s">
        <v>68</v>
      </c>
      <c r="R1402" t="s">
        <v>64</v>
      </c>
      <c r="S1402" t="s">
        <v>57</v>
      </c>
      <c r="T1402" t="s">
        <v>69</v>
      </c>
      <c r="U1402">
        <v>820</v>
      </c>
      <c r="V1402">
        <v>1172.5999999999999</v>
      </c>
    </row>
    <row r="1403" spans="12:22" x14ac:dyDescent="0.25">
      <c r="L1403" t="s">
        <v>59</v>
      </c>
      <c r="M1403">
        <v>2021</v>
      </c>
      <c r="N1403" t="s">
        <v>9</v>
      </c>
      <c r="O1403" t="s">
        <v>53</v>
      </c>
      <c r="P1403" t="s">
        <v>67</v>
      </c>
      <c r="Q1403" t="s">
        <v>68</v>
      </c>
      <c r="R1403" t="s">
        <v>64</v>
      </c>
      <c r="S1403" t="s">
        <v>57</v>
      </c>
      <c r="T1403" t="s">
        <v>69</v>
      </c>
      <c r="U1403">
        <v>907</v>
      </c>
      <c r="V1403">
        <v>1297.01</v>
      </c>
    </row>
    <row r="1404" spans="12:22" x14ac:dyDescent="0.25">
      <c r="L1404" t="s">
        <v>59</v>
      </c>
      <c r="M1404">
        <v>2021</v>
      </c>
      <c r="N1404" t="s">
        <v>9</v>
      </c>
      <c r="O1404" t="s">
        <v>53</v>
      </c>
      <c r="P1404" t="s">
        <v>67</v>
      </c>
      <c r="Q1404" t="s">
        <v>68</v>
      </c>
      <c r="R1404" t="s">
        <v>64</v>
      </c>
      <c r="S1404" t="s">
        <v>57</v>
      </c>
      <c r="T1404" t="s">
        <v>69</v>
      </c>
      <c r="U1404">
        <v>860</v>
      </c>
      <c r="V1404">
        <v>526.24</v>
      </c>
    </row>
    <row r="1405" spans="12:22" x14ac:dyDescent="0.25">
      <c r="L1405" t="s">
        <v>52</v>
      </c>
      <c r="M1405">
        <v>2021</v>
      </c>
      <c r="N1405" t="s">
        <v>9</v>
      </c>
      <c r="O1405" t="s">
        <v>53</v>
      </c>
      <c r="P1405" t="s">
        <v>67</v>
      </c>
      <c r="Q1405" t="s">
        <v>68</v>
      </c>
      <c r="R1405" t="s">
        <v>64</v>
      </c>
      <c r="S1405" t="s">
        <v>57</v>
      </c>
      <c r="T1405" t="s">
        <v>69</v>
      </c>
      <c r="U1405">
        <v>159</v>
      </c>
      <c r="V1405">
        <v>526.24</v>
      </c>
    </row>
    <row r="1406" spans="12:22" x14ac:dyDescent="0.25">
      <c r="L1406" t="s">
        <v>59</v>
      </c>
      <c r="M1406">
        <v>2021</v>
      </c>
      <c r="N1406" t="s">
        <v>9</v>
      </c>
      <c r="O1406" t="s">
        <v>53</v>
      </c>
      <c r="P1406" t="s">
        <v>67</v>
      </c>
      <c r="Q1406" t="s">
        <v>68</v>
      </c>
      <c r="R1406" t="s">
        <v>64</v>
      </c>
      <c r="S1406" t="s">
        <v>57</v>
      </c>
      <c r="T1406" t="s">
        <v>69</v>
      </c>
      <c r="U1406">
        <v>333</v>
      </c>
      <c r="V1406">
        <v>476.19</v>
      </c>
    </row>
    <row r="1407" spans="12:22" x14ac:dyDescent="0.25">
      <c r="L1407" t="s">
        <v>62</v>
      </c>
      <c r="M1407">
        <v>2021</v>
      </c>
      <c r="N1407" t="s">
        <v>9</v>
      </c>
      <c r="O1407" t="s">
        <v>53</v>
      </c>
      <c r="P1407" t="s">
        <v>67</v>
      </c>
      <c r="Q1407" t="s">
        <v>68</v>
      </c>
      <c r="R1407" t="s">
        <v>64</v>
      </c>
      <c r="S1407" t="s">
        <v>57</v>
      </c>
      <c r="T1407" t="s">
        <v>69</v>
      </c>
      <c r="U1407">
        <v>361</v>
      </c>
      <c r="V1407">
        <v>516.23</v>
      </c>
    </row>
    <row r="1408" spans="12:22" x14ac:dyDescent="0.25">
      <c r="L1408" t="s">
        <v>61</v>
      </c>
      <c r="M1408">
        <v>2021</v>
      </c>
      <c r="N1408" t="s">
        <v>9</v>
      </c>
      <c r="O1408" t="s">
        <v>53</v>
      </c>
      <c r="P1408" t="s">
        <v>67</v>
      </c>
      <c r="Q1408" t="s">
        <v>68</v>
      </c>
      <c r="R1408" t="s">
        <v>64</v>
      </c>
      <c r="S1408" t="s">
        <v>57</v>
      </c>
      <c r="T1408" t="s">
        <v>69</v>
      </c>
      <c r="U1408">
        <v>157</v>
      </c>
      <c r="V1408">
        <v>224.51</v>
      </c>
    </row>
    <row r="1409" spans="12:22" x14ac:dyDescent="0.25">
      <c r="L1409" t="s">
        <v>59</v>
      </c>
      <c r="M1409">
        <v>2021</v>
      </c>
      <c r="N1409" t="s">
        <v>9</v>
      </c>
      <c r="O1409" t="s">
        <v>53</v>
      </c>
      <c r="P1409" t="s">
        <v>67</v>
      </c>
      <c r="Q1409" t="s">
        <v>68</v>
      </c>
      <c r="R1409" t="s">
        <v>64</v>
      </c>
      <c r="S1409" t="s">
        <v>57</v>
      </c>
      <c r="T1409" t="s">
        <v>69</v>
      </c>
      <c r="U1409">
        <v>331</v>
      </c>
      <c r="V1409">
        <v>473.33</v>
      </c>
    </row>
    <row r="1410" spans="12:22" x14ac:dyDescent="0.25">
      <c r="L1410" t="s">
        <v>59</v>
      </c>
      <c r="M1410">
        <v>2021</v>
      </c>
      <c r="N1410" t="s">
        <v>9</v>
      </c>
      <c r="O1410" t="s">
        <v>53</v>
      </c>
      <c r="P1410" t="s">
        <v>67</v>
      </c>
      <c r="Q1410" t="s">
        <v>68</v>
      </c>
      <c r="R1410" t="s">
        <v>64</v>
      </c>
      <c r="S1410" t="s">
        <v>57</v>
      </c>
      <c r="T1410" t="s">
        <v>69</v>
      </c>
      <c r="U1410">
        <v>829</v>
      </c>
      <c r="V1410">
        <v>1185.47</v>
      </c>
    </row>
    <row r="1411" spans="12:22" x14ac:dyDescent="0.25">
      <c r="L1411" t="s">
        <v>59</v>
      </c>
      <c r="M1411">
        <v>2021</v>
      </c>
      <c r="N1411" t="s">
        <v>9</v>
      </c>
      <c r="O1411" t="s">
        <v>53</v>
      </c>
      <c r="P1411" t="s">
        <v>67</v>
      </c>
      <c r="Q1411" t="s">
        <v>68</v>
      </c>
      <c r="R1411" t="s">
        <v>64</v>
      </c>
      <c r="S1411" t="s">
        <v>57</v>
      </c>
      <c r="T1411" t="s">
        <v>69</v>
      </c>
      <c r="U1411">
        <v>862</v>
      </c>
      <c r="V1411">
        <v>1232.6599999999999</v>
      </c>
    </row>
    <row r="1412" spans="12:22" x14ac:dyDescent="0.25">
      <c r="L1412" t="s">
        <v>59</v>
      </c>
      <c r="M1412">
        <v>2021</v>
      </c>
      <c r="N1412" t="s">
        <v>9</v>
      </c>
      <c r="O1412" t="s">
        <v>53</v>
      </c>
      <c r="P1412" t="s">
        <v>67</v>
      </c>
      <c r="Q1412" t="s">
        <v>68</v>
      </c>
      <c r="R1412" t="s">
        <v>64</v>
      </c>
      <c r="S1412" t="s">
        <v>57</v>
      </c>
      <c r="T1412" t="s">
        <v>69</v>
      </c>
      <c r="U1412">
        <v>329</v>
      </c>
      <c r="V1412">
        <v>470.47</v>
      </c>
    </row>
    <row r="1413" spans="12:22" x14ac:dyDescent="0.25">
      <c r="L1413" t="s">
        <v>59</v>
      </c>
      <c r="M1413">
        <v>2021</v>
      </c>
      <c r="N1413" t="s">
        <v>37</v>
      </c>
      <c r="O1413" t="s">
        <v>53</v>
      </c>
      <c r="P1413" t="s">
        <v>67</v>
      </c>
      <c r="Q1413" t="s">
        <v>68</v>
      </c>
      <c r="R1413" t="s">
        <v>64</v>
      </c>
      <c r="S1413" t="s">
        <v>57</v>
      </c>
      <c r="T1413" t="s">
        <v>69</v>
      </c>
      <c r="U1413">
        <v>326</v>
      </c>
      <c r="V1413">
        <v>466.18</v>
      </c>
    </row>
    <row r="1414" spans="12:22" x14ac:dyDescent="0.25">
      <c r="L1414" t="s">
        <v>59</v>
      </c>
      <c r="M1414">
        <v>2021</v>
      </c>
      <c r="N1414" t="s">
        <v>37</v>
      </c>
      <c r="O1414" t="s">
        <v>53</v>
      </c>
      <c r="P1414" t="s">
        <v>67</v>
      </c>
      <c r="Q1414" t="s">
        <v>68</v>
      </c>
      <c r="R1414" t="s">
        <v>64</v>
      </c>
      <c r="S1414" t="s">
        <v>57</v>
      </c>
      <c r="T1414" t="s">
        <v>69</v>
      </c>
      <c r="U1414">
        <v>128</v>
      </c>
      <c r="V1414">
        <v>183.04</v>
      </c>
    </row>
    <row r="1415" spans="12:22" x14ac:dyDescent="0.25">
      <c r="L1415" t="s">
        <v>52</v>
      </c>
      <c r="M1415">
        <v>2021</v>
      </c>
      <c r="N1415" t="s">
        <v>37</v>
      </c>
      <c r="O1415" t="s">
        <v>53</v>
      </c>
      <c r="P1415" t="s">
        <v>67</v>
      </c>
      <c r="Q1415" t="s">
        <v>68</v>
      </c>
      <c r="R1415" t="s">
        <v>64</v>
      </c>
      <c r="S1415" t="s">
        <v>57</v>
      </c>
      <c r="T1415" t="s">
        <v>69</v>
      </c>
      <c r="U1415">
        <v>302</v>
      </c>
      <c r="V1415">
        <v>431.86</v>
      </c>
    </row>
    <row r="1416" spans="12:22" x14ac:dyDescent="0.25">
      <c r="L1416" t="s">
        <v>59</v>
      </c>
      <c r="M1416">
        <v>2021</v>
      </c>
      <c r="N1416" t="s">
        <v>37</v>
      </c>
      <c r="O1416" t="s">
        <v>53</v>
      </c>
      <c r="P1416" t="s">
        <v>67</v>
      </c>
      <c r="Q1416" t="s">
        <v>68</v>
      </c>
      <c r="R1416" t="s">
        <v>64</v>
      </c>
      <c r="S1416" t="s">
        <v>57</v>
      </c>
      <c r="T1416" t="s">
        <v>69</v>
      </c>
      <c r="U1416">
        <v>328</v>
      </c>
      <c r="V1416">
        <v>469.03999999999996</v>
      </c>
    </row>
    <row r="1417" spans="12:22" x14ac:dyDescent="0.25">
      <c r="L1417" t="s">
        <v>61</v>
      </c>
      <c r="M1417">
        <v>2021</v>
      </c>
      <c r="N1417" t="s">
        <v>37</v>
      </c>
      <c r="O1417" t="s">
        <v>53</v>
      </c>
      <c r="P1417" t="s">
        <v>67</v>
      </c>
      <c r="Q1417" t="s">
        <v>68</v>
      </c>
      <c r="R1417" t="s">
        <v>64</v>
      </c>
      <c r="S1417" t="s">
        <v>57</v>
      </c>
      <c r="T1417" t="s">
        <v>69</v>
      </c>
      <c r="U1417">
        <v>298</v>
      </c>
      <c r="V1417">
        <v>426.14</v>
      </c>
    </row>
    <row r="1418" spans="12:22" x14ac:dyDescent="0.25">
      <c r="L1418" t="s">
        <v>59</v>
      </c>
      <c r="M1418">
        <v>2021</v>
      </c>
      <c r="N1418" t="s">
        <v>37</v>
      </c>
      <c r="O1418" t="s">
        <v>53</v>
      </c>
      <c r="P1418" t="s">
        <v>67</v>
      </c>
      <c r="Q1418" t="s">
        <v>68</v>
      </c>
      <c r="R1418" t="s">
        <v>64</v>
      </c>
      <c r="S1418" t="s">
        <v>57</v>
      </c>
      <c r="T1418" t="s">
        <v>69</v>
      </c>
      <c r="U1418">
        <v>826</v>
      </c>
      <c r="V1418">
        <v>1181.18</v>
      </c>
    </row>
    <row r="1419" spans="12:22" x14ac:dyDescent="0.25">
      <c r="L1419" t="s">
        <v>61</v>
      </c>
      <c r="M1419">
        <v>2021</v>
      </c>
      <c r="N1419" t="s">
        <v>37</v>
      </c>
      <c r="O1419" t="s">
        <v>53</v>
      </c>
      <c r="P1419" t="s">
        <v>67</v>
      </c>
      <c r="Q1419" t="s">
        <v>68</v>
      </c>
      <c r="R1419" t="s">
        <v>64</v>
      </c>
      <c r="S1419" t="s">
        <v>57</v>
      </c>
      <c r="T1419" t="s">
        <v>69</v>
      </c>
      <c r="U1419">
        <v>859</v>
      </c>
      <c r="V1419">
        <v>1228.3699999999999</v>
      </c>
    </row>
    <row r="1420" spans="12:22" x14ac:dyDescent="0.25">
      <c r="L1420" t="s">
        <v>61</v>
      </c>
      <c r="M1420">
        <v>2021</v>
      </c>
      <c r="N1420" t="s">
        <v>37</v>
      </c>
      <c r="O1420" t="s">
        <v>53</v>
      </c>
      <c r="P1420" t="s">
        <v>67</v>
      </c>
      <c r="Q1420" t="s">
        <v>68</v>
      </c>
      <c r="R1420" t="s">
        <v>64</v>
      </c>
      <c r="S1420" t="s">
        <v>57</v>
      </c>
      <c r="T1420" t="s">
        <v>69</v>
      </c>
      <c r="U1420">
        <v>912</v>
      </c>
      <c r="V1420">
        <v>1304.1599999999999</v>
      </c>
    </row>
    <row r="1421" spans="12:22" x14ac:dyDescent="0.25">
      <c r="L1421" t="s">
        <v>61</v>
      </c>
      <c r="M1421">
        <v>2021</v>
      </c>
      <c r="N1421" t="s">
        <v>37</v>
      </c>
      <c r="O1421" t="s">
        <v>53</v>
      </c>
      <c r="P1421" t="s">
        <v>67</v>
      </c>
      <c r="Q1421" t="s">
        <v>68</v>
      </c>
      <c r="R1421" t="s">
        <v>64</v>
      </c>
      <c r="S1421" t="s">
        <v>57</v>
      </c>
      <c r="T1421" t="s">
        <v>69</v>
      </c>
      <c r="U1421">
        <v>865</v>
      </c>
      <c r="V1421">
        <v>526.24</v>
      </c>
    </row>
    <row r="1422" spans="12:22" x14ac:dyDescent="0.25">
      <c r="L1422" t="s">
        <v>62</v>
      </c>
      <c r="M1422">
        <v>2021</v>
      </c>
      <c r="N1422" t="s">
        <v>37</v>
      </c>
      <c r="O1422" t="s">
        <v>53</v>
      </c>
      <c r="P1422" t="s">
        <v>67</v>
      </c>
      <c r="Q1422" t="s">
        <v>68</v>
      </c>
      <c r="R1422" t="s">
        <v>64</v>
      </c>
      <c r="S1422" t="s">
        <v>57</v>
      </c>
      <c r="T1422" t="s">
        <v>69</v>
      </c>
      <c r="U1422">
        <v>129</v>
      </c>
      <c r="V1422">
        <v>526.24</v>
      </c>
    </row>
    <row r="1423" spans="12:22" x14ac:dyDescent="0.25">
      <c r="L1423" t="s">
        <v>59</v>
      </c>
      <c r="M1423">
        <v>2021</v>
      </c>
      <c r="N1423" t="s">
        <v>37</v>
      </c>
      <c r="O1423" t="s">
        <v>53</v>
      </c>
      <c r="P1423" t="s">
        <v>67</v>
      </c>
      <c r="Q1423" t="s">
        <v>68</v>
      </c>
      <c r="R1423" t="s">
        <v>64</v>
      </c>
      <c r="S1423" t="s">
        <v>57</v>
      </c>
      <c r="T1423" t="s">
        <v>69</v>
      </c>
      <c r="U1423">
        <v>297</v>
      </c>
      <c r="V1423">
        <v>424.71</v>
      </c>
    </row>
    <row r="1424" spans="12:22" x14ac:dyDescent="0.25">
      <c r="L1424" t="s">
        <v>61</v>
      </c>
      <c r="M1424">
        <v>2021</v>
      </c>
      <c r="N1424" t="s">
        <v>37</v>
      </c>
      <c r="O1424" t="s">
        <v>53</v>
      </c>
      <c r="P1424" t="s">
        <v>67</v>
      </c>
      <c r="Q1424" t="s">
        <v>68</v>
      </c>
      <c r="R1424" t="s">
        <v>64</v>
      </c>
      <c r="S1424" t="s">
        <v>57</v>
      </c>
      <c r="T1424" t="s">
        <v>69</v>
      </c>
      <c r="U1424">
        <v>325</v>
      </c>
      <c r="V1424">
        <v>464.75</v>
      </c>
    </row>
    <row r="1425" spans="12:22" x14ac:dyDescent="0.25">
      <c r="L1425" t="s">
        <v>52</v>
      </c>
      <c r="M1425">
        <v>2021</v>
      </c>
      <c r="N1425" t="s">
        <v>37</v>
      </c>
      <c r="O1425" t="s">
        <v>53</v>
      </c>
      <c r="P1425" t="s">
        <v>67</v>
      </c>
      <c r="Q1425" t="s">
        <v>68</v>
      </c>
      <c r="R1425" t="s">
        <v>64</v>
      </c>
      <c r="S1425" t="s">
        <v>57</v>
      </c>
      <c r="T1425" t="s">
        <v>69</v>
      </c>
      <c r="U1425">
        <v>127</v>
      </c>
      <c r="V1425">
        <v>181.61</v>
      </c>
    </row>
    <row r="1426" spans="12:22" x14ac:dyDescent="0.25">
      <c r="L1426" t="s">
        <v>59</v>
      </c>
      <c r="M1426">
        <v>2021</v>
      </c>
      <c r="N1426" t="s">
        <v>37</v>
      </c>
      <c r="O1426" t="s">
        <v>53</v>
      </c>
      <c r="P1426" t="s">
        <v>67</v>
      </c>
      <c r="Q1426" t="s">
        <v>68</v>
      </c>
      <c r="R1426" t="s">
        <v>64</v>
      </c>
      <c r="S1426" t="s">
        <v>57</v>
      </c>
      <c r="T1426" t="s">
        <v>69</v>
      </c>
      <c r="U1426">
        <v>301</v>
      </c>
      <c r="V1426">
        <v>430.43</v>
      </c>
    </row>
    <row r="1427" spans="12:22" x14ac:dyDescent="0.25">
      <c r="L1427" t="s">
        <v>52</v>
      </c>
      <c r="M1427">
        <v>2021</v>
      </c>
      <c r="N1427" t="s">
        <v>37</v>
      </c>
      <c r="O1427" t="s">
        <v>53</v>
      </c>
      <c r="P1427" t="s">
        <v>67</v>
      </c>
      <c r="Q1427" t="s">
        <v>68</v>
      </c>
      <c r="R1427" t="s">
        <v>64</v>
      </c>
      <c r="S1427" t="s">
        <v>57</v>
      </c>
      <c r="T1427" t="s">
        <v>69</v>
      </c>
      <c r="U1427">
        <v>834</v>
      </c>
      <c r="V1427">
        <v>1192.6199999999999</v>
      </c>
    </row>
    <row r="1428" spans="12:22" x14ac:dyDescent="0.25">
      <c r="L1428" t="s">
        <v>59</v>
      </c>
      <c r="M1428">
        <v>2021</v>
      </c>
      <c r="N1428" t="s">
        <v>37</v>
      </c>
      <c r="O1428" t="s">
        <v>53</v>
      </c>
      <c r="P1428" t="s">
        <v>67</v>
      </c>
      <c r="Q1428" t="s">
        <v>68</v>
      </c>
      <c r="R1428" t="s">
        <v>64</v>
      </c>
      <c r="S1428" t="s">
        <v>57</v>
      </c>
      <c r="T1428" t="s">
        <v>69</v>
      </c>
      <c r="U1428">
        <v>868</v>
      </c>
      <c r="V1428">
        <v>1241.24</v>
      </c>
    </row>
    <row r="1429" spans="12:22" x14ac:dyDescent="0.25">
      <c r="L1429" t="s">
        <v>59</v>
      </c>
      <c r="M1429">
        <v>2021</v>
      </c>
      <c r="N1429" t="s">
        <v>37</v>
      </c>
      <c r="O1429" t="s">
        <v>53</v>
      </c>
      <c r="P1429" t="s">
        <v>67</v>
      </c>
      <c r="Q1429" t="s">
        <v>68</v>
      </c>
      <c r="R1429" t="s">
        <v>64</v>
      </c>
      <c r="S1429" t="s">
        <v>57</v>
      </c>
      <c r="T1429" t="s">
        <v>69</v>
      </c>
      <c r="U1429">
        <v>299</v>
      </c>
      <c r="V1429">
        <v>427.57</v>
      </c>
    </row>
    <row r="1430" spans="12:22" x14ac:dyDescent="0.25">
      <c r="L1430" t="s">
        <v>63</v>
      </c>
      <c r="M1430">
        <v>2021</v>
      </c>
      <c r="N1430" t="s">
        <v>36</v>
      </c>
      <c r="O1430" t="s">
        <v>53</v>
      </c>
      <c r="P1430" t="s">
        <v>67</v>
      </c>
      <c r="Q1430" t="s">
        <v>68</v>
      </c>
      <c r="R1430" t="s">
        <v>64</v>
      </c>
      <c r="S1430" t="s">
        <v>57</v>
      </c>
      <c r="T1430" t="s">
        <v>69</v>
      </c>
      <c r="U1430">
        <v>332</v>
      </c>
      <c r="V1430">
        <v>474.76</v>
      </c>
    </row>
    <row r="1431" spans="12:22" x14ac:dyDescent="0.25">
      <c r="L1431" t="s">
        <v>52</v>
      </c>
      <c r="M1431">
        <v>2021</v>
      </c>
      <c r="N1431" t="s">
        <v>36</v>
      </c>
      <c r="O1431" t="s">
        <v>53</v>
      </c>
      <c r="P1431" t="s">
        <v>67</v>
      </c>
      <c r="Q1431" t="s">
        <v>68</v>
      </c>
      <c r="R1431" t="s">
        <v>64</v>
      </c>
      <c r="S1431" t="s">
        <v>57</v>
      </c>
      <c r="T1431" t="s">
        <v>69</v>
      </c>
      <c r="U1431">
        <v>134</v>
      </c>
      <c r="V1431">
        <v>191.62</v>
      </c>
    </row>
    <row r="1432" spans="12:22" x14ac:dyDescent="0.25">
      <c r="L1432" t="s">
        <v>62</v>
      </c>
      <c r="M1432">
        <v>2021</v>
      </c>
      <c r="N1432" t="s">
        <v>36</v>
      </c>
      <c r="O1432" t="s">
        <v>53</v>
      </c>
      <c r="P1432" t="s">
        <v>67</v>
      </c>
      <c r="Q1432" t="s">
        <v>68</v>
      </c>
      <c r="R1432" t="s">
        <v>64</v>
      </c>
      <c r="S1432" t="s">
        <v>57</v>
      </c>
      <c r="T1432" t="s">
        <v>69</v>
      </c>
      <c r="U1432">
        <v>334</v>
      </c>
      <c r="V1432">
        <v>477.62</v>
      </c>
    </row>
    <row r="1433" spans="12:22" x14ac:dyDescent="0.25">
      <c r="L1433" t="s">
        <v>52</v>
      </c>
      <c r="M1433">
        <v>2021</v>
      </c>
      <c r="N1433" t="s">
        <v>36</v>
      </c>
      <c r="O1433" t="s">
        <v>53</v>
      </c>
      <c r="P1433" t="s">
        <v>67</v>
      </c>
      <c r="Q1433" t="s">
        <v>68</v>
      </c>
      <c r="R1433" t="s">
        <v>64</v>
      </c>
      <c r="S1433" t="s">
        <v>57</v>
      </c>
      <c r="T1433" t="s">
        <v>69</v>
      </c>
      <c r="U1433">
        <v>130</v>
      </c>
      <c r="V1433">
        <v>185.9</v>
      </c>
    </row>
    <row r="1434" spans="12:22" x14ac:dyDescent="0.25">
      <c r="L1434" t="s">
        <v>59</v>
      </c>
      <c r="M1434">
        <v>2021</v>
      </c>
      <c r="N1434" t="s">
        <v>36</v>
      </c>
      <c r="O1434" t="s">
        <v>53</v>
      </c>
      <c r="P1434" t="s">
        <v>67</v>
      </c>
      <c r="Q1434" t="s">
        <v>68</v>
      </c>
      <c r="R1434" t="s">
        <v>64</v>
      </c>
      <c r="S1434" t="s">
        <v>57</v>
      </c>
      <c r="T1434" t="s">
        <v>69</v>
      </c>
      <c r="U1434">
        <v>304</v>
      </c>
      <c r="V1434">
        <v>434.72</v>
      </c>
    </row>
    <row r="1435" spans="12:22" x14ac:dyDescent="0.25">
      <c r="L1435" t="s">
        <v>61</v>
      </c>
      <c r="M1435">
        <v>2021</v>
      </c>
      <c r="N1435" t="s">
        <v>36</v>
      </c>
      <c r="O1435" t="s">
        <v>53</v>
      </c>
      <c r="P1435" t="s">
        <v>67</v>
      </c>
      <c r="Q1435" t="s">
        <v>68</v>
      </c>
      <c r="R1435" t="s">
        <v>64</v>
      </c>
      <c r="S1435" t="s">
        <v>57</v>
      </c>
      <c r="T1435" t="s">
        <v>69</v>
      </c>
      <c r="U1435">
        <v>825</v>
      </c>
      <c r="V1435">
        <v>1179.75</v>
      </c>
    </row>
    <row r="1436" spans="12:22" x14ac:dyDescent="0.25">
      <c r="L1436" t="s">
        <v>59</v>
      </c>
      <c r="M1436">
        <v>2021</v>
      </c>
      <c r="N1436" t="s">
        <v>36</v>
      </c>
      <c r="O1436" t="s">
        <v>53</v>
      </c>
      <c r="P1436" t="s">
        <v>67</v>
      </c>
      <c r="Q1436" t="s">
        <v>68</v>
      </c>
      <c r="R1436" t="s">
        <v>64</v>
      </c>
      <c r="S1436" t="s">
        <v>57</v>
      </c>
      <c r="T1436" t="s">
        <v>69</v>
      </c>
      <c r="U1436">
        <v>858</v>
      </c>
      <c r="V1436">
        <v>1226.94</v>
      </c>
    </row>
    <row r="1437" spans="12:22" x14ac:dyDescent="0.25">
      <c r="L1437" t="s">
        <v>52</v>
      </c>
      <c r="M1437">
        <v>2021</v>
      </c>
      <c r="N1437" t="s">
        <v>36</v>
      </c>
      <c r="O1437" t="s">
        <v>53</v>
      </c>
      <c r="P1437" t="s">
        <v>67</v>
      </c>
      <c r="Q1437" t="s">
        <v>68</v>
      </c>
      <c r="R1437" t="s">
        <v>64</v>
      </c>
      <c r="S1437" t="s">
        <v>57</v>
      </c>
      <c r="T1437" t="s">
        <v>69</v>
      </c>
      <c r="U1437">
        <v>911</v>
      </c>
      <c r="V1437">
        <v>1302.73</v>
      </c>
    </row>
    <row r="1438" spans="12:22" x14ac:dyDescent="0.25">
      <c r="L1438" t="s">
        <v>52</v>
      </c>
      <c r="M1438">
        <v>2021</v>
      </c>
      <c r="N1438" t="s">
        <v>36</v>
      </c>
      <c r="O1438" t="s">
        <v>53</v>
      </c>
      <c r="P1438" t="s">
        <v>67</v>
      </c>
      <c r="Q1438" t="s">
        <v>68</v>
      </c>
      <c r="R1438" t="s">
        <v>64</v>
      </c>
      <c r="S1438" t="s">
        <v>57</v>
      </c>
      <c r="T1438" t="s">
        <v>69</v>
      </c>
      <c r="U1438">
        <v>864</v>
      </c>
      <c r="V1438">
        <v>526.24</v>
      </c>
    </row>
    <row r="1439" spans="12:22" x14ac:dyDescent="0.25">
      <c r="L1439" t="s">
        <v>59</v>
      </c>
      <c r="M1439">
        <v>2021</v>
      </c>
      <c r="N1439" t="s">
        <v>36</v>
      </c>
      <c r="O1439" t="s">
        <v>53</v>
      </c>
      <c r="P1439" t="s">
        <v>67</v>
      </c>
      <c r="Q1439" t="s">
        <v>68</v>
      </c>
      <c r="R1439" t="s">
        <v>64</v>
      </c>
      <c r="S1439" t="s">
        <v>57</v>
      </c>
      <c r="T1439" t="s">
        <v>69</v>
      </c>
      <c r="U1439">
        <v>135</v>
      </c>
      <c r="V1439">
        <v>526.24</v>
      </c>
    </row>
    <row r="1440" spans="12:22" x14ac:dyDescent="0.25">
      <c r="L1440" t="s">
        <v>61</v>
      </c>
      <c r="M1440">
        <v>2021</v>
      </c>
      <c r="N1440" t="s">
        <v>36</v>
      </c>
      <c r="O1440" t="s">
        <v>53</v>
      </c>
      <c r="P1440" t="s">
        <v>67</v>
      </c>
      <c r="Q1440" t="s">
        <v>68</v>
      </c>
      <c r="R1440" t="s">
        <v>64</v>
      </c>
      <c r="S1440" t="s">
        <v>57</v>
      </c>
      <c r="T1440" t="s">
        <v>69</v>
      </c>
      <c r="U1440">
        <v>303</v>
      </c>
      <c r="V1440">
        <v>433.28999999999996</v>
      </c>
    </row>
    <row r="1441" spans="12:22" x14ac:dyDescent="0.25">
      <c r="L1441" t="s">
        <v>59</v>
      </c>
      <c r="M1441">
        <v>2021</v>
      </c>
      <c r="N1441" t="s">
        <v>36</v>
      </c>
      <c r="O1441" t="s">
        <v>53</v>
      </c>
      <c r="P1441" t="s">
        <v>67</v>
      </c>
      <c r="Q1441" t="s">
        <v>68</v>
      </c>
      <c r="R1441" t="s">
        <v>64</v>
      </c>
      <c r="S1441" t="s">
        <v>57</v>
      </c>
      <c r="T1441" t="s">
        <v>69</v>
      </c>
      <c r="U1441">
        <v>331</v>
      </c>
      <c r="V1441">
        <v>473.33</v>
      </c>
    </row>
    <row r="1442" spans="12:22" x14ac:dyDescent="0.25">
      <c r="L1442" t="s">
        <v>59</v>
      </c>
      <c r="M1442">
        <v>2021</v>
      </c>
      <c r="N1442" t="s">
        <v>36</v>
      </c>
      <c r="O1442" t="s">
        <v>53</v>
      </c>
      <c r="P1442" t="s">
        <v>67</v>
      </c>
      <c r="Q1442" t="s">
        <v>68</v>
      </c>
      <c r="R1442" t="s">
        <v>64</v>
      </c>
      <c r="S1442" t="s">
        <v>57</v>
      </c>
      <c r="T1442" t="s">
        <v>69</v>
      </c>
      <c r="U1442">
        <v>133</v>
      </c>
      <c r="V1442">
        <v>190.19</v>
      </c>
    </row>
    <row r="1443" spans="12:22" x14ac:dyDescent="0.25">
      <c r="L1443" t="s">
        <v>62</v>
      </c>
      <c r="M1443">
        <v>2021</v>
      </c>
      <c r="N1443" t="s">
        <v>36</v>
      </c>
      <c r="O1443" t="s">
        <v>53</v>
      </c>
      <c r="P1443" t="s">
        <v>67</v>
      </c>
      <c r="Q1443" t="s">
        <v>68</v>
      </c>
      <c r="R1443" t="s">
        <v>64</v>
      </c>
      <c r="S1443" t="s">
        <v>57</v>
      </c>
      <c r="T1443" t="s">
        <v>69</v>
      </c>
      <c r="U1443">
        <v>307</v>
      </c>
      <c r="V1443">
        <v>439.01</v>
      </c>
    </row>
    <row r="1444" spans="12:22" x14ac:dyDescent="0.25">
      <c r="L1444" t="s">
        <v>52</v>
      </c>
      <c r="M1444">
        <v>2021</v>
      </c>
      <c r="N1444" t="s">
        <v>36</v>
      </c>
      <c r="O1444" t="s">
        <v>53</v>
      </c>
      <c r="P1444" t="s">
        <v>67</v>
      </c>
      <c r="Q1444" t="s">
        <v>68</v>
      </c>
      <c r="R1444" t="s">
        <v>64</v>
      </c>
      <c r="S1444" t="s">
        <v>57</v>
      </c>
      <c r="T1444" t="s">
        <v>69</v>
      </c>
      <c r="U1444">
        <v>867</v>
      </c>
      <c r="V1444">
        <v>1239.81</v>
      </c>
    </row>
    <row r="1445" spans="12:22" x14ac:dyDescent="0.25">
      <c r="L1445" t="s">
        <v>63</v>
      </c>
      <c r="M1445">
        <v>2021</v>
      </c>
      <c r="N1445" t="s">
        <v>36</v>
      </c>
      <c r="O1445" t="s">
        <v>53</v>
      </c>
      <c r="P1445" t="s">
        <v>67</v>
      </c>
      <c r="Q1445" t="s">
        <v>68</v>
      </c>
      <c r="R1445" t="s">
        <v>64</v>
      </c>
      <c r="S1445" t="s">
        <v>57</v>
      </c>
      <c r="T1445" t="s">
        <v>69</v>
      </c>
      <c r="U1445">
        <v>305</v>
      </c>
      <c r="V1445">
        <v>436.15</v>
      </c>
    </row>
    <row r="1446" spans="12:22" x14ac:dyDescent="0.25">
      <c r="L1446" t="s">
        <v>63</v>
      </c>
      <c r="M1446">
        <v>2021</v>
      </c>
      <c r="N1446" t="s">
        <v>32</v>
      </c>
      <c r="O1446" t="s">
        <v>53</v>
      </c>
      <c r="P1446" t="s">
        <v>67</v>
      </c>
      <c r="Q1446" t="s">
        <v>68</v>
      </c>
      <c r="R1446" t="s">
        <v>64</v>
      </c>
      <c r="S1446" t="s">
        <v>57</v>
      </c>
      <c r="T1446" t="s">
        <v>69</v>
      </c>
      <c r="U1446">
        <v>350</v>
      </c>
      <c r="V1446">
        <v>500.5</v>
      </c>
    </row>
    <row r="1447" spans="12:22" x14ac:dyDescent="0.25">
      <c r="L1447" t="s">
        <v>59</v>
      </c>
      <c r="M1447">
        <v>2021</v>
      </c>
      <c r="N1447" t="s">
        <v>32</v>
      </c>
      <c r="O1447" t="s">
        <v>53</v>
      </c>
      <c r="P1447" t="s">
        <v>67</v>
      </c>
      <c r="Q1447" t="s">
        <v>68</v>
      </c>
      <c r="R1447" t="s">
        <v>64</v>
      </c>
      <c r="S1447" t="s">
        <v>57</v>
      </c>
      <c r="T1447" t="s">
        <v>69</v>
      </c>
      <c r="U1447">
        <v>146</v>
      </c>
      <c r="V1447">
        <v>208.78</v>
      </c>
    </row>
    <row r="1448" spans="12:22" x14ac:dyDescent="0.25">
      <c r="L1448" t="s">
        <v>61</v>
      </c>
      <c r="M1448">
        <v>2021</v>
      </c>
      <c r="N1448" t="s">
        <v>32</v>
      </c>
      <c r="O1448" t="s">
        <v>53</v>
      </c>
      <c r="P1448" t="s">
        <v>67</v>
      </c>
      <c r="Q1448" t="s">
        <v>68</v>
      </c>
      <c r="R1448" t="s">
        <v>64</v>
      </c>
      <c r="S1448" t="s">
        <v>57</v>
      </c>
      <c r="T1448" t="s">
        <v>69</v>
      </c>
      <c r="U1448">
        <v>320</v>
      </c>
      <c r="V1448">
        <v>457.6</v>
      </c>
    </row>
    <row r="1449" spans="12:22" x14ac:dyDescent="0.25">
      <c r="L1449" t="s">
        <v>52</v>
      </c>
      <c r="M1449">
        <v>2021</v>
      </c>
      <c r="N1449" t="s">
        <v>32</v>
      </c>
      <c r="O1449" t="s">
        <v>53</v>
      </c>
      <c r="P1449" t="s">
        <v>67</v>
      </c>
      <c r="Q1449" t="s">
        <v>68</v>
      </c>
      <c r="R1449" t="s">
        <v>64</v>
      </c>
      <c r="S1449" t="s">
        <v>57</v>
      </c>
      <c r="T1449" t="s">
        <v>69</v>
      </c>
      <c r="U1449">
        <v>346</v>
      </c>
      <c r="V1449">
        <v>494.78</v>
      </c>
    </row>
    <row r="1450" spans="12:22" x14ac:dyDescent="0.25">
      <c r="L1450" t="s">
        <v>52</v>
      </c>
      <c r="M1450">
        <v>2021</v>
      </c>
      <c r="N1450" t="s">
        <v>32</v>
      </c>
      <c r="O1450" t="s">
        <v>53</v>
      </c>
      <c r="P1450" t="s">
        <v>67</v>
      </c>
      <c r="Q1450" t="s">
        <v>68</v>
      </c>
      <c r="R1450" t="s">
        <v>64</v>
      </c>
      <c r="S1450" t="s">
        <v>57</v>
      </c>
      <c r="T1450" t="s">
        <v>69</v>
      </c>
      <c r="U1450">
        <v>148</v>
      </c>
      <c r="V1450">
        <v>211.64</v>
      </c>
    </row>
    <row r="1451" spans="12:22" x14ac:dyDescent="0.25">
      <c r="L1451" t="s">
        <v>59</v>
      </c>
      <c r="M1451">
        <v>2021</v>
      </c>
      <c r="N1451" t="s">
        <v>32</v>
      </c>
      <c r="O1451" t="s">
        <v>53</v>
      </c>
      <c r="P1451" t="s">
        <v>67</v>
      </c>
      <c r="Q1451" t="s">
        <v>68</v>
      </c>
      <c r="R1451" t="s">
        <v>64</v>
      </c>
      <c r="S1451" t="s">
        <v>57</v>
      </c>
      <c r="T1451" t="s">
        <v>69</v>
      </c>
      <c r="U1451">
        <v>322</v>
      </c>
      <c r="V1451">
        <v>460.46000000000004</v>
      </c>
    </row>
    <row r="1452" spans="12:22" x14ac:dyDescent="0.25">
      <c r="L1452" t="s">
        <v>59</v>
      </c>
      <c r="M1452">
        <v>2021</v>
      </c>
      <c r="N1452" t="s">
        <v>32</v>
      </c>
      <c r="O1452" t="s">
        <v>53</v>
      </c>
      <c r="P1452" t="s">
        <v>67</v>
      </c>
      <c r="Q1452" t="s">
        <v>68</v>
      </c>
      <c r="R1452" t="s">
        <v>64</v>
      </c>
      <c r="S1452" t="s">
        <v>66</v>
      </c>
      <c r="T1452" t="s">
        <v>69</v>
      </c>
      <c r="U1452">
        <v>822</v>
      </c>
      <c r="V1452">
        <v>1175.46</v>
      </c>
    </row>
    <row r="1453" spans="12:22" x14ac:dyDescent="0.25">
      <c r="L1453" t="s">
        <v>59</v>
      </c>
      <c r="M1453">
        <v>2021</v>
      </c>
      <c r="N1453" t="s">
        <v>32</v>
      </c>
      <c r="O1453" t="s">
        <v>53</v>
      </c>
      <c r="P1453" t="s">
        <v>67</v>
      </c>
      <c r="Q1453" t="s">
        <v>68</v>
      </c>
      <c r="R1453" t="s">
        <v>64</v>
      </c>
      <c r="S1453" t="s">
        <v>66</v>
      </c>
      <c r="T1453" t="s">
        <v>69</v>
      </c>
      <c r="U1453">
        <v>855</v>
      </c>
      <c r="V1453">
        <v>1222.6500000000001</v>
      </c>
    </row>
    <row r="1454" spans="12:22" x14ac:dyDescent="0.25">
      <c r="L1454" t="s">
        <v>62</v>
      </c>
      <c r="M1454">
        <v>2021</v>
      </c>
      <c r="N1454" t="s">
        <v>32</v>
      </c>
      <c r="O1454" t="s">
        <v>53</v>
      </c>
      <c r="P1454" t="s">
        <v>67</v>
      </c>
      <c r="Q1454" t="s">
        <v>68</v>
      </c>
      <c r="R1454" t="s">
        <v>64</v>
      </c>
      <c r="S1454" t="s">
        <v>66</v>
      </c>
      <c r="T1454" t="s">
        <v>69</v>
      </c>
      <c r="U1454">
        <v>147</v>
      </c>
      <c r="V1454">
        <v>526.24</v>
      </c>
    </row>
    <row r="1455" spans="12:22" x14ac:dyDescent="0.25">
      <c r="L1455" t="s">
        <v>59</v>
      </c>
      <c r="M1455">
        <v>2021</v>
      </c>
      <c r="N1455" t="s">
        <v>32</v>
      </c>
      <c r="O1455" t="s">
        <v>53</v>
      </c>
      <c r="P1455" t="s">
        <v>67</v>
      </c>
      <c r="Q1455" t="s">
        <v>68</v>
      </c>
      <c r="R1455" t="s">
        <v>64</v>
      </c>
      <c r="S1455" t="s">
        <v>66</v>
      </c>
      <c r="T1455" t="s">
        <v>69</v>
      </c>
      <c r="U1455">
        <v>321</v>
      </c>
      <c r="V1455">
        <v>459.03</v>
      </c>
    </row>
    <row r="1456" spans="12:22" x14ac:dyDescent="0.25">
      <c r="L1456" t="s">
        <v>59</v>
      </c>
      <c r="M1456">
        <v>2021</v>
      </c>
      <c r="N1456" t="s">
        <v>32</v>
      </c>
      <c r="O1456" t="s">
        <v>53</v>
      </c>
      <c r="P1456" t="s">
        <v>67</v>
      </c>
      <c r="Q1456" t="s">
        <v>68</v>
      </c>
      <c r="R1456" t="s">
        <v>64</v>
      </c>
      <c r="S1456" t="s">
        <v>66</v>
      </c>
      <c r="T1456" t="s">
        <v>69</v>
      </c>
      <c r="U1456">
        <v>349</v>
      </c>
      <c r="V1456">
        <v>499.07</v>
      </c>
    </row>
    <row r="1457" spans="12:22" x14ac:dyDescent="0.25">
      <c r="L1457" t="s">
        <v>59</v>
      </c>
      <c r="M1457">
        <v>2021</v>
      </c>
      <c r="N1457" t="s">
        <v>32</v>
      </c>
      <c r="O1457" t="s">
        <v>53</v>
      </c>
      <c r="P1457" t="s">
        <v>67</v>
      </c>
      <c r="Q1457" t="s">
        <v>68</v>
      </c>
      <c r="R1457" t="s">
        <v>64</v>
      </c>
      <c r="S1457" t="s">
        <v>66</v>
      </c>
      <c r="T1457" t="s">
        <v>69</v>
      </c>
      <c r="U1457">
        <v>151</v>
      </c>
      <c r="V1457">
        <v>215.93</v>
      </c>
    </row>
    <row r="1458" spans="12:22" x14ac:dyDescent="0.25">
      <c r="L1458" t="s">
        <v>52</v>
      </c>
      <c r="M1458">
        <v>2021</v>
      </c>
      <c r="N1458" t="s">
        <v>32</v>
      </c>
      <c r="O1458" t="s">
        <v>53</v>
      </c>
      <c r="P1458" t="s">
        <v>67</v>
      </c>
      <c r="Q1458" t="s">
        <v>68</v>
      </c>
      <c r="R1458" t="s">
        <v>64</v>
      </c>
      <c r="S1458" t="s">
        <v>66</v>
      </c>
      <c r="T1458" t="s">
        <v>69</v>
      </c>
      <c r="U1458">
        <v>319</v>
      </c>
      <c r="V1458">
        <v>456.16999999999996</v>
      </c>
    </row>
    <row r="1459" spans="12:22" x14ac:dyDescent="0.25">
      <c r="L1459" t="s">
        <v>61</v>
      </c>
      <c r="M1459">
        <v>2021</v>
      </c>
      <c r="N1459" t="s">
        <v>32</v>
      </c>
      <c r="O1459" t="s">
        <v>53</v>
      </c>
      <c r="P1459" t="s">
        <v>67</v>
      </c>
      <c r="Q1459" t="s">
        <v>68</v>
      </c>
      <c r="R1459" t="s">
        <v>64</v>
      </c>
      <c r="S1459" t="s">
        <v>66</v>
      </c>
      <c r="T1459" t="s">
        <v>69</v>
      </c>
      <c r="U1459">
        <v>831</v>
      </c>
      <c r="V1459">
        <v>1188.33</v>
      </c>
    </row>
    <row r="1460" spans="12:22" x14ac:dyDescent="0.25">
      <c r="L1460" t="s">
        <v>59</v>
      </c>
      <c r="M1460">
        <v>2021</v>
      </c>
      <c r="N1460" t="s">
        <v>32</v>
      </c>
      <c r="O1460" t="s">
        <v>53</v>
      </c>
      <c r="P1460" t="s">
        <v>67</v>
      </c>
      <c r="Q1460" t="s">
        <v>68</v>
      </c>
      <c r="R1460" t="s">
        <v>64</v>
      </c>
      <c r="S1460" t="s">
        <v>66</v>
      </c>
      <c r="T1460" t="s">
        <v>69</v>
      </c>
      <c r="U1460">
        <v>864</v>
      </c>
      <c r="V1460">
        <v>1235.52</v>
      </c>
    </row>
    <row r="1461" spans="12:22" x14ac:dyDescent="0.25">
      <c r="L1461" t="s">
        <v>63</v>
      </c>
      <c r="M1461">
        <v>2021</v>
      </c>
      <c r="N1461" t="s">
        <v>32</v>
      </c>
      <c r="O1461" t="s">
        <v>53</v>
      </c>
      <c r="P1461" t="s">
        <v>67</v>
      </c>
      <c r="Q1461" t="s">
        <v>68</v>
      </c>
      <c r="R1461" t="s">
        <v>64</v>
      </c>
      <c r="S1461" t="s">
        <v>66</v>
      </c>
      <c r="T1461" t="s">
        <v>69</v>
      </c>
      <c r="U1461">
        <v>323</v>
      </c>
      <c r="V1461">
        <v>461.89</v>
      </c>
    </row>
    <row r="1462" spans="12:22" x14ac:dyDescent="0.25">
      <c r="L1462" t="s">
        <v>59</v>
      </c>
      <c r="M1462">
        <v>2021</v>
      </c>
      <c r="N1462" t="s">
        <v>35</v>
      </c>
      <c r="O1462" t="s">
        <v>53</v>
      </c>
      <c r="P1462" t="s">
        <v>67</v>
      </c>
      <c r="Q1462" t="s">
        <v>68</v>
      </c>
      <c r="R1462" t="s">
        <v>64</v>
      </c>
      <c r="S1462" t="s">
        <v>66</v>
      </c>
      <c r="T1462" t="s">
        <v>69</v>
      </c>
      <c r="U1462">
        <v>338</v>
      </c>
      <c r="V1462">
        <v>483.34000000000003</v>
      </c>
    </row>
    <row r="1463" spans="12:22" x14ac:dyDescent="0.25">
      <c r="L1463" t="s">
        <v>52</v>
      </c>
      <c r="M1463">
        <v>2021</v>
      </c>
      <c r="N1463" t="s">
        <v>35</v>
      </c>
      <c r="O1463" t="s">
        <v>53</v>
      </c>
      <c r="P1463" t="s">
        <v>67</v>
      </c>
      <c r="Q1463" t="s">
        <v>68</v>
      </c>
      <c r="R1463" t="s">
        <v>64</v>
      </c>
      <c r="S1463" t="s">
        <v>66</v>
      </c>
      <c r="T1463" t="s">
        <v>69</v>
      </c>
      <c r="U1463">
        <v>140</v>
      </c>
      <c r="V1463">
        <v>200.2</v>
      </c>
    </row>
    <row r="1464" spans="12:22" x14ac:dyDescent="0.25">
      <c r="L1464" t="s">
        <v>52</v>
      </c>
      <c r="M1464">
        <v>2021</v>
      </c>
      <c r="N1464" t="s">
        <v>35</v>
      </c>
      <c r="O1464" t="s">
        <v>53</v>
      </c>
      <c r="P1464" t="s">
        <v>67</v>
      </c>
      <c r="Q1464" t="s">
        <v>68</v>
      </c>
      <c r="R1464" t="s">
        <v>64</v>
      </c>
      <c r="S1464" t="s">
        <v>66</v>
      </c>
      <c r="T1464" t="s">
        <v>69</v>
      </c>
      <c r="U1464">
        <v>308</v>
      </c>
      <c r="V1464">
        <v>440.44</v>
      </c>
    </row>
    <row r="1465" spans="12:22" x14ac:dyDescent="0.25">
      <c r="L1465" t="s">
        <v>52</v>
      </c>
      <c r="M1465">
        <v>2021</v>
      </c>
      <c r="N1465" t="s">
        <v>35</v>
      </c>
      <c r="O1465" t="s">
        <v>53</v>
      </c>
      <c r="P1465" t="s">
        <v>67</v>
      </c>
      <c r="Q1465" t="s">
        <v>68</v>
      </c>
      <c r="R1465" t="s">
        <v>64</v>
      </c>
      <c r="S1465" t="s">
        <v>66</v>
      </c>
      <c r="T1465" t="s">
        <v>69</v>
      </c>
      <c r="U1465">
        <v>136</v>
      </c>
      <c r="V1465">
        <v>194.48</v>
      </c>
    </row>
    <row r="1466" spans="12:22" x14ac:dyDescent="0.25">
      <c r="L1466" t="s">
        <v>61</v>
      </c>
      <c r="M1466">
        <v>2021</v>
      </c>
      <c r="N1466" t="s">
        <v>35</v>
      </c>
      <c r="O1466" t="s">
        <v>53</v>
      </c>
      <c r="P1466" t="s">
        <v>67</v>
      </c>
      <c r="Q1466" t="s">
        <v>68</v>
      </c>
      <c r="R1466" t="s">
        <v>64</v>
      </c>
      <c r="S1466" t="s">
        <v>66</v>
      </c>
      <c r="T1466" t="s">
        <v>69</v>
      </c>
      <c r="U1466">
        <v>310</v>
      </c>
      <c r="V1466">
        <v>443.3</v>
      </c>
    </row>
    <row r="1467" spans="12:22" x14ac:dyDescent="0.25">
      <c r="L1467" t="s">
        <v>61</v>
      </c>
      <c r="M1467">
        <v>2021</v>
      </c>
      <c r="N1467" t="s">
        <v>35</v>
      </c>
      <c r="O1467" t="s">
        <v>53</v>
      </c>
      <c r="P1467" t="s">
        <v>67</v>
      </c>
      <c r="Q1467" t="s">
        <v>68</v>
      </c>
      <c r="R1467" t="s">
        <v>64</v>
      </c>
      <c r="S1467" t="s">
        <v>66</v>
      </c>
      <c r="T1467" t="s">
        <v>69</v>
      </c>
      <c r="U1467">
        <v>824</v>
      </c>
      <c r="V1467">
        <v>1178.32</v>
      </c>
    </row>
    <row r="1468" spans="12:22" x14ac:dyDescent="0.25">
      <c r="L1468" t="s">
        <v>52</v>
      </c>
      <c r="M1468">
        <v>2021</v>
      </c>
      <c r="N1468" t="s">
        <v>35</v>
      </c>
      <c r="O1468" t="s">
        <v>53</v>
      </c>
      <c r="P1468" t="s">
        <v>67</v>
      </c>
      <c r="Q1468" t="s">
        <v>68</v>
      </c>
      <c r="R1468" t="s">
        <v>64</v>
      </c>
      <c r="S1468" t="s">
        <v>66</v>
      </c>
      <c r="T1468" t="s">
        <v>69</v>
      </c>
      <c r="U1468">
        <v>857</v>
      </c>
      <c r="V1468">
        <v>1225.51</v>
      </c>
    </row>
    <row r="1469" spans="12:22" x14ac:dyDescent="0.25">
      <c r="L1469" t="s">
        <v>59</v>
      </c>
      <c r="M1469">
        <v>2021</v>
      </c>
      <c r="N1469" t="s">
        <v>35</v>
      </c>
      <c r="O1469" t="s">
        <v>53</v>
      </c>
      <c r="P1469" t="s">
        <v>67</v>
      </c>
      <c r="Q1469" t="s">
        <v>68</v>
      </c>
      <c r="R1469" t="s">
        <v>64</v>
      </c>
      <c r="S1469" t="s">
        <v>66</v>
      </c>
      <c r="T1469" t="s">
        <v>69</v>
      </c>
      <c r="U1469">
        <v>910</v>
      </c>
      <c r="V1469">
        <v>1301.3</v>
      </c>
    </row>
    <row r="1470" spans="12:22" x14ac:dyDescent="0.25">
      <c r="L1470" t="s">
        <v>59</v>
      </c>
      <c r="M1470">
        <v>2021</v>
      </c>
      <c r="N1470" t="s">
        <v>35</v>
      </c>
      <c r="O1470" t="s">
        <v>53</v>
      </c>
      <c r="P1470" t="s">
        <v>67</v>
      </c>
      <c r="Q1470" t="s">
        <v>68</v>
      </c>
      <c r="R1470" t="s">
        <v>64</v>
      </c>
      <c r="S1470" t="s">
        <v>66</v>
      </c>
      <c r="T1470" t="s">
        <v>69</v>
      </c>
      <c r="U1470">
        <v>863</v>
      </c>
      <c r="V1470">
        <v>526.24</v>
      </c>
    </row>
    <row r="1471" spans="12:22" x14ac:dyDescent="0.25">
      <c r="L1471" t="s">
        <v>61</v>
      </c>
      <c r="M1471">
        <v>2021</v>
      </c>
      <c r="N1471" t="s">
        <v>35</v>
      </c>
      <c r="O1471" t="s">
        <v>53</v>
      </c>
      <c r="P1471" t="s">
        <v>67</v>
      </c>
      <c r="Q1471" t="s">
        <v>68</v>
      </c>
      <c r="R1471" t="s">
        <v>64</v>
      </c>
      <c r="S1471" t="s">
        <v>66</v>
      </c>
      <c r="T1471" t="s">
        <v>69</v>
      </c>
      <c r="U1471">
        <v>309</v>
      </c>
      <c r="V1471">
        <v>441.87</v>
      </c>
    </row>
    <row r="1472" spans="12:22" x14ac:dyDescent="0.25">
      <c r="L1472" t="s">
        <v>61</v>
      </c>
      <c r="M1472">
        <v>2021</v>
      </c>
      <c r="N1472" t="s">
        <v>35</v>
      </c>
      <c r="O1472" t="s">
        <v>53</v>
      </c>
      <c r="P1472" t="s">
        <v>67</v>
      </c>
      <c r="Q1472" t="s">
        <v>68</v>
      </c>
      <c r="R1472" t="s">
        <v>64</v>
      </c>
      <c r="S1472" t="s">
        <v>66</v>
      </c>
      <c r="T1472" t="s">
        <v>69</v>
      </c>
      <c r="U1472">
        <v>337</v>
      </c>
      <c r="V1472">
        <v>481.90999999999997</v>
      </c>
    </row>
    <row r="1473" spans="12:22" x14ac:dyDescent="0.25">
      <c r="L1473" t="s">
        <v>62</v>
      </c>
      <c r="M1473">
        <v>2021</v>
      </c>
      <c r="N1473" t="s">
        <v>35</v>
      </c>
      <c r="O1473" t="s">
        <v>53</v>
      </c>
      <c r="P1473" t="s">
        <v>67</v>
      </c>
      <c r="Q1473" t="s">
        <v>68</v>
      </c>
      <c r="R1473" t="s">
        <v>64</v>
      </c>
      <c r="S1473" t="s">
        <v>66</v>
      </c>
      <c r="T1473" t="s">
        <v>69</v>
      </c>
      <c r="U1473">
        <v>139</v>
      </c>
      <c r="V1473">
        <v>198.76999999999998</v>
      </c>
    </row>
    <row r="1474" spans="12:22" x14ac:dyDescent="0.25">
      <c r="L1474" t="s">
        <v>52</v>
      </c>
      <c r="M1474">
        <v>2021</v>
      </c>
      <c r="N1474" t="s">
        <v>35</v>
      </c>
      <c r="O1474" t="s">
        <v>53</v>
      </c>
      <c r="P1474" t="s">
        <v>67</v>
      </c>
      <c r="Q1474" t="s">
        <v>68</v>
      </c>
      <c r="R1474" t="s">
        <v>64</v>
      </c>
      <c r="S1474" t="s">
        <v>66</v>
      </c>
      <c r="T1474" t="s">
        <v>69</v>
      </c>
      <c r="U1474">
        <v>833</v>
      </c>
      <c r="V1474">
        <v>1191.19</v>
      </c>
    </row>
    <row r="1475" spans="12:22" x14ac:dyDescent="0.25">
      <c r="L1475" t="s">
        <v>59</v>
      </c>
      <c r="M1475">
        <v>2021</v>
      </c>
      <c r="N1475" t="s">
        <v>35</v>
      </c>
      <c r="O1475" t="s">
        <v>53</v>
      </c>
      <c r="P1475" t="s">
        <v>67</v>
      </c>
      <c r="Q1475" t="s">
        <v>68</v>
      </c>
      <c r="R1475" t="s">
        <v>64</v>
      </c>
      <c r="S1475" t="s">
        <v>66</v>
      </c>
      <c r="T1475" t="s">
        <v>69</v>
      </c>
      <c r="U1475">
        <v>866</v>
      </c>
      <c r="V1475">
        <v>1238.3800000000001</v>
      </c>
    </row>
    <row r="1476" spans="12:22" x14ac:dyDescent="0.25">
      <c r="L1476" t="s">
        <v>59</v>
      </c>
      <c r="M1476">
        <v>2021</v>
      </c>
      <c r="N1476" t="s">
        <v>35</v>
      </c>
      <c r="O1476" t="s">
        <v>53</v>
      </c>
      <c r="P1476" t="s">
        <v>67</v>
      </c>
      <c r="Q1476" t="s">
        <v>68</v>
      </c>
      <c r="R1476" t="s">
        <v>64</v>
      </c>
      <c r="S1476" t="s">
        <v>66</v>
      </c>
      <c r="T1476" t="s">
        <v>69</v>
      </c>
      <c r="U1476">
        <v>311</v>
      </c>
      <c r="V1476">
        <v>444.73</v>
      </c>
    </row>
    <row r="1477" spans="12:22" x14ac:dyDescent="0.25">
      <c r="L1477" t="s">
        <v>59</v>
      </c>
      <c r="M1477">
        <v>2021</v>
      </c>
      <c r="N1477" t="s">
        <v>41</v>
      </c>
      <c r="O1477" t="s">
        <v>65</v>
      </c>
      <c r="P1477" t="s">
        <v>67</v>
      </c>
      <c r="Q1477" t="s">
        <v>68</v>
      </c>
      <c r="R1477" t="s">
        <v>64</v>
      </c>
      <c r="S1477" t="s">
        <v>66</v>
      </c>
      <c r="T1477" t="s">
        <v>69</v>
      </c>
      <c r="U1477">
        <v>350</v>
      </c>
      <c r="V1477">
        <v>500.5</v>
      </c>
    </row>
    <row r="1478" spans="12:22" x14ac:dyDescent="0.25">
      <c r="L1478" t="s">
        <v>52</v>
      </c>
      <c r="M1478">
        <v>2021</v>
      </c>
      <c r="N1478" t="s">
        <v>41</v>
      </c>
      <c r="O1478" t="s">
        <v>65</v>
      </c>
      <c r="P1478" t="s">
        <v>67</v>
      </c>
      <c r="Q1478" t="s">
        <v>68</v>
      </c>
      <c r="R1478" t="s">
        <v>64</v>
      </c>
      <c r="S1478" t="s">
        <v>66</v>
      </c>
      <c r="T1478" t="s">
        <v>69</v>
      </c>
      <c r="U1478">
        <v>304</v>
      </c>
      <c r="V1478">
        <v>434.72</v>
      </c>
    </row>
    <row r="1479" spans="12:22" x14ac:dyDescent="0.25">
      <c r="L1479" t="s">
        <v>52</v>
      </c>
      <c r="M1479">
        <v>2021</v>
      </c>
      <c r="N1479" t="s">
        <v>41</v>
      </c>
      <c r="O1479" t="s">
        <v>65</v>
      </c>
      <c r="P1479" t="s">
        <v>67</v>
      </c>
      <c r="Q1479" t="s">
        <v>68</v>
      </c>
      <c r="R1479" t="s">
        <v>64</v>
      </c>
      <c r="S1479" t="s">
        <v>66</v>
      </c>
      <c r="T1479" t="s">
        <v>69</v>
      </c>
      <c r="U1479">
        <v>352</v>
      </c>
      <c r="V1479">
        <v>503.36</v>
      </c>
    </row>
    <row r="1480" spans="12:22" x14ac:dyDescent="0.25">
      <c r="L1480" t="s">
        <v>52</v>
      </c>
      <c r="M1480">
        <v>2021</v>
      </c>
      <c r="N1480" t="s">
        <v>41</v>
      </c>
      <c r="O1480" t="s">
        <v>65</v>
      </c>
      <c r="P1480" t="s">
        <v>67</v>
      </c>
      <c r="Q1480" t="s">
        <v>68</v>
      </c>
      <c r="R1480" t="s">
        <v>64</v>
      </c>
      <c r="S1480" t="s">
        <v>66</v>
      </c>
      <c r="T1480" t="s">
        <v>69</v>
      </c>
      <c r="U1480">
        <v>829</v>
      </c>
      <c r="V1480">
        <v>1185.47</v>
      </c>
    </row>
    <row r="1481" spans="12:22" x14ac:dyDescent="0.25">
      <c r="L1481" t="s">
        <v>59</v>
      </c>
      <c r="M1481">
        <v>2021</v>
      </c>
      <c r="N1481" t="s">
        <v>41</v>
      </c>
      <c r="O1481" t="s">
        <v>65</v>
      </c>
      <c r="P1481" t="s">
        <v>67</v>
      </c>
      <c r="Q1481" t="s">
        <v>68</v>
      </c>
      <c r="R1481" t="s">
        <v>64</v>
      </c>
      <c r="S1481" t="s">
        <v>66</v>
      </c>
      <c r="T1481" t="s">
        <v>69</v>
      </c>
      <c r="U1481">
        <v>862</v>
      </c>
      <c r="V1481">
        <v>1232.6599999999999</v>
      </c>
    </row>
    <row r="1482" spans="12:22" x14ac:dyDescent="0.25">
      <c r="L1482" t="s">
        <v>52</v>
      </c>
      <c r="M1482">
        <v>2021</v>
      </c>
      <c r="N1482" t="s">
        <v>41</v>
      </c>
      <c r="O1482" t="s">
        <v>65</v>
      </c>
      <c r="P1482" t="s">
        <v>67</v>
      </c>
      <c r="Q1482" t="s">
        <v>68</v>
      </c>
      <c r="R1482" t="s">
        <v>64</v>
      </c>
      <c r="S1482" t="s">
        <v>66</v>
      </c>
      <c r="T1482" t="s">
        <v>69</v>
      </c>
      <c r="U1482">
        <v>918</v>
      </c>
      <c r="V1482">
        <v>1312.74</v>
      </c>
    </row>
    <row r="1483" spans="12:22" x14ac:dyDescent="0.25">
      <c r="L1483" t="s">
        <v>52</v>
      </c>
      <c r="M1483">
        <v>2021</v>
      </c>
      <c r="N1483" t="s">
        <v>41</v>
      </c>
      <c r="O1483" t="s">
        <v>65</v>
      </c>
      <c r="P1483" t="s">
        <v>67</v>
      </c>
      <c r="Q1483" t="s">
        <v>68</v>
      </c>
      <c r="R1483" t="s">
        <v>64</v>
      </c>
      <c r="S1483" t="s">
        <v>66</v>
      </c>
      <c r="T1483" t="s">
        <v>69</v>
      </c>
      <c r="U1483">
        <v>919</v>
      </c>
      <c r="V1483">
        <v>1314.17</v>
      </c>
    </row>
    <row r="1484" spans="12:22" x14ac:dyDescent="0.25">
      <c r="L1484" t="s">
        <v>59</v>
      </c>
      <c r="M1484">
        <v>2021</v>
      </c>
      <c r="N1484" t="s">
        <v>41</v>
      </c>
      <c r="O1484" t="s">
        <v>65</v>
      </c>
      <c r="P1484" t="s">
        <v>67</v>
      </c>
      <c r="Q1484" t="s">
        <v>68</v>
      </c>
      <c r="R1484" t="s">
        <v>64</v>
      </c>
      <c r="S1484" t="s">
        <v>66</v>
      </c>
      <c r="T1484" t="s">
        <v>69</v>
      </c>
      <c r="U1484">
        <v>920</v>
      </c>
      <c r="V1484">
        <v>1315.6</v>
      </c>
    </row>
    <row r="1485" spans="12:22" x14ac:dyDescent="0.25">
      <c r="L1485" t="s">
        <v>59</v>
      </c>
      <c r="M1485">
        <v>2021</v>
      </c>
      <c r="N1485" t="s">
        <v>41</v>
      </c>
      <c r="O1485" t="s">
        <v>65</v>
      </c>
      <c r="P1485" t="s">
        <v>67</v>
      </c>
      <c r="Q1485" t="s">
        <v>68</v>
      </c>
      <c r="R1485" t="s">
        <v>64</v>
      </c>
      <c r="S1485" t="s">
        <v>66</v>
      </c>
      <c r="T1485" t="s">
        <v>69</v>
      </c>
      <c r="U1485">
        <v>869</v>
      </c>
      <c r="V1485">
        <v>526.24</v>
      </c>
    </row>
    <row r="1486" spans="12:22" x14ac:dyDescent="0.25">
      <c r="L1486" t="s">
        <v>59</v>
      </c>
      <c r="M1486">
        <v>2021</v>
      </c>
      <c r="N1486" t="s">
        <v>41</v>
      </c>
      <c r="O1486" t="s">
        <v>65</v>
      </c>
      <c r="P1486" t="s">
        <v>67</v>
      </c>
      <c r="Q1486" t="s">
        <v>68</v>
      </c>
      <c r="R1486" t="s">
        <v>64</v>
      </c>
      <c r="S1486" t="s">
        <v>66</v>
      </c>
      <c r="T1486" t="s">
        <v>69</v>
      </c>
      <c r="U1486">
        <v>351</v>
      </c>
      <c r="V1486">
        <v>501.93</v>
      </c>
    </row>
    <row r="1487" spans="12:22" x14ac:dyDescent="0.25">
      <c r="L1487" t="s">
        <v>52</v>
      </c>
      <c r="M1487">
        <v>2021</v>
      </c>
      <c r="N1487" t="s">
        <v>41</v>
      </c>
      <c r="O1487" t="s">
        <v>65</v>
      </c>
      <c r="P1487" t="s">
        <v>67</v>
      </c>
      <c r="Q1487" t="s">
        <v>68</v>
      </c>
      <c r="R1487" t="s">
        <v>64</v>
      </c>
      <c r="S1487" t="s">
        <v>66</v>
      </c>
      <c r="T1487" t="s">
        <v>69</v>
      </c>
      <c r="U1487">
        <v>261</v>
      </c>
      <c r="V1487">
        <v>373.23</v>
      </c>
    </row>
    <row r="1488" spans="12:22" x14ac:dyDescent="0.25">
      <c r="L1488" t="s">
        <v>52</v>
      </c>
      <c r="M1488">
        <v>2021</v>
      </c>
      <c r="N1488" t="s">
        <v>41</v>
      </c>
      <c r="O1488" t="s">
        <v>65</v>
      </c>
      <c r="P1488" t="s">
        <v>67</v>
      </c>
      <c r="Q1488" t="s">
        <v>68</v>
      </c>
      <c r="R1488" t="s">
        <v>64</v>
      </c>
      <c r="S1488" t="s">
        <v>66</v>
      </c>
      <c r="T1488" t="s">
        <v>69</v>
      </c>
      <c r="U1488">
        <v>255</v>
      </c>
      <c r="V1488">
        <v>364.65</v>
      </c>
    </row>
    <row r="1489" spans="12:22" x14ac:dyDescent="0.25">
      <c r="L1489" t="s">
        <v>52</v>
      </c>
      <c r="M1489">
        <v>2021</v>
      </c>
      <c r="N1489" t="s">
        <v>41</v>
      </c>
      <c r="O1489" t="s">
        <v>65</v>
      </c>
      <c r="P1489" t="s">
        <v>67</v>
      </c>
      <c r="Q1489" t="s">
        <v>68</v>
      </c>
      <c r="R1489" t="s">
        <v>64</v>
      </c>
      <c r="S1489" t="s">
        <v>66</v>
      </c>
      <c r="T1489" t="s">
        <v>69</v>
      </c>
      <c r="U1489">
        <v>307</v>
      </c>
      <c r="V1489">
        <v>439.01</v>
      </c>
    </row>
    <row r="1490" spans="12:22" x14ac:dyDescent="0.25">
      <c r="L1490" t="s">
        <v>52</v>
      </c>
      <c r="M1490">
        <v>2021</v>
      </c>
      <c r="N1490" t="s">
        <v>41</v>
      </c>
      <c r="O1490" t="s">
        <v>65</v>
      </c>
      <c r="P1490" t="s">
        <v>67</v>
      </c>
      <c r="Q1490" t="s">
        <v>68</v>
      </c>
      <c r="R1490" t="s">
        <v>64</v>
      </c>
      <c r="S1490" t="s">
        <v>66</v>
      </c>
      <c r="T1490" t="s">
        <v>69</v>
      </c>
      <c r="U1490">
        <v>838</v>
      </c>
      <c r="V1490">
        <v>1198.3399999999999</v>
      </c>
    </row>
    <row r="1491" spans="12:22" x14ac:dyDescent="0.25">
      <c r="L1491" t="s">
        <v>59</v>
      </c>
      <c r="M1491">
        <v>2021</v>
      </c>
      <c r="N1491" t="s">
        <v>41</v>
      </c>
      <c r="O1491" t="s">
        <v>65</v>
      </c>
      <c r="P1491" t="s">
        <v>67</v>
      </c>
      <c r="Q1491" t="s">
        <v>68</v>
      </c>
      <c r="R1491" t="s">
        <v>64</v>
      </c>
      <c r="S1491" t="s">
        <v>66</v>
      </c>
      <c r="T1491" t="s">
        <v>69</v>
      </c>
      <c r="U1491">
        <v>871</v>
      </c>
      <c r="V1491">
        <v>1245.53</v>
      </c>
    </row>
    <row r="1492" spans="12:22" x14ac:dyDescent="0.25">
      <c r="L1492" t="s">
        <v>59</v>
      </c>
      <c r="M1492">
        <v>2021</v>
      </c>
      <c r="N1492" t="s">
        <v>40</v>
      </c>
      <c r="O1492" t="s">
        <v>65</v>
      </c>
      <c r="P1492" t="s">
        <v>67</v>
      </c>
      <c r="Q1492" t="s">
        <v>68</v>
      </c>
      <c r="R1492" t="s">
        <v>64</v>
      </c>
      <c r="S1492" t="s">
        <v>66</v>
      </c>
      <c r="T1492" t="s">
        <v>69</v>
      </c>
      <c r="U1492">
        <v>308</v>
      </c>
      <c r="V1492">
        <v>440.44</v>
      </c>
    </row>
    <row r="1493" spans="12:22" x14ac:dyDescent="0.25">
      <c r="L1493" t="s">
        <v>63</v>
      </c>
      <c r="M1493">
        <v>2021</v>
      </c>
      <c r="N1493" t="s">
        <v>40</v>
      </c>
      <c r="O1493" t="s">
        <v>65</v>
      </c>
      <c r="P1493" t="s">
        <v>67</v>
      </c>
      <c r="Q1493" t="s">
        <v>68</v>
      </c>
      <c r="R1493" t="s">
        <v>64</v>
      </c>
      <c r="S1493" t="s">
        <v>66</v>
      </c>
      <c r="T1493" t="s">
        <v>69</v>
      </c>
      <c r="U1493">
        <v>356</v>
      </c>
      <c r="V1493">
        <v>509.08</v>
      </c>
    </row>
    <row r="1494" spans="12:22" x14ac:dyDescent="0.25">
      <c r="L1494" t="s">
        <v>59</v>
      </c>
      <c r="M1494">
        <v>2021</v>
      </c>
      <c r="N1494" t="s">
        <v>40</v>
      </c>
      <c r="O1494" t="s">
        <v>65</v>
      </c>
      <c r="P1494" t="s">
        <v>67</v>
      </c>
      <c r="Q1494" t="s">
        <v>68</v>
      </c>
      <c r="R1494" t="s">
        <v>64</v>
      </c>
      <c r="S1494" t="s">
        <v>66</v>
      </c>
      <c r="T1494" t="s">
        <v>69</v>
      </c>
      <c r="U1494">
        <v>310</v>
      </c>
      <c r="V1494">
        <v>443.3</v>
      </c>
    </row>
    <row r="1495" spans="12:22" x14ac:dyDescent="0.25">
      <c r="L1495" t="s">
        <v>52</v>
      </c>
      <c r="M1495">
        <v>2021</v>
      </c>
      <c r="N1495" t="s">
        <v>40</v>
      </c>
      <c r="O1495" t="s">
        <v>65</v>
      </c>
      <c r="P1495" t="s">
        <v>67</v>
      </c>
      <c r="Q1495" t="s">
        <v>68</v>
      </c>
      <c r="R1495" t="s">
        <v>64</v>
      </c>
      <c r="S1495" t="s">
        <v>66</v>
      </c>
      <c r="T1495" t="s">
        <v>69</v>
      </c>
      <c r="U1495">
        <v>358</v>
      </c>
      <c r="V1495">
        <v>511.94</v>
      </c>
    </row>
    <row r="1496" spans="12:22" x14ac:dyDescent="0.25">
      <c r="L1496" t="s">
        <v>52</v>
      </c>
      <c r="M1496">
        <v>2021</v>
      </c>
      <c r="N1496" t="s">
        <v>40</v>
      </c>
      <c r="O1496" t="s">
        <v>65</v>
      </c>
      <c r="P1496" t="s">
        <v>67</v>
      </c>
      <c r="Q1496" t="s">
        <v>68</v>
      </c>
      <c r="R1496" t="s">
        <v>64</v>
      </c>
      <c r="S1496" t="s">
        <v>66</v>
      </c>
      <c r="T1496" t="s">
        <v>69</v>
      </c>
      <c r="U1496">
        <v>828</v>
      </c>
      <c r="V1496">
        <v>1184.04</v>
      </c>
    </row>
    <row r="1497" spans="12:22" x14ac:dyDescent="0.25">
      <c r="L1497" t="s">
        <v>62</v>
      </c>
      <c r="M1497">
        <v>2021</v>
      </c>
      <c r="N1497" t="s">
        <v>40</v>
      </c>
      <c r="O1497" t="s">
        <v>65</v>
      </c>
      <c r="P1497" t="s">
        <v>67</v>
      </c>
      <c r="Q1497" t="s">
        <v>68</v>
      </c>
      <c r="R1497" t="s">
        <v>64</v>
      </c>
      <c r="S1497" t="s">
        <v>66</v>
      </c>
      <c r="T1497" t="s">
        <v>69</v>
      </c>
      <c r="U1497">
        <v>915</v>
      </c>
      <c r="V1497">
        <v>1308.45</v>
      </c>
    </row>
    <row r="1498" spans="12:22" x14ac:dyDescent="0.25">
      <c r="L1498" t="s">
        <v>59</v>
      </c>
      <c r="M1498">
        <v>2021</v>
      </c>
      <c r="N1498" t="s">
        <v>40</v>
      </c>
      <c r="O1498" t="s">
        <v>65</v>
      </c>
      <c r="P1498" t="s">
        <v>67</v>
      </c>
      <c r="Q1498" t="s">
        <v>68</v>
      </c>
      <c r="R1498" t="s">
        <v>64</v>
      </c>
      <c r="S1498" t="s">
        <v>66</v>
      </c>
      <c r="T1498" t="s">
        <v>69</v>
      </c>
      <c r="U1498">
        <v>916</v>
      </c>
      <c r="V1498">
        <v>1309.8800000000001</v>
      </c>
    </row>
    <row r="1499" spans="12:22" x14ac:dyDescent="0.25">
      <c r="L1499" t="s">
        <v>59</v>
      </c>
      <c r="M1499">
        <v>2021</v>
      </c>
      <c r="N1499" t="s">
        <v>40</v>
      </c>
      <c r="O1499" t="s">
        <v>65</v>
      </c>
      <c r="P1499" t="s">
        <v>67</v>
      </c>
      <c r="Q1499" t="s">
        <v>68</v>
      </c>
      <c r="R1499" t="s">
        <v>64</v>
      </c>
      <c r="S1499" t="s">
        <v>66</v>
      </c>
      <c r="T1499" t="s">
        <v>69</v>
      </c>
      <c r="U1499">
        <v>917</v>
      </c>
      <c r="V1499">
        <v>1311.31</v>
      </c>
    </row>
    <row r="1500" spans="12:22" x14ac:dyDescent="0.25">
      <c r="L1500" t="s">
        <v>59</v>
      </c>
      <c r="M1500">
        <v>2021</v>
      </c>
      <c r="N1500" t="s">
        <v>40</v>
      </c>
      <c r="O1500" t="s">
        <v>65</v>
      </c>
      <c r="P1500" t="s">
        <v>67</v>
      </c>
      <c r="Q1500" t="s">
        <v>68</v>
      </c>
      <c r="R1500" t="s">
        <v>64</v>
      </c>
      <c r="S1500" t="s">
        <v>66</v>
      </c>
      <c r="T1500" t="s">
        <v>69</v>
      </c>
      <c r="U1500">
        <v>868</v>
      </c>
      <c r="V1500">
        <v>526.24</v>
      </c>
    </row>
    <row r="1501" spans="12:22" x14ac:dyDescent="0.25">
      <c r="L1501" t="s">
        <v>61</v>
      </c>
      <c r="M1501">
        <v>2021</v>
      </c>
      <c r="N1501" t="s">
        <v>40</v>
      </c>
      <c r="O1501" t="s">
        <v>65</v>
      </c>
      <c r="P1501" t="s">
        <v>67</v>
      </c>
      <c r="Q1501" t="s">
        <v>68</v>
      </c>
      <c r="R1501" t="s">
        <v>64</v>
      </c>
      <c r="S1501" t="s">
        <v>66</v>
      </c>
      <c r="T1501" t="s">
        <v>69</v>
      </c>
      <c r="U1501">
        <v>357</v>
      </c>
      <c r="V1501">
        <v>526.24</v>
      </c>
    </row>
    <row r="1502" spans="12:22" x14ac:dyDescent="0.25">
      <c r="L1502" t="s">
        <v>52</v>
      </c>
      <c r="M1502">
        <v>2021</v>
      </c>
      <c r="N1502" t="s">
        <v>40</v>
      </c>
      <c r="O1502" t="s">
        <v>65</v>
      </c>
      <c r="P1502" t="s">
        <v>67</v>
      </c>
      <c r="Q1502" t="s">
        <v>68</v>
      </c>
      <c r="R1502" t="s">
        <v>64</v>
      </c>
      <c r="S1502" t="s">
        <v>66</v>
      </c>
      <c r="T1502" t="s">
        <v>69</v>
      </c>
      <c r="U1502">
        <v>279</v>
      </c>
      <c r="V1502">
        <v>398.97</v>
      </c>
    </row>
    <row r="1503" spans="12:22" x14ac:dyDescent="0.25">
      <c r="L1503" t="s">
        <v>59</v>
      </c>
      <c r="M1503">
        <v>2021</v>
      </c>
      <c r="N1503" t="s">
        <v>40</v>
      </c>
      <c r="O1503" t="s">
        <v>65</v>
      </c>
      <c r="P1503" t="s">
        <v>67</v>
      </c>
      <c r="Q1503" t="s">
        <v>68</v>
      </c>
      <c r="R1503" t="s">
        <v>64</v>
      </c>
      <c r="S1503" t="s">
        <v>66</v>
      </c>
      <c r="T1503" t="s">
        <v>69</v>
      </c>
      <c r="U1503">
        <v>273</v>
      </c>
      <c r="V1503">
        <v>390.39</v>
      </c>
    </row>
    <row r="1504" spans="12:22" x14ac:dyDescent="0.25">
      <c r="L1504" t="s">
        <v>59</v>
      </c>
      <c r="M1504">
        <v>2021</v>
      </c>
      <c r="N1504" t="s">
        <v>40</v>
      </c>
      <c r="O1504" t="s">
        <v>65</v>
      </c>
      <c r="P1504" t="s">
        <v>67</v>
      </c>
      <c r="Q1504" t="s">
        <v>68</v>
      </c>
      <c r="R1504" t="s">
        <v>64</v>
      </c>
      <c r="S1504" t="s">
        <v>66</v>
      </c>
      <c r="T1504" t="s">
        <v>69</v>
      </c>
      <c r="U1504">
        <v>267</v>
      </c>
      <c r="V1504">
        <v>381.81</v>
      </c>
    </row>
    <row r="1505" spans="12:22" x14ac:dyDescent="0.25">
      <c r="L1505" t="s">
        <v>62</v>
      </c>
      <c r="M1505">
        <v>2021</v>
      </c>
      <c r="N1505" t="s">
        <v>40</v>
      </c>
      <c r="O1505" t="s">
        <v>65</v>
      </c>
      <c r="P1505" t="s">
        <v>67</v>
      </c>
      <c r="Q1505" t="s">
        <v>68</v>
      </c>
      <c r="R1505" t="s">
        <v>64</v>
      </c>
      <c r="S1505" t="s">
        <v>66</v>
      </c>
      <c r="T1505" t="s">
        <v>69</v>
      </c>
      <c r="U1505">
        <v>313</v>
      </c>
      <c r="V1505">
        <v>447.59000000000003</v>
      </c>
    </row>
    <row r="1506" spans="12:22" x14ac:dyDescent="0.25">
      <c r="L1506" t="s">
        <v>52</v>
      </c>
      <c r="M1506">
        <v>2021</v>
      </c>
      <c r="N1506" t="s">
        <v>40</v>
      </c>
      <c r="O1506" t="s">
        <v>65</v>
      </c>
      <c r="P1506" t="s">
        <v>67</v>
      </c>
      <c r="Q1506" t="s">
        <v>68</v>
      </c>
      <c r="R1506" t="s">
        <v>64</v>
      </c>
      <c r="S1506" t="s">
        <v>66</v>
      </c>
      <c r="T1506" t="s">
        <v>69</v>
      </c>
      <c r="U1506">
        <v>355</v>
      </c>
      <c r="V1506">
        <v>507.65</v>
      </c>
    </row>
    <row r="1507" spans="12:22" x14ac:dyDescent="0.25">
      <c r="L1507" t="s">
        <v>59</v>
      </c>
      <c r="M1507">
        <v>2021</v>
      </c>
      <c r="N1507" t="s">
        <v>40</v>
      </c>
      <c r="O1507" t="s">
        <v>65</v>
      </c>
      <c r="P1507" t="s">
        <v>67</v>
      </c>
      <c r="Q1507" t="s">
        <v>68</v>
      </c>
      <c r="R1507" t="s">
        <v>64</v>
      </c>
      <c r="S1507" t="s">
        <v>66</v>
      </c>
      <c r="T1507" t="s">
        <v>69</v>
      </c>
      <c r="U1507">
        <v>837</v>
      </c>
      <c r="V1507">
        <v>1196.9099999999999</v>
      </c>
    </row>
    <row r="1508" spans="12:22" x14ac:dyDescent="0.25">
      <c r="L1508" t="s">
        <v>59</v>
      </c>
      <c r="M1508">
        <v>2021</v>
      </c>
      <c r="N1508" t="s">
        <v>40</v>
      </c>
      <c r="O1508" t="s">
        <v>65</v>
      </c>
      <c r="P1508" t="s">
        <v>67</v>
      </c>
      <c r="Q1508" t="s">
        <v>68</v>
      </c>
      <c r="R1508" t="s">
        <v>64</v>
      </c>
      <c r="S1508" t="s">
        <v>66</v>
      </c>
      <c r="T1508" t="s">
        <v>69</v>
      </c>
      <c r="U1508">
        <v>870</v>
      </c>
      <c r="V1508">
        <v>1244.0999999999999</v>
      </c>
    </row>
    <row r="1509" spans="12:22" x14ac:dyDescent="0.25">
      <c r="L1509" t="s">
        <v>52</v>
      </c>
      <c r="M1509">
        <v>2021</v>
      </c>
      <c r="N1509" t="s">
        <v>39</v>
      </c>
      <c r="O1509" t="s">
        <v>65</v>
      </c>
      <c r="P1509" t="s">
        <v>67</v>
      </c>
      <c r="Q1509" t="s">
        <v>68</v>
      </c>
      <c r="R1509" t="s">
        <v>64</v>
      </c>
      <c r="S1509" t="s">
        <v>66</v>
      </c>
      <c r="T1509" t="s">
        <v>69</v>
      </c>
      <c r="U1509">
        <v>314</v>
      </c>
      <c r="V1509">
        <v>449.02</v>
      </c>
    </row>
    <row r="1510" spans="12:22" x14ac:dyDescent="0.25">
      <c r="L1510" t="s">
        <v>61</v>
      </c>
      <c r="M1510">
        <v>2021</v>
      </c>
      <c r="N1510" t="s">
        <v>39</v>
      </c>
      <c r="O1510" t="s">
        <v>65</v>
      </c>
      <c r="P1510" t="s">
        <v>67</v>
      </c>
      <c r="Q1510" t="s">
        <v>68</v>
      </c>
      <c r="R1510" t="s">
        <v>64</v>
      </c>
      <c r="S1510" t="s">
        <v>66</v>
      </c>
      <c r="T1510" t="s">
        <v>69</v>
      </c>
      <c r="U1510">
        <v>362</v>
      </c>
      <c r="V1510">
        <v>517.66</v>
      </c>
    </row>
    <row r="1511" spans="12:22" x14ac:dyDescent="0.25">
      <c r="L1511" t="s">
        <v>52</v>
      </c>
      <c r="M1511">
        <v>2021</v>
      </c>
      <c r="N1511" t="s">
        <v>39</v>
      </c>
      <c r="O1511" t="s">
        <v>65</v>
      </c>
      <c r="P1511" t="s">
        <v>67</v>
      </c>
      <c r="Q1511" t="s">
        <v>68</v>
      </c>
      <c r="R1511" t="s">
        <v>64</v>
      </c>
      <c r="S1511" t="s">
        <v>66</v>
      </c>
      <c r="T1511" t="s">
        <v>69</v>
      </c>
      <c r="U1511">
        <v>290</v>
      </c>
      <c r="V1511">
        <v>414.7</v>
      </c>
    </row>
    <row r="1512" spans="12:22" x14ac:dyDescent="0.25">
      <c r="L1512" t="s">
        <v>52</v>
      </c>
      <c r="M1512">
        <v>2021</v>
      </c>
      <c r="N1512" t="s">
        <v>39</v>
      </c>
      <c r="O1512" t="s">
        <v>65</v>
      </c>
      <c r="P1512" t="s">
        <v>67</v>
      </c>
      <c r="Q1512" t="s">
        <v>68</v>
      </c>
      <c r="R1512" t="s">
        <v>64</v>
      </c>
      <c r="S1512" t="s">
        <v>66</v>
      </c>
      <c r="T1512" t="s">
        <v>69</v>
      </c>
      <c r="U1512">
        <v>316</v>
      </c>
      <c r="V1512">
        <v>451.88</v>
      </c>
    </row>
    <row r="1513" spans="12:22" x14ac:dyDescent="0.25">
      <c r="L1513" t="s">
        <v>59</v>
      </c>
      <c r="M1513">
        <v>2021</v>
      </c>
      <c r="N1513" t="s">
        <v>39</v>
      </c>
      <c r="O1513" t="s">
        <v>65</v>
      </c>
      <c r="P1513" t="s">
        <v>67</v>
      </c>
      <c r="Q1513" t="s">
        <v>68</v>
      </c>
      <c r="R1513" t="s">
        <v>64</v>
      </c>
      <c r="S1513" t="s">
        <v>66</v>
      </c>
      <c r="T1513" t="s">
        <v>69</v>
      </c>
      <c r="U1513">
        <v>364</v>
      </c>
      <c r="V1513">
        <v>520.52</v>
      </c>
    </row>
    <row r="1514" spans="12:22" x14ac:dyDescent="0.25">
      <c r="L1514" t="s">
        <v>59</v>
      </c>
      <c r="M1514">
        <v>2021</v>
      </c>
      <c r="N1514" t="s">
        <v>39</v>
      </c>
      <c r="O1514" t="s">
        <v>65</v>
      </c>
      <c r="P1514" t="s">
        <v>67</v>
      </c>
      <c r="Q1514" t="s">
        <v>68</v>
      </c>
      <c r="R1514" t="s">
        <v>64</v>
      </c>
      <c r="S1514" t="s">
        <v>66</v>
      </c>
      <c r="T1514" t="s">
        <v>69</v>
      </c>
      <c r="U1514">
        <v>827</v>
      </c>
      <c r="V1514">
        <v>1182.6100000000001</v>
      </c>
    </row>
    <row r="1515" spans="12:22" x14ac:dyDescent="0.25">
      <c r="L1515" t="s">
        <v>52</v>
      </c>
      <c r="M1515">
        <v>2021</v>
      </c>
      <c r="N1515" t="s">
        <v>39</v>
      </c>
      <c r="O1515" t="s">
        <v>65</v>
      </c>
      <c r="P1515" t="s">
        <v>67</v>
      </c>
      <c r="Q1515" t="s">
        <v>68</v>
      </c>
      <c r="R1515" t="s">
        <v>64</v>
      </c>
      <c r="S1515" t="s">
        <v>66</v>
      </c>
      <c r="T1515" t="s">
        <v>69</v>
      </c>
      <c r="U1515">
        <v>861</v>
      </c>
      <c r="V1515">
        <v>1231.23</v>
      </c>
    </row>
    <row r="1516" spans="12:22" x14ac:dyDescent="0.25">
      <c r="L1516" t="s">
        <v>52</v>
      </c>
      <c r="M1516">
        <v>2021</v>
      </c>
      <c r="N1516" t="s">
        <v>39</v>
      </c>
      <c r="O1516" t="s">
        <v>65</v>
      </c>
      <c r="P1516" t="s">
        <v>67</v>
      </c>
      <c r="Q1516" t="s">
        <v>68</v>
      </c>
      <c r="R1516" t="s">
        <v>64</v>
      </c>
      <c r="S1516" t="s">
        <v>66</v>
      </c>
      <c r="T1516" t="s">
        <v>69</v>
      </c>
      <c r="U1516">
        <v>914</v>
      </c>
      <c r="V1516">
        <v>1307.02</v>
      </c>
    </row>
    <row r="1517" spans="12:22" x14ac:dyDescent="0.25">
      <c r="L1517" t="s">
        <v>52</v>
      </c>
      <c r="M1517">
        <v>2021</v>
      </c>
      <c r="N1517" t="s">
        <v>39</v>
      </c>
      <c r="O1517" t="s">
        <v>65</v>
      </c>
      <c r="P1517" t="s">
        <v>67</v>
      </c>
      <c r="Q1517" t="s">
        <v>68</v>
      </c>
      <c r="R1517" t="s">
        <v>64</v>
      </c>
      <c r="S1517" t="s">
        <v>66</v>
      </c>
      <c r="T1517" t="s">
        <v>69</v>
      </c>
      <c r="U1517">
        <v>867</v>
      </c>
      <c r="V1517">
        <v>526.24</v>
      </c>
    </row>
    <row r="1518" spans="12:22" x14ac:dyDescent="0.25">
      <c r="L1518" t="s">
        <v>59</v>
      </c>
      <c r="M1518">
        <v>2021</v>
      </c>
      <c r="N1518" t="s">
        <v>39</v>
      </c>
      <c r="O1518" t="s">
        <v>65</v>
      </c>
      <c r="P1518" t="s">
        <v>67</v>
      </c>
      <c r="Q1518" t="s">
        <v>68</v>
      </c>
      <c r="R1518" t="s">
        <v>64</v>
      </c>
      <c r="S1518" t="s">
        <v>66</v>
      </c>
      <c r="T1518" t="s">
        <v>69</v>
      </c>
      <c r="U1518">
        <v>363</v>
      </c>
      <c r="V1518">
        <v>526.24</v>
      </c>
    </row>
    <row r="1519" spans="12:22" x14ac:dyDescent="0.25">
      <c r="L1519" t="s">
        <v>59</v>
      </c>
      <c r="M1519">
        <v>2021</v>
      </c>
      <c r="N1519" t="s">
        <v>39</v>
      </c>
      <c r="O1519" t="s">
        <v>65</v>
      </c>
      <c r="P1519" t="s">
        <v>67</v>
      </c>
      <c r="Q1519" t="s">
        <v>68</v>
      </c>
      <c r="R1519" t="s">
        <v>64</v>
      </c>
      <c r="S1519" t="s">
        <v>66</v>
      </c>
      <c r="T1519" t="s">
        <v>69</v>
      </c>
      <c r="U1519">
        <v>291</v>
      </c>
      <c r="V1519">
        <v>416.13</v>
      </c>
    </row>
    <row r="1520" spans="12:22" x14ac:dyDescent="0.25">
      <c r="L1520" t="s">
        <v>52</v>
      </c>
      <c r="M1520">
        <v>2021</v>
      </c>
      <c r="N1520" t="s">
        <v>39</v>
      </c>
      <c r="O1520" t="s">
        <v>65</v>
      </c>
      <c r="P1520" t="s">
        <v>67</v>
      </c>
      <c r="Q1520" t="s">
        <v>68</v>
      </c>
      <c r="R1520" t="s">
        <v>64</v>
      </c>
      <c r="S1520" t="s">
        <v>66</v>
      </c>
      <c r="T1520" t="s">
        <v>69</v>
      </c>
      <c r="U1520">
        <v>285</v>
      </c>
      <c r="V1520">
        <v>407.55</v>
      </c>
    </row>
    <row r="1521" spans="12:22" x14ac:dyDescent="0.25">
      <c r="L1521" t="s">
        <v>52</v>
      </c>
      <c r="M1521">
        <v>2021</v>
      </c>
      <c r="N1521" t="s">
        <v>39</v>
      </c>
      <c r="O1521" t="s">
        <v>65</v>
      </c>
      <c r="P1521" t="s">
        <v>67</v>
      </c>
      <c r="Q1521" t="s">
        <v>68</v>
      </c>
      <c r="R1521" t="s">
        <v>64</v>
      </c>
      <c r="S1521" t="s">
        <v>66</v>
      </c>
      <c r="T1521" t="s">
        <v>69</v>
      </c>
      <c r="U1521">
        <v>361</v>
      </c>
      <c r="V1521">
        <v>516.23</v>
      </c>
    </row>
    <row r="1522" spans="12:22" x14ac:dyDescent="0.25">
      <c r="L1522" t="s">
        <v>52</v>
      </c>
      <c r="M1522">
        <v>2021</v>
      </c>
      <c r="N1522" t="s">
        <v>39</v>
      </c>
      <c r="O1522" t="s">
        <v>65</v>
      </c>
      <c r="P1522" t="s">
        <v>67</v>
      </c>
      <c r="Q1522" t="s">
        <v>68</v>
      </c>
      <c r="R1522" t="s">
        <v>64</v>
      </c>
      <c r="S1522" t="s">
        <v>66</v>
      </c>
      <c r="T1522" t="s">
        <v>69</v>
      </c>
      <c r="U1522">
        <v>289</v>
      </c>
      <c r="V1522">
        <v>413.27</v>
      </c>
    </row>
    <row r="1523" spans="12:22" x14ac:dyDescent="0.25">
      <c r="L1523" t="s">
        <v>52</v>
      </c>
      <c r="M1523">
        <v>2021</v>
      </c>
      <c r="N1523" t="s">
        <v>39</v>
      </c>
      <c r="O1523" t="s">
        <v>65</v>
      </c>
      <c r="P1523" t="s">
        <v>67</v>
      </c>
      <c r="Q1523" t="s">
        <v>68</v>
      </c>
      <c r="R1523" t="s">
        <v>64</v>
      </c>
      <c r="S1523" t="s">
        <v>66</v>
      </c>
      <c r="T1523" t="s">
        <v>69</v>
      </c>
      <c r="U1523">
        <v>836</v>
      </c>
      <c r="V1523">
        <v>1195.48</v>
      </c>
    </row>
    <row r="1524" spans="12:22" x14ac:dyDescent="0.25">
      <c r="L1524" t="s">
        <v>52</v>
      </c>
      <c r="M1524">
        <v>2021</v>
      </c>
      <c r="N1524" t="s">
        <v>39</v>
      </c>
      <c r="O1524" t="s">
        <v>65</v>
      </c>
      <c r="P1524" t="s">
        <v>67</v>
      </c>
      <c r="Q1524" t="s">
        <v>68</v>
      </c>
      <c r="R1524" t="s">
        <v>64</v>
      </c>
      <c r="S1524" t="s">
        <v>66</v>
      </c>
      <c r="T1524" t="s">
        <v>69</v>
      </c>
      <c r="U1524">
        <v>869</v>
      </c>
      <c r="V1524">
        <v>1242.67</v>
      </c>
    </row>
    <row r="1525" spans="12:22" x14ac:dyDescent="0.25">
      <c r="L1525" t="s">
        <v>61</v>
      </c>
      <c r="M1525">
        <v>2021</v>
      </c>
      <c r="N1525" t="s">
        <v>38</v>
      </c>
      <c r="O1525" t="s">
        <v>53</v>
      </c>
      <c r="P1525" t="s">
        <v>67</v>
      </c>
      <c r="Q1525" t="s">
        <v>68</v>
      </c>
      <c r="R1525" t="s">
        <v>56</v>
      </c>
      <c r="S1525" t="s">
        <v>66</v>
      </c>
      <c r="T1525" t="s">
        <v>58</v>
      </c>
      <c r="U1525">
        <v>340</v>
      </c>
      <c r="V1525">
        <v>486.2</v>
      </c>
    </row>
    <row r="1526" spans="12:22" x14ac:dyDescent="0.25">
      <c r="L1526" t="s">
        <v>59</v>
      </c>
      <c r="M1526">
        <v>2021</v>
      </c>
      <c r="N1526" t="s">
        <v>38</v>
      </c>
      <c r="O1526" t="s">
        <v>53</v>
      </c>
      <c r="P1526" t="s">
        <v>67</v>
      </c>
      <c r="Q1526" t="s">
        <v>68</v>
      </c>
      <c r="R1526" t="s">
        <v>56</v>
      </c>
      <c r="S1526" t="s">
        <v>66</v>
      </c>
      <c r="T1526" t="s">
        <v>58</v>
      </c>
      <c r="U1526">
        <v>334</v>
      </c>
      <c r="V1526">
        <v>477.62</v>
      </c>
    </row>
    <row r="1527" spans="12:22" x14ac:dyDescent="0.25">
      <c r="L1527" t="s">
        <v>59</v>
      </c>
      <c r="M1527">
        <v>2021</v>
      </c>
      <c r="N1527" t="s">
        <v>38</v>
      </c>
      <c r="O1527" t="s">
        <v>53</v>
      </c>
      <c r="P1527" t="s">
        <v>67</v>
      </c>
      <c r="Q1527" t="s">
        <v>68</v>
      </c>
      <c r="R1527" t="s">
        <v>56</v>
      </c>
      <c r="S1527" t="s">
        <v>66</v>
      </c>
      <c r="T1527" t="s">
        <v>58</v>
      </c>
      <c r="U1527">
        <v>337</v>
      </c>
      <c r="V1527">
        <v>481.90999999999997</v>
      </c>
    </row>
    <row r="1528" spans="12:22" x14ac:dyDescent="0.25">
      <c r="L1528" t="s">
        <v>61</v>
      </c>
      <c r="M1528">
        <v>2021</v>
      </c>
      <c r="N1528" t="s">
        <v>38</v>
      </c>
      <c r="O1528" t="s">
        <v>53</v>
      </c>
      <c r="P1528" t="s">
        <v>67</v>
      </c>
      <c r="Q1528" t="s">
        <v>68</v>
      </c>
      <c r="R1528" t="s">
        <v>56</v>
      </c>
      <c r="S1528" t="s">
        <v>66</v>
      </c>
      <c r="T1528" t="s">
        <v>58</v>
      </c>
      <c r="U1528">
        <v>331</v>
      </c>
      <c r="V1528">
        <v>473.33</v>
      </c>
    </row>
    <row r="1529" spans="12:22" x14ac:dyDescent="0.25">
      <c r="L1529" t="s">
        <v>52</v>
      </c>
      <c r="M1529">
        <v>2021</v>
      </c>
      <c r="N1529" t="s">
        <v>39</v>
      </c>
      <c r="O1529" t="s">
        <v>53</v>
      </c>
      <c r="P1529" t="s">
        <v>67</v>
      </c>
      <c r="Q1529" t="s">
        <v>68</v>
      </c>
      <c r="R1529" t="s">
        <v>56</v>
      </c>
      <c r="S1529" t="s">
        <v>66</v>
      </c>
      <c r="T1529" t="s">
        <v>58</v>
      </c>
      <c r="U1529">
        <v>328</v>
      </c>
      <c r="V1529">
        <v>469.03999999999996</v>
      </c>
    </row>
    <row r="1530" spans="12:22" x14ac:dyDescent="0.25">
      <c r="L1530" t="s">
        <v>59</v>
      </c>
      <c r="M1530">
        <v>2021</v>
      </c>
      <c r="N1530" t="s">
        <v>39</v>
      </c>
      <c r="O1530" t="s">
        <v>53</v>
      </c>
      <c r="P1530" t="s">
        <v>67</v>
      </c>
      <c r="Q1530" t="s">
        <v>68</v>
      </c>
      <c r="R1530" t="s">
        <v>56</v>
      </c>
      <c r="S1530" t="s">
        <v>66</v>
      </c>
      <c r="T1530" t="s">
        <v>58</v>
      </c>
      <c r="U1530">
        <v>322</v>
      </c>
      <c r="V1530">
        <v>460.46000000000004</v>
      </c>
    </row>
    <row r="1531" spans="12:22" x14ac:dyDescent="0.25">
      <c r="L1531" t="s">
        <v>52</v>
      </c>
      <c r="M1531">
        <v>2021</v>
      </c>
      <c r="N1531" t="s">
        <v>39</v>
      </c>
      <c r="O1531" t="s">
        <v>53</v>
      </c>
      <c r="P1531" t="s">
        <v>67</v>
      </c>
      <c r="Q1531" t="s">
        <v>68</v>
      </c>
      <c r="R1531" t="s">
        <v>56</v>
      </c>
      <c r="S1531" t="s">
        <v>66</v>
      </c>
      <c r="T1531" t="s">
        <v>58</v>
      </c>
      <c r="U1531">
        <v>316</v>
      </c>
      <c r="V1531">
        <v>451.88</v>
      </c>
    </row>
    <row r="1532" spans="12:22" x14ac:dyDescent="0.25">
      <c r="L1532" t="s">
        <v>59</v>
      </c>
      <c r="M1532">
        <v>2021</v>
      </c>
      <c r="N1532" t="s">
        <v>39</v>
      </c>
      <c r="O1532" t="s">
        <v>53</v>
      </c>
      <c r="P1532" t="s">
        <v>67</v>
      </c>
      <c r="Q1532" t="s">
        <v>68</v>
      </c>
      <c r="R1532" t="s">
        <v>56</v>
      </c>
      <c r="S1532" t="s">
        <v>66</v>
      </c>
      <c r="T1532" t="s">
        <v>58</v>
      </c>
      <c r="U1532">
        <v>325</v>
      </c>
      <c r="V1532">
        <v>464.75</v>
      </c>
    </row>
    <row r="1533" spans="12:22" x14ac:dyDescent="0.25">
      <c r="L1533" t="s">
        <v>61</v>
      </c>
      <c r="M1533">
        <v>2021</v>
      </c>
      <c r="N1533" t="s">
        <v>39</v>
      </c>
      <c r="O1533" t="s">
        <v>53</v>
      </c>
      <c r="P1533" t="s">
        <v>67</v>
      </c>
      <c r="Q1533" t="s">
        <v>68</v>
      </c>
      <c r="R1533" t="s">
        <v>56</v>
      </c>
      <c r="S1533" t="s">
        <v>66</v>
      </c>
      <c r="T1533" t="s">
        <v>58</v>
      </c>
      <c r="U1533">
        <v>319</v>
      </c>
      <c r="V1533">
        <v>456.16999999999996</v>
      </c>
    </row>
    <row r="1534" spans="12:22" x14ac:dyDescent="0.25">
      <c r="L1534" t="s">
        <v>52</v>
      </c>
      <c r="M1534">
        <v>2021</v>
      </c>
      <c r="N1534" t="s">
        <v>39</v>
      </c>
      <c r="O1534" t="s">
        <v>53</v>
      </c>
      <c r="P1534" t="s">
        <v>67</v>
      </c>
      <c r="Q1534" t="s">
        <v>68</v>
      </c>
      <c r="R1534" t="s">
        <v>56</v>
      </c>
      <c r="S1534" t="s">
        <v>66</v>
      </c>
      <c r="T1534" t="s">
        <v>58</v>
      </c>
      <c r="U1534">
        <v>313</v>
      </c>
      <c r="V1534">
        <v>447.59000000000003</v>
      </c>
    </row>
    <row r="1535" spans="12:22" x14ac:dyDescent="0.25">
      <c r="L1535" t="s">
        <v>61</v>
      </c>
      <c r="M1535">
        <v>2022</v>
      </c>
      <c r="N1535" t="s">
        <v>34</v>
      </c>
      <c r="O1535" t="s">
        <v>53</v>
      </c>
      <c r="P1535" t="s">
        <v>54</v>
      </c>
      <c r="Q1535" t="s">
        <v>55</v>
      </c>
      <c r="R1535" t="s">
        <v>64</v>
      </c>
      <c r="S1535" t="s">
        <v>57</v>
      </c>
      <c r="T1535" t="s">
        <v>58</v>
      </c>
      <c r="U1535">
        <v>212</v>
      </c>
      <c r="V1535">
        <v>303.15999999999997</v>
      </c>
    </row>
    <row r="1536" spans="12:22" x14ac:dyDescent="0.25">
      <c r="L1536" t="s">
        <v>59</v>
      </c>
      <c r="M1536">
        <v>2022</v>
      </c>
      <c r="N1536" t="s">
        <v>34</v>
      </c>
      <c r="O1536" t="s">
        <v>53</v>
      </c>
      <c r="P1536" t="s">
        <v>54</v>
      </c>
      <c r="Q1536" t="s">
        <v>55</v>
      </c>
      <c r="R1536" t="s">
        <v>64</v>
      </c>
      <c r="S1536" t="s">
        <v>57</v>
      </c>
      <c r="T1536" t="s">
        <v>58</v>
      </c>
      <c r="U1536">
        <v>206</v>
      </c>
      <c r="V1536">
        <v>294.58</v>
      </c>
    </row>
    <row r="1537" spans="12:22" x14ac:dyDescent="0.25">
      <c r="L1537" t="s">
        <v>61</v>
      </c>
      <c r="M1537">
        <v>2022</v>
      </c>
      <c r="N1537" t="s">
        <v>34</v>
      </c>
      <c r="O1537" t="s">
        <v>53</v>
      </c>
      <c r="P1537" t="s">
        <v>54</v>
      </c>
      <c r="Q1537" t="s">
        <v>55</v>
      </c>
      <c r="R1537" t="s">
        <v>64</v>
      </c>
      <c r="S1537" t="s">
        <v>57</v>
      </c>
      <c r="T1537" t="s">
        <v>60</v>
      </c>
      <c r="U1537">
        <v>216</v>
      </c>
      <c r="V1537">
        <v>308.88</v>
      </c>
    </row>
    <row r="1538" spans="12:22" x14ac:dyDescent="0.25">
      <c r="L1538" t="s">
        <v>59</v>
      </c>
      <c r="M1538">
        <v>2022</v>
      </c>
      <c r="N1538" t="s">
        <v>34</v>
      </c>
      <c r="O1538" t="s">
        <v>53</v>
      </c>
      <c r="P1538" t="s">
        <v>54</v>
      </c>
      <c r="Q1538" t="s">
        <v>55</v>
      </c>
      <c r="R1538" t="s">
        <v>64</v>
      </c>
      <c r="S1538" t="s">
        <v>57</v>
      </c>
      <c r="T1538" t="s">
        <v>60</v>
      </c>
      <c r="U1538">
        <v>210</v>
      </c>
      <c r="V1538">
        <v>300.3</v>
      </c>
    </row>
    <row r="1539" spans="12:22" x14ac:dyDescent="0.25">
      <c r="L1539" t="s">
        <v>61</v>
      </c>
      <c r="M1539">
        <v>2022</v>
      </c>
      <c r="N1539" t="s">
        <v>34</v>
      </c>
      <c r="O1539" t="s">
        <v>53</v>
      </c>
      <c r="P1539" t="s">
        <v>54</v>
      </c>
      <c r="Q1539" t="s">
        <v>55</v>
      </c>
      <c r="R1539" t="s">
        <v>64</v>
      </c>
      <c r="S1539" t="s">
        <v>57</v>
      </c>
      <c r="T1539" t="s">
        <v>60</v>
      </c>
      <c r="U1539">
        <v>204</v>
      </c>
      <c r="V1539">
        <v>291.72000000000003</v>
      </c>
    </row>
    <row r="1540" spans="12:22" x14ac:dyDescent="0.25">
      <c r="L1540" t="s">
        <v>61</v>
      </c>
      <c r="M1540">
        <v>2022</v>
      </c>
      <c r="N1540" t="s">
        <v>34</v>
      </c>
      <c r="O1540" t="s">
        <v>53</v>
      </c>
      <c r="P1540" t="s">
        <v>54</v>
      </c>
      <c r="Q1540" t="s">
        <v>55</v>
      </c>
      <c r="R1540" t="s">
        <v>64</v>
      </c>
      <c r="S1540" t="s">
        <v>57</v>
      </c>
      <c r="T1540" t="s">
        <v>60</v>
      </c>
      <c r="U1540">
        <v>213</v>
      </c>
      <c r="V1540">
        <v>304.59000000000003</v>
      </c>
    </row>
    <row r="1541" spans="12:22" x14ac:dyDescent="0.25">
      <c r="L1541" t="s">
        <v>52</v>
      </c>
      <c r="M1541">
        <v>2022</v>
      </c>
      <c r="N1541" t="s">
        <v>34</v>
      </c>
      <c r="O1541" t="s">
        <v>53</v>
      </c>
      <c r="P1541" t="s">
        <v>54</v>
      </c>
      <c r="Q1541" t="s">
        <v>55</v>
      </c>
      <c r="R1541" t="s">
        <v>64</v>
      </c>
      <c r="S1541" t="s">
        <v>57</v>
      </c>
      <c r="T1541" t="s">
        <v>60</v>
      </c>
      <c r="U1541">
        <v>207</v>
      </c>
      <c r="V1541">
        <v>296.01</v>
      </c>
    </row>
    <row r="1542" spans="12:22" x14ac:dyDescent="0.25">
      <c r="L1542" t="s">
        <v>59</v>
      </c>
      <c r="M1542">
        <v>2022</v>
      </c>
      <c r="N1542" t="s">
        <v>34</v>
      </c>
      <c r="O1542" t="s">
        <v>53</v>
      </c>
      <c r="P1542" t="s">
        <v>54</v>
      </c>
      <c r="Q1542" t="s">
        <v>55</v>
      </c>
      <c r="R1542" t="s">
        <v>64</v>
      </c>
      <c r="S1542" t="s">
        <v>57</v>
      </c>
      <c r="T1542" t="s">
        <v>60</v>
      </c>
      <c r="U1542">
        <v>201</v>
      </c>
      <c r="V1542">
        <v>287.43</v>
      </c>
    </row>
    <row r="1543" spans="12:22" x14ac:dyDescent="0.25">
      <c r="L1543" t="s">
        <v>59</v>
      </c>
      <c r="M1543">
        <v>2022</v>
      </c>
      <c r="N1543" t="s">
        <v>34</v>
      </c>
      <c r="O1543" t="s">
        <v>53</v>
      </c>
      <c r="P1543" t="s">
        <v>54</v>
      </c>
      <c r="Q1543" t="s">
        <v>55</v>
      </c>
      <c r="R1543" t="s">
        <v>64</v>
      </c>
      <c r="S1543" t="s">
        <v>57</v>
      </c>
      <c r="T1543" t="s">
        <v>58</v>
      </c>
      <c r="U1543">
        <v>215</v>
      </c>
      <c r="V1543">
        <v>307.45</v>
      </c>
    </row>
    <row r="1544" spans="12:22" x14ac:dyDescent="0.25">
      <c r="L1544" t="s">
        <v>59</v>
      </c>
      <c r="M1544">
        <v>2022</v>
      </c>
      <c r="N1544" t="s">
        <v>34</v>
      </c>
      <c r="O1544" t="s">
        <v>53</v>
      </c>
      <c r="P1544" t="s">
        <v>54</v>
      </c>
      <c r="Q1544" t="s">
        <v>55</v>
      </c>
      <c r="R1544" t="s">
        <v>64</v>
      </c>
      <c r="S1544" t="s">
        <v>57</v>
      </c>
      <c r="T1544" t="s">
        <v>58</v>
      </c>
      <c r="U1544">
        <v>209</v>
      </c>
      <c r="V1544">
        <v>298.87</v>
      </c>
    </row>
    <row r="1545" spans="12:22" x14ac:dyDescent="0.25">
      <c r="L1545" t="s">
        <v>62</v>
      </c>
      <c r="M1545">
        <v>2022</v>
      </c>
      <c r="N1545" t="s">
        <v>34</v>
      </c>
      <c r="O1545" t="s">
        <v>53</v>
      </c>
      <c r="P1545" t="s">
        <v>54</v>
      </c>
      <c r="Q1545" t="s">
        <v>55</v>
      </c>
      <c r="R1545" t="s">
        <v>64</v>
      </c>
      <c r="S1545" t="s">
        <v>57</v>
      </c>
      <c r="T1545" t="s">
        <v>58</v>
      </c>
      <c r="U1545">
        <v>203</v>
      </c>
      <c r="V1545">
        <v>290.28999999999996</v>
      </c>
    </row>
    <row r="1546" spans="12:22" x14ac:dyDescent="0.25">
      <c r="L1546" t="s">
        <v>59</v>
      </c>
      <c r="M1546">
        <v>2022</v>
      </c>
      <c r="N1546" t="s">
        <v>38</v>
      </c>
      <c r="O1546" t="s">
        <v>53</v>
      </c>
      <c r="P1546" t="s">
        <v>54</v>
      </c>
      <c r="Q1546" t="s">
        <v>55</v>
      </c>
      <c r="R1546" t="s">
        <v>64</v>
      </c>
      <c r="S1546" t="s">
        <v>57</v>
      </c>
      <c r="T1546" t="s">
        <v>60</v>
      </c>
      <c r="U1546">
        <v>158</v>
      </c>
      <c r="V1546">
        <v>225.94</v>
      </c>
    </row>
    <row r="1547" spans="12:22" x14ac:dyDescent="0.25">
      <c r="L1547" t="s">
        <v>59</v>
      </c>
      <c r="M1547">
        <v>2022</v>
      </c>
      <c r="N1547" t="s">
        <v>38</v>
      </c>
      <c r="O1547" t="s">
        <v>53</v>
      </c>
      <c r="P1547" t="s">
        <v>54</v>
      </c>
      <c r="Q1547" t="s">
        <v>55</v>
      </c>
      <c r="R1547" t="s">
        <v>64</v>
      </c>
      <c r="S1547" t="s">
        <v>57</v>
      </c>
      <c r="T1547" t="s">
        <v>60</v>
      </c>
      <c r="U1547">
        <v>160</v>
      </c>
      <c r="V1547">
        <v>228.8</v>
      </c>
    </row>
    <row r="1548" spans="12:22" x14ac:dyDescent="0.25">
      <c r="L1548" t="s">
        <v>63</v>
      </c>
      <c r="M1548">
        <v>2022</v>
      </c>
      <c r="N1548" t="s">
        <v>38</v>
      </c>
      <c r="O1548" t="s">
        <v>53</v>
      </c>
      <c r="P1548" t="s">
        <v>54</v>
      </c>
      <c r="Q1548" t="s">
        <v>55</v>
      </c>
      <c r="R1548" t="s">
        <v>64</v>
      </c>
      <c r="S1548" t="s">
        <v>57</v>
      </c>
      <c r="T1548" t="s">
        <v>60</v>
      </c>
      <c r="U1548">
        <v>162</v>
      </c>
      <c r="V1548">
        <v>231.66</v>
      </c>
    </row>
    <row r="1549" spans="12:22" x14ac:dyDescent="0.25">
      <c r="L1549" t="s">
        <v>52</v>
      </c>
      <c r="M1549">
        <v>2022</v>
      </c>
      <c r="N1549" t="s">
        <v>38</v>
      </c>
      <c r="O1549" t="s">
        <v>53</v>
      </c>
      <c r="P1549" t="s">
        <v>54</v>
      </c>
      <c r="Q1549" t="s">
        <v>55</v>
      </c>
      <c r="R1549" t="s">
        <v>64</v>
      </c>
      <c r="S1549" t="s">
        <v>57</v>
      </c>
      <c r="T1549" t="s">
        <v>60</v>
      </c>
      <c r="U1549">
        <v>159</v>
      </c>
      <c r="V1549">
        <v>227.37</v>
      </c>
    </row>
    <row r="1550" spans="12:22" x14ac:dyDescent="0.25">
      <c r="L1550" t="s">
        <v>59</v>
      </c>
      <c r="M1550">
        <v>2022</v>
      </c>
      <c r="N1550" t="s">
        <v>38</v>
      </c>
      <c r="O1550" t="s">
        <v>53</v>
      </c>
      <c r="P1550" t="s">
        <v>54</v>
      </c>
      <c r="Q1550" t="s">
        <v>55</v>
      </c>
      <c r="R1550" t="s">
        <v>64</v>
      </c>
      <c r="S1550" t="s">
        <v>57</v>
      </c>
      <c r="T1550" t="s">
        <v>60</v>
      </c>
      <c r="U1550">
        <v>161</v>
      </c>
      <c r="V1550">
        <v>230.23000000000002</v>
      </c>
    </row>
    <row r="1551" spans="12:22" x14ac:dyDescent="0.25">
      <c r="L1551" t="s">
        <v>62</v>
      </c>
      <c r="M1551">
        <v>2022</v>
      </c>
      <c r="N1551" t="s">
        <v>31</v>
      </c>
      <c r="O1551" t="s">
        <v>53</v>
      </c>
      <c r="P1551" t="s">
        <v>54</v>
      </c>
      <c r="Q1551" t="s">
        <v>55</v>
      </c>
      <c r="R1551" t="s">
        <v>64</v>
      </c>
      <c r="S1551" t="s">
        <v>57</v>
      </c>
      <c r="T1551" t="s">
        <v>58</v>
      </c>
      <c r="U1551">
        <v>248</v>
      </c>
      <c r="V1551">
        <v>354.64</v>
      </c>
    </row>
    <row r="1552" spans="12:22" x14ac:dyDescent="0.25">
      <c r="L1552" t="s">
        <v>59</v>
      </c>
      <c r="M1552">
        <v>2022</v>
      </c>
      <c r="N1552" t="s">
        <v>31</v>
      </c>
      <c r="O1552" t="s">
        <v>53</v>
      </c>
      <c r="P1552" t="s">
        <v>54</v>
      </c>
      <c r="Q1552" t="s">
        <v>55</v>
      </c>
      <c r="R1552" t="s">
        <v>64</v>
      </c>
      <c r="S1552" t="s">
        <v>57</v>
      </c>
      <c r="T1552" t="s">
        <v>58</v>
      </c>
      <c r="U1552">
        <v>242</v>
      </c>
      <c r="V1552">
        <v>346.06</v>
      </c>
    </row>
    <row r="1553" spans="12:22" x14ac:dyDescent="0.25">
      <c r="L1553" t="s">
        <v>61</v>
      </c>
      <c r="M1553">
        <v>2022</v>
      </c>
      <c r="N1553" t="s">
        <v>31</v>
      </c>
      <c r="O1553" t="s">
        <v>53</v>
      </c>
      <c r="P1553" t="s">
        <v>54</v>
      </c>
      <c r="Q1553" t="s">
        <v>55</v>
      </c>
      <c r="R1553" t="s">
        <v>64</v>
      </c>
      <c r="S1553" t="s">
        <v>57</v>
      </c>
      <c r="T1553" t="s">
        <v>58</v>
      </c>
      <c r="U1553">
        <v>236</v>
      </c>
      <c r="V1553">
        <v>337.48</v>
      </c>
    </row>
    <row r="1554" spans="12:22" x14ac:dyDescent="0.25">
      <c r="L1554" t="s">
        <v>61</v>
      </c>
      <c r="M1554">
        <v>2022</v>
      </c>
      <c r="N1554" t="s">
        <v>31</v>
      </c>
      <c r="O1554" t="s">
        <v>53</v>
      </c>
      <c r="P1554" t="s">
        <v>54</v>
      </c>
      <c r="Q1554" t="s">
        <v>55</v>
      </c>
      <c r="R1554" t="s">
        <v>64</v>
      </c>
      <c r="S1554" t="s">
        <v>57</v>
      </c>
      <c r="T1554" t="s">
        <v>60</v>
      </c>
      <c r="U1554">
        <v>246</v>
      </c>
      <c r="V1554">
        <v>351.78</v>
      </c>
    </row>
    <row r="1555" spans="12:22" x14ac:dyDescent="0.25">
      <c r="L1555" t="s">
        <v>52</v>
      </c>
      <c r="M1555">
        <v>2022</v>
      </c>
      <c r="N1555" t="s">
        <v>31</v>
      </c>
      <c r="O1555" t="s">
        <v>53</v>
      </c>
      <c r="P1555" t="s">
        <v>54</v>
      </c>
      <c r="Q1555" t="s">
        <v>55</v>
      </c>
      <c r="R1555" t="s">
        <v>64</v>
      </c>
      <c r="S1555" t="s">
        <v>57</v>
      </c>
      <c r="T1555" t="s">
        <v>60</v>
      </c>
      <c r="U1555">
        <v>240</v>
      </c>
      <c r="V1555">
        <v>343.2</v>
      </c>
    </row>
    <row r="1556" spans="12:22" x14ac:dyDescent="0.25">
      <c r="L1556" t="s">
        <v>61</v>
      </c>
      <c r="M1556">
        <v>2022</v>
      </c>
      <c r="N1556" t="s">
        <v>31</v>
      </c>
      <c r="O1556" t="s">
        <v>53</v>
      </c>
      <c r="P1556" t="s">
        <v>54</v>
      </c>
      <c r="Q1556" t="s">
        <v>55</v>
      </c>
      <c r="R1556" t="s">
        <v>64</v>
      </c>
      <c r="S1556" t="s">
        <v>57</v>
      </c>
      <c r="T1556" t="s">
        <v>60</v>
      </c>
      <c r="U1556">
        <v>234</v>
      </c>
      <c r="V1556">
        <v>334.62</v>
      </c>
    </row>
    <row r="1557" spans="12:22" x14ac:dyDescent="0.25">
      <c r="L1557" t="s">
        <v>52</v>
      </c>
      <c r="M1557">
        <v>2022</v>
      </c>
      <c r="N1557" t="s">
        <v>31</v>
      </c>
      <c r="O1557" t="s">
        <v>53</v>
      </c>
      <c r="P1557" t="s">
        <v>54</v>
      </c>
      <c r="Q1557" t="s">
        <v>55</v>
      </c>
      <c r="R1557" t="s">
        <v>64</v>
      </c>
      <c r="S1557" t="s">
        <v>57</v>
      </c>
      <c r="T1557" t="s">
        <v>60</v>
      </c>
      <c r="U1557">
        <v>243</v>
      </c>
      <c r="V1557">
        <v>347.49</v>
      </c>
    </row>
    <row r="1558" spans="12:22" x14ac:dyDescent="0.25">
      <c r="L1558" t="s">
        <v>59</v>
      </c>
      <c r="M1558">
        <v>2022</v>
      </c>
      <c r="N1558" t="s">
        <v>31</v>
      </c>
      <c r="O1558" t="s">
        <v>53</v>
      </c>
      <c r="P1558" t="s">
        <v>54</v>
      </c>
      <c r="Q1558" t="s">
        <v>55</v>
      </c>
      <c r="R1558" t="s">
        <v>64</v>
      </c>
      <c r="S1558" t="s">
        <v>57</v>
      </c>
      <c r="T1558" t="s">
        <v>60</v>
      </c>
      <c r="U1558">
        <v>237</v>
      </c>
      <c r="V1558">
        <v>338.90999999999997</v>
      </c>
    </row>
    <row r="1559" spans="12:22" x14ac:dyDescent="0.25">
      <c r="L1559" t="s">
        <v>61</v>
      </c>
      <c r="M1559">
        <v>2022</v>
      </c>
      <c r="N1559" t="s">
        <v>31</v>
      </c>
      <c r="O1559" t="s">
        <v>53</v>
      </c>
      <c r="P1559" t="s">
        <v>54</v>
      </c>
      <c r="Q1559" t="s">
        <v>55</v>
      </c>
      <c r="R1559" t="s">
        <v>64</v>
      </c>
      <c r="S1559" t="s">
        <v>57</v>
      </c>
      <c r="T1559" t="s">
        <v>58</v>
      </c>
      <c r="U1559">
        <v>245</v>
      </c>
      <c r="V1559">
        <v>350.35</v>
      </c>
    </row>
    <row r="1560" spans="12:22" x14ac:dyDescent="0.25">
      <c r="L1560" t="s">
        <v>59</v>
      </c>
      <c r="M1560">
        <v>2022</v>
      </c>
      <c r="N1560" t="s">
        <v>31</v>
      </c>
      <c r="O1560" t="s">
        <v>53</v>
      </c>
      <c r="P1560" t="s">
        <v>54</v>
      </c>
      <c r="Q1560" t="s">
        <v>55</v>
      </c>
      <c r="R1560" t="s">
        <v>64</v>
      </c>
      <c r="S1560" t="s">
        <v>57</v>
      </c>
      <c r="T1560" t="s">
        <v>58</v>
      </c>
      <c r="U1560">
        <v>239</v>
      </c>
      <c r="V1560">
        <v>341.77</v>
      </c>
    </row>
    <row r="1561" spans="12:22" x14ac:dyDescent="0.25">
      <c r="L1561" t="s">
        <v>59</v>
      </c>
      <c r="M1561">
        <v>2022</v>
      </c>
      <c r="N1561" t="s">
        <v>31</v>
      </c>
      <c r="O1561" t="s">
        <v>53</v>
      </c>
      <c r="P1561" t="s">
        <v>54</v>
      </c>
      <c r="Q1561" t="s">
        <v>55</v>
      </c>
      <c r="R1561" t="s">
        <v>64</v>
      </c>
      <c r="S1561" t="s">
        <v>57</v>
      </c>
      <c r="T1561" t="s">
        <v>58</v>
      </c>
      <c r="U1561">
        <v>233</v>
      </c>
      <c r="V1561">
        <v>333.19</v>
      </c>
    </row>
    <row r="1562" spans="12:22" x14ac:dyDescent="0.25">
      <c r="L1562" t="s">
        <v>59</v>
      </c>
      <c r="M1562">
        <v>2022</v>
      </c>
      <c r="N1562" t="s">
        <v>9</v>
      </c>
      <c r="O1562" t="s">
        <v>53</v>
      </c>
      <c r="P1562" t="s">
        <v>54</v>
      </c>
      <c r="Q1562" t="s">
        <v>55</v>
      </c>
      <c r="R1562" t="s">
        <v>64</v>
      </c>
      <c r="S1562" t="s">
        <v>57</v>
      </c>
      <c r="T1562" t="s">
        <v>58</v>
      </c>
      <c r="U1562">
        <v>260</v>
      </c>
      <c r="V1562">
        <v>371.8</v>
      </c>
    </row>
    <row r="1563" spans="12:22" x14ac:dyDescent="0.25">
      <c r="L1563" t="s">
        <v>61</v>
      </c>
      <c r="M1563">
        <v>2022</v>
      </c>
      <c r="N1563" t="s">
        <v>9</v>
      </c>
      <c r="O1563" t="s">
        <v>53</v>
      </c>
      <c r="P1563" t="s">
        <v>54</v>
      </c>
      <c r="Q1563" t="s">
        <v>55</v>
      </c>
      <c r="R1563" t="s">
        <v>64</v>
      </c>
      <c r="S1563" t="s">
        <v>57</v>
      </c>
      <c r="T1563" t="s">
        <v>58</v>
      </c>
      <c r="U1563">
        <v>254</v>
      </c>
      <c r="V1563">
        <v>363.22</v>
      </c>
    </row>
    <row r="1564" spans="12:22" x14ac:dyDescent="0.25">
      <c r="L1564" t="s">
        <v>52</v>
      </c>
      <c r="M1564">
        <v>2022</v>
      </c>
      <c r="N1564" t="s">
        <v>9</v>
      </c>
      <c r="O1564" t="s">
        <v>53</v>
      </c>
      <c r="P1564" t="s">
        <v>54</v>
      </c>
      <c r="Q1564" t="s">
        <v>55</v>
      </c>
      <c r="R1564" t="s">
        <v>64</v>
      </c>
      <c r="S1564" t="s">
        <v>57</v>
      </c>
      <c r="T1564" t="s">
        <v>58</v>
      </c>
      <c r="U1564">
        <v>264</v>
      </c>
      <c r="V1564">
        <v>526.24</v>
      </c>
    </row>
    <row r="1565" spans="12:22" x14ac:dyDescent="0.25">
      <c r="L1565" t="s">
        <v>61</v>
      </c>
      <c r="M1565">
        <v>2022</v>
      </c>
      <c r="N1565" t="s">
        <v>9</v>
      </c>
      <c r="O1565" t="s">
        <v>53</v>
      </c>
      <c r="P1565" t="s">
        <v>54</v>
      </c>
      <c r="Q1565" t="s">
        <v>55</v>
      </c>
      <c r="R1565" t="s">
        <v>64</v>
      </c>
      <c r="S1565" t="s">
        <v>57</v>
      </c>
      <c r="T1565" t="s">
        <v>60</v>
      </c>
      <c r="U1565">
        <v>258</v>
      </c>
      <c r="V1565">
        <v>526.24</v>
      </c>
    </row>
    <row r="1566" spans="12:22" x14ac:dyDescent="0.25">
      <c r="L1566" t="s">
        <v>59</v>
      </c>
      <c r="M1566">
        <v>2022</v>
      </c>
      <c r="N1566" t="s">
        <v>9</v>
      </c>
      <c r="O1566" t="s">
        <v>53</v>
      </c>
      <c r="P1566" t="s">
        <v>54</v>
      </c>
      <c r="Q1566" t="s">
        <v>55</v>
      </c>
      <c r="R1566" t="s">
        <v>64</v>
      </c>
      <c r="S1566" t="s">
        <v>57</v>
      </c>
      <c r="T1566" t="s">
        <v>60</v>
      </c>
      <c r="U1566">
        <v>252</v>
      </c>
      <c r="V1566">
        <v>360.36</v>
      </c>
    </row>
    <row r="1567" spans="12:22" x14ac:dyDescent="0.25">
      <c r="L1567" t="s">
        <v>52</v>
      </c>
      <c r="M1567">
        <v>2022</v>
      </c>
      <c r="N1567" t="s">
        <v>9</v>
      </c>
      <c r="O1567" t="s">
        <v>53</v>
      </c>
      <c r="P1567" t="s">
        <v>54</v>
      </c>
      <c r="Q1567" t="s">
        <v>55</v>
      </c>
      <c r="R1567" t="s">
        <v>64</v>
      </c>
      <c r="S1567" t="s">
        <v>57</v>
      </c>
      <c r="T1567" t="s">
        <v>58</v>
      </c>
      <c r="U1567">
        <v>261</v>
      </c>
      <c r="V1567">
        <v>373.23</v>
      </c>
    </row>
    <row r="1568" spans="12:22" x14ac:dyDescent="0.25">
      <c r="L1568" t="s">
        <v>59</v>
      </c>
      <c r="M1568">
        <v>2022</v>
      </c>
      <c r="N1568" t="s">
        <v>9</v>
      </c>
      <c r="O1568" t="s">
        <v>53</v>
      </c>
      <c r="P1568" t="s">
        <v>54</v>
      </c>
      <c r="Q1568" t="s">
        <v>55</v>
      </c>
      <c r="R1568" t="s">
        <v>64</v>
      </c>
      <c r="S1568" t="s">
        <v>57</v>
      </c>
      <c r="T1568" t="s">
        <v>60</v>
      </c>
      <c r="U1568">
        <v>255</v>
      </c>
      <c r="V1568">
        <v>364.65</v>
      </c>
    </row>
    <row r="1569" spans="12:22" x14ac:dyDescent="0.25">
      <c r="L1569" t="s">
        <v>52</v>
      </c>
      <c r="M1569">
        <v>2022</v>
      </c>
      <c r="N1569" t="s">
        <v>9</v>
      </c>
      <c r="O1569" t="s">
        <v>53</v>
      </c>
      <c r="P1569" t="s">
        <v>54</v>
      </c>
      <c r="Q1569" t="s">
        <v>55</v>
      </c>
      <c r="R1569" t="s">
        <v>64</v>
      </c>
      <c r="S1569" t="s">
        <v>57</v>
      </c>
      <c r="T1569" t="s">
        <v>60</v>
      </c>
      <c r="U1569">
        <v>249</v>
      </c>
      <c r="V1569">
        <v>356.07</v>
      </c>
    </row>
    <row r="1570" spans="12:22" x14ac:dyDescent="0.25">
      <c r="L1570" t="s">
        <v>62</v>
      </c>
      <c r="M1570">
        <v>2022</v>
      </c>
      <c r="N1570" t="s">
        <v>9</v>
      </c>
      <c r="O1570" t="s">
        <v>53</v>
      </c>
      <c r="P1570" t="s">
        <v>54</v>
      </c>
      <c r="Q1570" t="s">
        <v>55</v>
      </c>
      <c r="R1570" t="s">
        <v>64</v>
      </c>
      <c r="S1570" t="s">
        <v>57</v>
      </c>
      <c r="T1570" t="s">
        <v>58</v>
      </c>
      <c r="U1570">
        <v>263</v>
      </c>
      <c r="V1570">
        <v>376.09000000000003</v>
      </c>
    </row>
    <row r="1571" spans="12:22" x14ac:dyDescent="0.25">
      <c r="L1571" t="s">
        <v>59</v>
      </c>
      <c r="M1571">
        <v>2022</v>
      </c>
      <c r="N1571" t="s">
        <v>9</v>
      </c>
      <c r="O1571" t="s">
        <v>53</v>
      </c>
      <c r="P1571" t="s">
        <v>54</v>
      </c>
      <c r="Q1571" t="s">
        <v>55</v>
      </c>
      <c r="R1571" t="s">
        <v>64</v>
      </c>
      <c r="S1571" t="s">
        <v>57</v>
      </c>
      <c r="T1571" t="s">
        <v>58</v>
      </c>
      <c r="U1571">
        <v>257</v>
      </c>
      <c r="V1571">
        <v>367.51</v>
      </c>
    </row>
    <row r="1572" spans="12:22" x14ac:dyDescent="0.25">
      <c r="L1572" t="s">
        <v>52</v>
      </c>
      <c r="M1572">
        <v>2022</v>
      </c>
      <c r="N1572" t="s">
        <v>9</v>
      </c>
      <c r="O1572" t="s">
        <v>53</v>
      </c>
      <c r="P1572" t="s">
        <v>54</v>
      </c>
      <c r="Q1572" t="s">
        <v>55</v>
      </c>
      <c r="R1572" t="s">
        <v>64</v>
      </c>
      <c r="S1572" t="s">
        <v>57</v>
      </c>
      <c r="T1572" t="s">
        <v>58</v>
      </c>
      <c r="U1572">
        <v>251</v>
      </c>
      <c r="V1572">
        <v>358.93</v>
      </c>
    </row>
    <row r="1573" spans="12:22" x14ac:dyDescent="0.25">
      <c r="L1573" t="s">
        <v>63</v>
      </c>
      <c r="M1573">
        <v>2022</v>
      </c>
      <c r="N1573" t="s">
        <v>37</v>
      </c>
      <c r="O1573" t="s">
        <v>53</v>
      </c>
      <c r="P1573" t="s">
        <v>54</v>
      </c>
      <c r="Q1573" t="s">
        <v>55</v>
      </c>
      <c r="R1573" t="s">
        <v>64</v>
      </c>
      <c r="S1573" t="s">
        <v>57</v>
      </c>
      <c r="T1573" t="s">
        <v>60</v>
      </c>
      <c r="U1573">
        <v>164</v>
      </c>
      <c r="V1573">
        <v>234.51999999999998</v>
      </c>
    </row>
    <row r="1574" spans="12:22" x14ac:dyDescent="0.25">
      <c r="L1574" t="s">
        <v>59</v>
      </c>
      <c r="M1574">
        <v>2022</v>
      </c>
      <c r="N1574" t="s">
        <v>37</v>
      </c>
      <c r="O1574" t="s">
        <v>53</v>
      </c>
      <c r="P1574" t="s">
        <v>54</v>
      </c>
      <c r="Q1574" t="s">
        <v>55</v>
      </c>
      <c r="R1574" t="s">
        <v>64</v>
      </c>
      <c r="S1574" t="s">
        <v>57</v>
      </c>
      <c r="T1574" t="s">
        <v>60</v>
      </c>
      <c r="U1574">
        <v>166</v>
      </c>
      <c r="V1574">
        <v>237.38</v>
      </c>
    </row>
    <row r="1575" spans="12:22" x14ac:dyDescent="0.25">
      <c r="L1575" t="s">
        <v>59</v>
      </c>
      <c r="M1575">
        <v>2022</v>
      </c>
      <c r="N1575" t="s">
        <v>37</v>
      </c>
      <c r="O1575" t="s">
        <v>53</v>
      </c>
      <c r="P1575" t="s">
        <v>54</v>
      </c>
      <c r="Q1575" t="s">
        <v>55</v>
      </c>
      <c r="R1575" t="s">
        <v>64</v>
      </c>
      <c r="S1575" t="s">
        <v>57</v>
      </c>
      <c r="T1575" t="s">
        <v>60</v>
      </c>
      <c r="U1575">
        <v>168</v>
      </c>
      <c r="V1575">
        <v>240.24</v>
      </c>
    </row>
    <row r="1576" spans="12:22" x14ac:dyDescent="0.25">
      <c r="L1576" t="s">
        <v>61</v>
      </c>
      <c r="M1576">
        <v>2022</v>
      </c>
      <c r="N1576" t="s">
        <v>37</v>
      </c>
      <c r="O1576" t="s">
        <v>53</v>
      </c>
      <c r="P1576" t="s">
        <v>54</v>
      </c>
      <c r="Q1576" t="s">
        <v>55</v>
      </c>
      <c r="R1576" t="s">
        <v>64</v>
      </c>
      <c r="S1576" t="s">
        <v>57</v>
      </c>
      <c r="T1576" t="s">
        <v>60</v>
      </c>
      <c r="U1576">
        <v>165</v>
      </c>
      <c r="V1576">
        <v>235.95</v>
      </c>
    </row>
    <row r="1577" spans="12:22" x14ac:dyDescent="0.25">
      <c r="L1577" t="s">
        <v>59</v>
      </c>
      <c r="M1577">
        <v>2022</v>
      </c>
      <c r="N1577" t="s">
        <v>37</v>
      </c>
      <c r="O1577" t="s">
        <v>53</v>
      </c>
      <c r="P1577" t="s">
        <v>54</v>
      </c>
      <c r="Q1577" t="s">
        <v>55</v>
      </c>
      <c r="R1577" t="s">
        <v>64</v>
      </c>
      <c r="S1577" t="s">
        <v>57</v>
      </c>
      <c r="T1577" t="s">
        <v>60</v>
      </c>
      <c r="U1577">
        <v>163</v>
      </c>
      <c r="V1577">
        <v>233.09</v>
      </c>
    </row>
    <row r="1578" spans="12:22" x14ac:dyDescent="0.25">
      <c r="L1578" t="s">
        <v>63</v>
      </c>
      <c r="M1578">
        <v>2022</v>
      </c>
      <c r="N1578" t="s">
        <v>37</v>
      </c>
      <c r="O1578" t="s">
        <v>53</v>
      </c>
      <c r="P1578" t="s">
        <v>54</v>
      </c>
      <c r="Q1578" t="s">
        <v>55</v>
      </c>
      <c r="R1578" t="s">
        <v>64</v>
      </c>
      <c r="S1578" t="s">
        <v>57</v>
      </c>
      <c r="T1578" t="s">
        <v>60</v>
      </c>
      <c r="U1578">
        <v>167</v>
      </c>
      <c r="V1578">
        <v>238.81</v>
      </c>
    </row>
    <row r="1579" spans="12:22" x14ac:dyDescent="0.25">
      <c r="L1579" t="s">
        <v>59</v>
      </c>
      <c r="M1579">
        <v>2022</v>
      </c>
      <c r="N1579" t="s">
        <v>36</v>
      </c>
      <c r="O1579" t="s">
        <v>53</v>
      </c>
      <c r="P1579" t="s">
        <v>54</v>
      </c>
      <c r="Q1579" t="s">
        <v>55</v>
      </c>
      <c r="R1579" t="s">
        <v>64</v>
      </c>
      <c r="S1579" t="s">
        <v>57</v>
      </c>
      <c r="T1579" t="s">
        <v>58</v>
      </c>
      <c r="U1579">
        <v>182</v>
      </c>
      <c r="V1579">
        <v>260.26</v>
      </c>
    </row>
    <row r="1580" spans="12:22" x14ac:dyDescent="0.25">
      <c r="L1580" t="s">
        <v>59</v>
      </c>
      <c r="M1580">
        <v>2022</v>
      </c>
      <c r="N1580" t="s">
        <v>36</v>
      </c>
      <c r="O1580" t="s">
        <v>53</v>
      </c>
      <c r="P1580" t="s">
        <v>54</v>
      </c>
      <c r="Q1580" t="s">
        <v>55</v>
      </c>
      <c r="R1580" t="s">
        <v>64</v>
      </c>
      <c r="S1580" t="s">
        <v>57</v>
      </c>
      <c r="T1580" t="s">
        <v>58</v>
      </c>
      <c r="U1580">
        <v>176</v>
      </c>
      <c r="V1580">
        <v>251.68</v>
      </c>
    </row>
    <row r="1581" spans="12:22" x14ac:dyDescent="0.25">
      <c r="L1581" t="s">
        <v>59</v>
      </c>
      <c r="M1581">
        <v>2022</v>
      </c>
      <c r="N1581" t="s">
        <v>36</v>
      </c>
      <c r="O1581" t="s">
        <v>53</v>
      </c>
      <c r="P1581" t="s">
        <v>54</v>
      </c>
      <c r="Q1581" t="s">
        <v>55</v>
      </c>
      <c r="R1581" t="s">
        <v>64</v>
      </c>
      <c r="S1581" t="s">
        <v>57</v>
      </c>
      <c r="T1581" t="s">
        <v>58</v>
      </c>
      <c r="U1581">
        <v>170</v>
      </c>
      <c r="V1581">
        <v>243.1</v>
      </c>
    </row>
    <row r="1582" spans="12:22" x14ac:dyDescent="0.25">
      <c r="L1582" t="s">
        <v>59</v>
      </c>
      <c r="M1582">
        <v>2022</v>
      </c>
      <c r="N1582" t="s">
        <v>36</v>
      </c>
      <c r="O1582" t="s">
        <v>53</v>
      </c>
      <c r="P1582" t="s">
        <v>54</v>
      </c>
      <c r="Q1582" t="s">
        <v>55</v>
      </c>
      <c r="R1582" t="s">
        <v>64</v>
      </c>
      <c r="S1582" t="s">
        <v>57</v>
      </c>
      <c r="T1582" t="s">
        <v>60</v>
      </c>
      <c r="U1582">
        <v>180</v>
      </c>
      <c r="V1582">
        <v>257.39999999999998</v>
      </c>
    </row>
    <row r="1583" spans="12:22" x14ac:dyDescent="0.25">
      <c r="L1583" t="s">
        <v>52</v>
      </c>
      <c r="M1583">
        <v>2022</v>
      </c>
      <c r="N1583" t="s">
        <v>36</v>
      </c>
      <c r="O1583" t="s">
        <v>53</v>
      </c>
      <c r="P1583" t="s">
        <v>54</v>
      </c>
      <c r="Q1583" t="s">
        <v>55</v>
      </c>
      <c r="R1583" t="s">
        <v>64</v>
      </c>
      <c r="S1583" t="s">
        <v>57</v>
      </c>
      <c r="T1583" t="s">
        <v>60</v>
      </c>
      <c r="U1583">
        <v>174</v>
      </c>
      <c r="V1583">
        <v>248.82</v>
      </c>
    </row>
    <row r="1584" spans="12:22" x14ac:dyDescent="0.25">
      <c r="L1584" t="s">
        <v>52</v>
      </c>
      <c r="M1584">
        <v>2022</v>
      </c>
      <c r="N1584" t="s">
        <v>36</v>
      </c>
      <c r="O1584" t="s">
        <v>53</v>
      </c>
      <c r="P1584" t="s">
        <v>54</v>
      </c>
      <c r="Q1584" t="s">
        <v>55</v>
      </c>
      <c r="R1584" t="s">
        <v>64</v>
      </c>
      <c r="S1584" t="s">
        <v>57</v>
      </c>
      <c r="T1584" t="s">
        <v>60</v>
      </c>
      <c r="U1584">
        <v>183</v>
      </c>
      <c r="V1584">
        <v>261.69</v>
      </c>
    </row>
    <row r="1585" spans="12:22" x14ac:dyDescent="0.25">
      <c r="L1585" t="s">
        <v>59</v>
      </c>
      <c r="M1585">
        <v>2022</v>
      </c>
      <c r="N1585" t="s">
        <v>36</v>
      </c>
      <c r="O1585" t="s">
        <v>53</v>
      </c>
      <c r="P1585" t="s">
        <v>54</v>
      </c>
      <c r="Q1585" t="s">
        <v>55</v>
      </c>
      <c r="R1585" t="s">
        <v>64</v>
      </c>
      <c r="S1585" t="s">
        <v>57</v>
      </c>
      <c r="T1585" t="s">
        <v>60</v>
      </c>
      <c r="U1585">
        <v>177</v>
      </c>
      <c r="V1585">
        <v>253.11</v>
      </c>
    </row>
    <row r="1586" spans="12:22" x14ac:dyDescent="0.25">
      <c r="L1586" t="s">
        <v>59</v>
      </c>
      <c r="M1586">
        <v>2022</v>
      </c>
      <c r="N1586" t="s">
        <v>36</v>
      </c>
      <c r="O1586" t="s">
        <v>53</v>
      </c>
      <c r="P1586" t="s">
        <v>54</v>
      </c>
      <c r="Q1586" t="s">
        <v>55</v>
      </c>
      <c r="R1586" t="s">
        <v>64</v>
      </c>
      <c r="S1586" t="s">
        <v>57</v>
      </c>
      <c r="T1586" t="s">
        <v>60</v>
      </c>
      <c r="U1586">
        <v>171</v>
      </c>
      <c r="V1586">
        <v>244.53</v>
      </c>
    </row>
    <row r="1587" spans="12:22" x14ac:dyDescent="0.25">
      <c r="L1587" t="s">
        <v>62</v>
      </c>
      <c r="M1587">
        <v>2022</v>
      </c>
      <c r="N1587" t="s">
        <v>36</v>
      </c>
      <c r="O1587" t="s">
        <v>53</v>
      </c>
      <c r="P1587" t="s">
        <v>54</v>
      </c>
      <c r="Q1587" t="s">
        <v>55</v>
      </c>
      <c r="R1587" t="s">
        <v>64</v>
      </c>
      <c r="S1587" t="s">
        <v>57</v>
      </c>
      <c r="T1587" t="s">
        <v>58</v>
      </c>
      <c r="U1587">
        <v>179</v>
      </c>
      <c r="V1587">
        <v>255.97</v>
      </c>
    </row>
    <row r="1588" spans="12:22" x14ac:dyDescent="0.25">
      <c r="L1588" t="s">
        <v>52</v>
      </c>
      <c r="M1588">
        <v>2022</v>
      </c>
      <c r="N1588" t="s">
        <v>36</v>
      </c>
      <c r="O1588" t="s">
        <v>53</v>
      </c>
      <c r="P1588" t="s">
        <v>54</v>
      </c>
      <c r="Q1588" t="s">
        <v>55</v>
      </c>
      <c r="R1588" t="s">
        <v>64</v>
      </c>
      <c r="S1588" t="s">
        <v>57</v>
      </c>
      <c r="T1588" t="s">
        <v>58</v>
      </c>
      <c r="U1588">
        <v>173</v>
      </c>
      <c r="V1588">
        <v>247.39</v>
      </c>
    </row>
    <row r="1589" spans="12:22" x14ac:dyDescent="0.25">
      <c r="L1589" t="s">
        <v>52</v>
      </c>
      <c r="M1589">
        <v>2022</v>
      </c>
      <c r="N1589" t="s">
        <v>32</v>
      </c>
      <c r="O1589" t="s">
        <v>53</v>
      </c>
      <c r="P1589" t="s">
        <v>54</v>
      </c>
      <c r="Q1589" t="s">
        <v>55</v>
      </c>
      <c r="R1589" t="s">
        <v>64</v>
      </c>
      <c r="S1589" t="s">
        <v>57</v>
      </c>
      <c r="T1589" t="s">
        <v>58</v>
      </c>
      <c r="U1589">
        <v>230</v>
      </c>
      <c r="V1589">
        <v>328.9</v>
      </c>
    </row>
    <row r="1590" spans="12:22" x14ac:dyDescent="0.25">
      <c r="L1590" t="s">
        <v>59</v>
      </c>
      <c r="M1590">
        <v>2022</v>
      </c>
      <c r="N1590" t="s">
        <v>32</v>
      </c>
      <c r="O1590" t="s">
        <v>53</v>
      </c>
      <c r="P1590" t="s">
        <v>54</v>
      </c>
      <c r="Q1590" t="s">
        <v>55</v>
      </c>
      <c r="R1590" t="s">
        <v>64</v>
      </c>
      <c r="S1590" t="s">
        <v>57</v>
      </c>
      <c r="T1590" t="s">
        <v>58</v>
      </c>
      <c r="U1590">
        <v>224</v>
      </c>
      <c r="V1590">
        <v>320.32</v>
      </c>
    </row>
    <row r="1591" spans="12:22" x14ac:dyDescent="0.25">
      <c r="L1591" t="s">
        <v>62</v>
      </c>
      <c r="M1591">
        <v>2022</v>
      </c>
      <c r="N1591" t="s">
        <v>32</v>
      </c>
      <c r="O1591" t="s">
        <v>53</v>
      </c>
      <c r="P1591" t="s">
        <v>54</v>
      </c>
      <c r="Q1591" t="s">
        <v>55</v>
      </c>
      <c r="R1591" t="s">
        <v>64</v>
      </c>
      <c r="S1591" t="s">
        <v>57</v>
      </c>
      <c r="T1591" t="s">
        <v>58</v>
      </c>
      <c r="U1591">
        <v>218</v>
      </c>
      <c r="V1591">
        <v>311.74</v>
      </c>
    </row>
    <row r="1592" spans="12:22" x14ac:dyDescent="0.25">
      <c r="L1592" t="s">
        <v>59</v>
      </c>
      <c r="M1592">
        <v>2022</v>
      </c>
      <c r="N1592" t="s">
        <v>32</v>
      </c>
      <c r="O1592" t="s">
        <v>53</v>
      </c>
      <c r="P1592" t="s">
        <v>54</v>
      </c>
      <c r="Q1592" t="s">
        <v>55</v>
      </c>
      <c r="R1592" t="s">
        <v>64</v>
      </c>
      <c r="S1592" t="s">
        <v>57</v>
      </c>
      <c r="T1592" t="s">
        <v>60</v>
      </c>
      <c r="U1592">
        <v>228</v>
      </c>
      <c r="V1592">
        <v>326.03999999999996</v>
      </c>
    </row>
    <row r="1593" spans="12:22" x14ac:dyDescent="0.25">
      <c r="L1593" t="s">
        <v>59</v>
      </c>
      <c r="M1593">
        <v>2022</v>
      </c>
      <c r="N1593" t="s">
        <v>32</v>
      </c>
      <c r="O1593" t="s">
        <v>53</v>
      </c>
      <c r="P1593" t="s">
        <v>54</v>
      </c>
      <c r="Q1593" t="s">
        <v>55</v>
      </c>
      <c r="R1593" t="s">
        <v>64</v>
      </c>
      <c r="S1593" t="s">
        <v>57</v>
      </c>
      <c r="T1593" t="s">
        <v>60</v>
      </c>
      <c r="U1593">
        <v>222</v>
      </c>
      <c r="V1593">
        <v>317.45999999999998</v>
      </c>
    </row>
    <row r="1594" spans="12:22" x14ac:dyDescent="0.25">
      <c r="L1594" t="s">
        <v>62</v>
      </c>
      <c r="M1594">
        <v>2022</v>
      </c>
      <c r="N1594" t="s">
        <v>32</v>
      </c>
      <c r="O1594" t="s">
        <v>53</v>
      </c>
      <c r="P1594" t="s">
        <v>54</v>
      </c>
      <c r="Q1594" t="s">
        <v>55</v>
      </c>
      <c r="R1594" t="s">
        <v>64</v>
      </c>
      <c r="S1594" t="s">
        <v>57</v>
      </c>
      <c r="T1594" t="s">
        <v>60</v>
      </c>
      <c r="U1594">
        <v>231</v>
      </c>
      <c r="V1594">
        <v>330.33</v>
      </c>
    </row>
    <row r="1595" spans="12:22" x14ac:dyDescent="0.25">
      <c r="L1595" t="s">
        <v>61</v>
      </c>
      <c r="M1595">
        <v>2022</v>
      </c>
      <c r="N1595" t="s">
        <v>32</v>
      </c>
      <c r="O1595" t="s">
        <v>53</v>
      </c>
      <c r="P1595" t="s">
        <v>54</v>
      </c>
      <c r="Q1595" t="s">
        <v>55</v>
      </c>
      <c r="R1595" t="s">
        <v>64</v>
      </c>
      <c r="S1595" t="s">
        <v>57</v>
      </c>
      <c r="T1595" t="s">
        <v>60</v>
      </c>
      <c r="U1595">
        <v>225</v>
      </c>
      <c r="V1595">
        <v>321.75</v>
      </c>
    </row>
    <row r="1596" spans="12:22" x14ac:dyDescent="0.25">
      <c r="L1596" t="s">
        <v>63</v>
      </c>
      <c r="M1596">
        <v>2022</v>
      </c>
      <c r="N1596" t="s">
        <v>32</v>
      </c>
      <c r="O1596" t="s">
        <v>53</v>
      </c>
      <c r="P1596" t="s">
        <v>54</v>
      </c>
      <c r="Q1596" t="s">
        <v>55</v>
      </c>
      <c r="R1596" t="s">
        <v>64</v>
      </c>
      <c r="S1596" t="s">
        <v>57</v>
      </c>
      <c r="T1596" t="s">
        <v>60</v>
      </c>
      <c r="U1596">
        <v>219</v>
      </c>
      <c r="V1596">
        <v>526.24</v>
      </c>
    </row>
    <row r="1597" spans="12:22" x14ac:dyDescent="0.25">
      <c r="L1597" t="s">
        <v>52</v>
      </c>
      <c r="M1597">
        <v>2022</v>
      </c>
      <c r="N1597" t="s">
        <v>32</v>
      </c>
      <c r="O1597" t="s">
        <v>53</v>
      </c>
      <c r="P1597" t="s">
        <v>54</v>
      </c>
      <c r="Q1597" t="s">
        <v>55</v>
      </c>
      <c r="R1597" t="s">
        <v>64</v>
      </c>
      <c r="S1597" t="s">
        <v>57</v>
      </c>
      <c r="T1597" t="s">
        <v>58</v>
      </c>
      <c r="U1597">
        <v>227</v>
      </c>
      <c r="V1597">
        <v>324.61</v>
      </c>
    </row>
    <row r="1598" spans="12:22" x14ac:dyDescent="0.25">
      <c r="L1598" t="s">
        <v>52</v>
      </c>
      <c r="M1598">
        <v>2022</v>
      </c>
      <c r="N1598" t="s">
        <v>32</v>
      </c>
      <c r="O1598" t="s">
        <v>53</v>
      </c>
      <c r="P1598" t="s">
        <v>54</v>
      </c>
      <c r="Q1598" t="s">
        <v>55</v>
      </c>
      <c r="R1598" t="s">
        <v>64</v>
      </c>
      <c r="S1598" t="s">
        <v>57</v>
      </c>
      <c r="T1598" t="s">
        <v>58</v>
      </c>
      <c r="U1598">
        <v>221</v>
      </c>
      <c r="V1598">
        <v>316.02999999999997</v>
      </c>
    </row>
    <row r="1599" spans="12:22" x14ac:dyDescent="0.25">
      <c r="L1599" t="s">
        <v>52</v>
      </c>
      <c r="M1599">
        <v>2022</v>
      </c>
      <c r="N1599" t="s">
        <v>35</v>
      </c>
      <c r="O1599" t="s">
        <v>53</v>
      </c>
      <c r="P1599" t="s">
        <v>54</v>
      </c>
      <c r="Q1599" t="s">
        <v>55</v>
      </c>
      <c r="R1599" t="s">
        <v>64</v>
      </c>
      <c r="S1599" t="s">
        <v>57</v>
      </c>
      <c r="T1599" t="s">
        <v>58</v>
      </c>
      <c r="U1599">
        <v>200</v>
      </c>
      <c r="V1599">
        <v>286</v>
      </c>
    </row>
    <row r="1600" spans="12:22" x14ac:dyDescent="0.25">
      <c r="L1600" t="s">
        <v>59</v>
      </c>
      <c r="M1600">
        <v>2022</v>
      </c>
      <c r="N1600" t="s">
        <v>35</v>
      </c>
      <c r="O1600" t="s">
        <v>53</v>
      </c>
      <c r="P1600" t="s">
        <v>54</v>
      </c>
      <c r="Q1600" t="s">
        <v>55</v>
      </c>
      <c r="R1600" t="s">
        <v>64</v>
      </c>
      <c r="S1600" t="s">
        <v>57</v>
      </c>
      <c r="T1600" t="s">
        <v>58</v>
      </c>
      <c r="U1600">
        <v>194</v>
      </c>
      <c r="V1600">
        <v>277.42</v>
      </c>
    </row>
    <row r="1601" spans="12:22" x14ac:dyDescent="0.25">
      <c r="L1601" t="s">
        <v>59</v>
      </c>
      <c r="M1601">
        <v>2022</v>
      </c>
      <c r="N1601" t="s">
        <v>35</v>
      </c>
      <c r="O1601" t="s">
        <v>53</v>
      </c>
      <c r="P1601" t="s">
        <v>54</v>
      </c>
      <c r="Q1601" t="s">
        <v>55</v>
      </c>
      <c r="R1601" t="s">
        <v>64</v>
      </c>
      <c r="S1601" t="s">
        <v>57</v>
      </c>
      <c r="T1601" t="s">
        <v>58</v>
      </c>
      <c r="U1601">
        <v>188</v>
      </c>
      <c r="V1601">
        <v>268.84000000000003</v>
      </c>
    </row>
    <row r="1602" spans="12:22" x14ac:dyDescent="0.25">
      <c r="L1602" t="s">
        <v>59</v>
      </c>
      <c r="M1602">
        <v>2022</v>
      </c>
      <c r="N1602" t="s">
        <v>35</v>
      </c>
      <c r="O1602" t="s">
        <v>53</v>
      </c>
      <c r="P1602" t="s">
        <v>54</v>
      </c>
      <c r="Q1602" t="s">
        <v>55</v>
      </c>
      <c r="R1602" t="s">
        <v>64</v>
      </c>
      <c r="S1602" t="s">
        <v>57</v>
      </c>
      <c r="T1602" t="s">
        <v>60</v>
      </c>
      <c r="U1602">
        <v>198</v>
      </c>
      <c r="V1602">
        <v>283.14</v>
      </c>
    </row>
    <row r="1603" spans="12:22" x14ac:dyDescent="0.25">
      <c r="L1603" t="s">
        <v>59</v>
      </c>
      <c r="M1603">
        <v>2022</v>
      </c>
      <c r="N1603" t="s">
        <v>35</v>
      </c>
      <c r="O1603" t="s">
        <v>53</v>
      </c>
      <c r="P1603" t="s">
        <v>54</v>
      </c>
      <c r="Q1603" t="s">
        <v>55</v>
      </c>
      <c r="R1603" t="s">
        <v>64</v>
      </c>
      <c r="S1603" t="s">
        <v>57</v>
      </c>
      <c r="T1603" t="s">
        <v>60</v>
      </c>
      <c r="U1603">
        <v>192</v>
      </c>
      <c r="V1603">
        <v>274.56</v>
      </c>
    </row>
    <row r="1604" spans="12:22" x14ac:dyDescent="0.25">
      <c r="L1604" t="s">
        <v>59</v>
      </c>
      <c r="M1604">
        <v>2022</v>
      </c>
      <c r="N1604" t="s">
        <v>35</v>
      </c>
      <c r="O1604" t="s">
        <v>53</v>
      </c>
      <c r="P1604" t="s">
        <v>54</v>
      </c>
      <c r="Q1604" t="s">
        <v>55</v>
      </c>
      <c r="R1604" t="s">
        <v>64</v>
      </c>
      <c r="S1604" t="s">
        <v>57</v>
      </c>
      <c r="T1604" t="s">
        <v>60</v>
      </c>
      <c r="U1604">
        <v>186</v>
      </c>
      <c r="V1604">
        <v>265.98</v>
      </c>
    </row>
    <row r="1605" spans="12:22" x14ac:dyDescent="0.25">
      <c r="L1605" t="s">
        <v>52</v>
      </c>
      <c r="M1605">
        <v>2022</v>
      </c>
      <c r="N1605" t="s">
        <v>35</v>
      </c>
      <c r="O1605" t="s">
        <v>53</v>
      </c>
      <c r="P1605" t="s">
        <v>54</v>
      </c>
      <c r="Q1605" t="s">
        <v>55</v>
      </c>
      <c r="R1605" t="s">
        <v>64</v>
      </c>
      <c r="S1605" t="s">
        <v>57</v>
      </c>
      <c r="T1605" t="s">
        <v>60</v>
      </c>
      <c r="U1605">
        <v>195</v>
      </c>
      <c r="V1605">
        <v>278.85000000000002</v>
      </c>
    </row>
    <row r="1606" spans="12:22" x14ac:dyDescent="0.25">
      <c r="L1606" t="s">
        <v>61</v>
      </c>
      <c r="M1606">
        <v>2022</v>
      </c>
      <c r="N1606" t="s">
        <v>35</v>
      </c>
      <c r="O1606" t="s">
        <v>53</v>
      </c>
      <c r="P1606" t="s">
        <v>54</v>
      </c>
      <c r="Q1606" t="s">
        <v>55</v>
      </c>
      <c r="R1606" t="s">
        <v>64</v>
      </c>
      <c r="S1606" t="s">
        <v>57</v>
      </c>
      <c r="T1606" t="s">
        <v>60</v>
      </c>
      <c r="U1606">
        <v>189</v>
      </c>
      <c r="V1606">
        <v>270.27</v>
      </c>
    </row>
    <row r="1607" spans="12:22" x14ac:dyDescent="0.25">
      <c r="L1607" t="s">
        <v>61</v>
      </c>
      <c r="M1607">
        <v>2022</v>
      </c>
      <c r="N1607" t="s">
        <v>35</v>
      </c>
      <c r="O1607" t="s">
        <v>53</v>
      </c>
      <c r="P1607" t="s">
        <v>54</v>
      </c>
      <c r="Q1607" t="s">
        <v>55</v>
      </c>
      <c r="R1607" t="s">
        <v>64</v>
      </c>
      <c r="S1607" t="s">
        <v>57</v>
      </c>
      <c r="T1607" t="s">
        <v>58</v>
      </c>
      <c r="U1607">
        <v>197</v>
      </c>
      <c r="V1607">
        <v>281.70999999999998</v>
      </c>
    </row>
    <row r="1608" spans="12:22" x14ac:dyDescent="0.25">
      <c r="L1608" t="s">
        <v>61</v>
      </c>
      <c r="M1608">
        <v>2022</v>
      </c>
      <c r="N1608" t="s">
        <v>35</v>
      </c>
      <c r="O1608" t="s">
        <v>53</v>
      </c>
      <c r="P1608" t="s">
        <v>54</v>
      </c>
      <c r="Q1608" t="s">
        <v>55</v>
      </c>
      <c r="R1608" t="s">
        <v>64</v>
      </c>
      <c r="S1608" t="s">
        <v>57</v>
      </c>
      <c r="T1608" t="s">
        <v>58</v>
      </c>
      <c r="U1608">
        <v>191</v>
      </c>
      <c r="V1608">
        <v>273.13</v>
      </c>
    </row>
    <row r="1609" spans="12:22" x14ac:dyDescent="0.25">
      <c r="L1609" t="s">
        <v>61</v>
      </c>
      <c r="M1609">
        <v>2022</v>
      </c>
      <c r="N1609" t="s">
        <v>35</v>
      </c>
      <c r="O1609" t="s">
        <v>53</v>
      </c>
      <c r="P1609" t="s">
        <v>54</v>
      </c>
      <c r="Q1609" t="s">
        <v>55</v>
      </c>
      <c r="R1609" t="s">
        <v>64</v>
      </c>
      <c r="S1609" t="s">
        <v>57</v>
      </c>
      <c r="T1609" t="s">
        <v>58</v>
      </c>
      <c r="U1609">
        <v>185</v>
      </c>
      <c r="V1609">
        <v>264.55</v>
      </c>
    </row>
    <row r="1610" spans="12:22" x14ac:dyDescent="0.25">
      <c r="L1610" t="s">
        <v>52</v>
      </c>
      <c r="M1610">
        <v>2022</v>
      </c>
      <c r="N1610" t="s">
        <v>39</v>
      </c>
      <c r="O1610" t="s">
        <v>53</v>
      </c>
      <c r="P1610" t="s">
        <v>54</v>
      </c>
      <c r="Q1610" t="s">
        <v>55</v>
      </c>
      <c r="R1610" t="s">
        <v>64</v>
      </c>
      <c r="S1610" t="s">
        <v>57</v>
      </c>
      <c r="T1610" t="s">
        <v>60</v>
      </c>
      <c r="U1610">
        <v>154</v>
      </c>
      <c r="V1610">
        <v>220.22</v>
      </c>
    </row>
    <row r="1611" spans="12:22" x14ac:dyDescent="0.25">
      <c r="L1611" t="s">
        <v>59</v>
      </c>
      <c r="M1611">
        <v>2022</v>
      </c>
      <c r="N1611" t="s">
        <v>39</v>
      </c>
      <c r="O1611" t="s">
        <v>53</v>
      </c>
      <c r="P1611" t="s">
        <v>54</v>
      </c>
      <c r="Q1611" t="s">
        <v>55</v>
      </c>
      <c r="R1611" t="s">
        <v>64</v>
      </c>
      <c r="S1611" t="s">
        <v>57</v>
      </c>
      <c r="T1611" t="s">
        <v>60</v>
      </c>
      <c r="U1611">
        <v>156</v>
      </c>
      <c r="V1611">
        <v>223.07999999999998</v>
      </c>
    </row>
    <row r="1612" spans="12:22" x14ac:dyDescent="0.25">
      <c r="L1612" t="s">
        <v>59</v>
      </c>
      <c r="M1612">
        <v>2022</v>
      </c>
      <c r="N1612" t="s">
        <v>39</v>
      </c>
      <c r="O1612" t="s">
        <v>53</v>
      </c>
      <c r="P1612" t="s">
        <v>54</v>
      </c>
      <c r="Q1612" t="s">
        <v>55</v>
      </c>
      <c r="R1612" t="s">
        <v>64</v>
      </c>
      <c r="S1612" t="s">
        <v>57</v>
      </c>
      <c r="T1612" t="s">
        <v>60</v>
      </c>
      <c r="U1612">
        <v>153</v>
      </c>
      <c r="V1612">
        <v>218.79</v>
      </c>
    </row>
    <row r="1613" spans="12:22" x14ac:dyDescent="0.25">
      <c r="L1613" t="s">
        <v>52</v>
      </c>
      <c r="M1613">
        <v>2022</v>
      </c>
      <c r="N1613" t="s">
        <v>39</v>
      </c>
      <c r="O1613" t="s">
        <v>53</v>
      </c>
      <c r="P1613" t="s">
        <v>54</v>
      </c>
      <c r="Q1613" t="s">
        <v>55</v>
      </c>
      <c r="R1613" t="s">
        <v>64</v>
      </c>
      <c r="S1613" t="s">
        <v>57</v>
      </c>
      <c r="T1613" t="s">
        <v>60</v>
      </c>
      <c r="U1613">
        <v>157</v>
      </c>
      <c r="V1613">
        <v>224.51</v>
      </c>
    </row>
    <row r="1614" spans="12:22" x14ac:dyDescent="0.25">
      <c r="L1614" t="s">
        <v>62</v>
      </c>
      <c r="M1614">
        <v>2022</v>
      </c>
      <c r="N1614" t="s">
        <v>39</v>
      </c>
      <c r="O1614" t="s">
        <v>53</v>
      </c>
      <c r="P1614" t="s">
        <v>54</v>
      </c>
      <c r="Q1614" t="s">
        <v>55</v>
      </c>
      <c r="R1614" t="s">
        <v>64</v>
      </c>
      <c r="S1614" t="s">
        <v>57</v>
      </c>
      <c r="T1614" t="s">
        <v>60</v>
      </c>
      <c r="U1614">
        <v>155</v>
      </c>
      <c r="V1614">
        <v>221.65</v>
      </c>
    </row>
    <row r="1615" spans="12:22" x14ac:dyDescent="0.25">
      <c r="L1615" t="s">
        <v>52</v>
      </c>
      <c r="M1615">
        <v>2022</v>
      </c>
      <c r="N1615" t="s">
        <v>39</v>
      </c>
      <c r="O1615" t="s">
        <v>53</v>
      </c>
      <c r="P1615" t="s">
        <v>54</v>
      </c>
      <c r="Q1615" t="s">
        <v>55</v>
      </c>
      <c r="R1615" t="s">
        <v>64</v>
      </c>
      <c r="S1615" t="s">
        <v>57</v>
      </c>
      <c r="T1615" t="s">
        <v>58</v>
      </c>
      <c r="U1615">
        <v>341</v>
      </c>
      <c r="V1615">
        <v>487.63</v>
      </c>
    </row>
    <row r="1616" spans="12:22" x14ac:dyDescent="0.25">
      <c r="L1616" t="s">
        <v>52</v>
      </c>
      <c r="M1616">
        <v>2022</v>
      </c>
      <c r="N1616" t="s">
        <v>38</v>
      </c>
      <c r="O1616" t="s">
        <v>65</v>
      </c>
      <c r="P1616" t="s">
        <v>54</v>
      </c>
      <c r="Q1616" t="s">
        <v>55</v>
      </c>
      <c r="R1616" t="s">
        <v>64</v>
      </c>
      <c r="S1616" t="s">
        <v>57</v>
      </c>
      <c r="T1616" t="s">
        <v>58</v>
      </c>
      <c r="U1616">
        <v>254</v>
      </c>
      <c r="V1616">
        <v>363.22</v>
      </c>
    </row>
    <row r="1617" spans="12:22" x14ac:dyDescent="0.25">
      <c r="L1617" t="s">
        <v>59</v>
      </c>
      <c r="M1617">
        <v>2022</v>
      </c>
      <c r="N1617" t="s">
        <v>38</v>
      </c>
      <c r="O1617" t="s">
        <v>65</v>
      </c>
      <c r="P1617" t="s">
        <v>54</v>
      </c>
      <c r="Q1617" t="s">
        <v>55</v>
      </c>
      <c r="R1617" t="s">
        <v>64</v>
      </c>
      <c r="S1617" t="s">
        <v>57</v>
      </c>
      <c r="T1617" t="s">
        <v>58</v>
      </c>
      <c r="U1617">
        <v>256</v>
      </c>
      <c r="V1617">
        <v>366.08</v>
      </c>
    </row>
    <row r="1618" spans="12:22" x14ac:dyDescent="0.25">
      <c r="L1618" t="s">
        <v>59</v>
      </c>
      <c r="M1618">
        <v>2022</v>
      </c>
      <c r="N1618" t="s">
        <v>38</v>
      </c>
      <c r="O1618" t="s">
        <v>65</v>
      </c>
      <c r="P1618" t="s">
        <v>54</v>
      </c>
      <c r="Q1618" t="s">
        <v>55</v>
      </c>
      <c r="R1618" t="s">
        <v>64</v>
      </c>
      <c r="S1618" t="s">
        <v>57</v>
      </c>
      <c r="T1618" t="s">
        <v>58</v>
      </c>
      <c r="U1618">
        <v>961</v>
      </c>
      <c r="V1618">
        <v>1374.23</v>
      </c>
    </row>
    <row r="1619" spans="12:22" x14ac:dyDescent="0.25">
      <c r="L1619" t="s">
        <v>59</v>
      </c>
      <c r="M1619">
        <v>2022</v>
      </c>
      <c r="N1619" t="s">
        <v>38</v>
      </c>
      <c r="O1619" t="s">
        <v>65</v>
      </c>
      <c r="P1619" t="s">
        <v>54</v>
      </c>
      <c r="Q1619" t="s">
        <v>55</v>
      </c>
      <c r="R1619" t="s">
        <v>64</v>
      </c>
      <c r="S1619" t="s">
        <v>57</v>
      </c>
      <c r="T1619" t="s">
        <v>58</v>
      </c>
      <c r="U1619">
        <v>255</v>
      </c>
      <c r="V1619">
        <v>364.65</v>
      </c>
    </row>
    <row r="1620" spans="12:22" x14ac:dyDescent="0.25">
      <c r="L1620" t="s">
        <v>61</v>
      </c>
      <c r="M1620">
        <v>2022</v>
      </c>
      <c r="N1620" t="s">
        <v>38</v>
      </c>
      <c r="O1620" t="s">
        <v>65</v>
      </c>
      <c r="P1620" t="s">
        <v>54</v>
      </c>
      <c r="Q1620" t="s">
        <v>55</v>
      </c>
      <c r="R1620" t="s">
        <v>64</v>
      </c>
      <c r="S1620" t="s">
        <v>57</v>
      </c>
      <c r="T1620" t="s">
        <v>58</v>
      </c>
      <c r="U1620">
        <v>253</v>
      </c>
      <c r="V1620">
        <v>361.78999999999996</v>
      </c>
    </row>
    <row r="1621" spans="12:22" x14ac:dyDescent="0.25">
      <c r="L1621" t="s">
        <v>61</v>
      </c>
      <c r="M1621">
        <v>2022</v>
      </c>
      <c r="N1621" t="s">
        <v>38</v>
      </c>
      <c r="O1621" t="s">
        <v>65</v>
      </c>
      <c r="P1621" t="s">
        <v>54</v>
      </c>
      <c r="Q1621" t="s">
        <v>55</v>
      </c>
      <c r="R1621" t="s">
        <v>64</v>
      </c>
      <c r="S1621" t="s">
        <v>57</v>
      </c>
      <c r="T1621" t="s">
        <v>58</v>
      </c>
      <c r="U1621">
        <v>251</v>
      </c>
      <c r="V1621">
        <v>358.93</v>
      </c>
    </row>
    <row r="1622" spans="12:22" x14ac:dyDescent="0.25">
      <c r="L1622" t="s">
        <v>59</v>
      </c>
      <c r="M1622">
        <v>2022</v>
      </c>
      <c r="N1622" t="s">
        <v>37</v>
      </c>
      <c r="O1622" t="s">
        <v>65</v>
      </c>
      <c r="P1622" t="s">
        <v>54</v>
      </c>
      <c r="Q1622" t="s">
        <v>55</v>
      </c>
      <c r="R1622" t="s">
        <v>64</v>
      </c>
      <c r="S1622" t="s">
        <v>57</v>
      </c>
      <c r="T1622" t="s">
        <v>58</v>
      </c>
      <c r="U1622">
        <v>260</v>
      </c>
      <c r="V1622">
        <v>371.8</v>
      </c>
    </row>
    <row r="1623" spans="12:22" x14ac:dyDescent="0.25">
      <c r="L1623" t="s">
        <v>59</v>
      </c>
      <c r="M1623">
        <v>2022</v>
      </c>
      <c r="N1623" t="s">
        <v>37</v>
      </c>
      <c r="O1623" t="s">
        <v>65</v>
      </c>
      <c r="P1623" t="s">
        <v>54</v>
      </c>
      <c r="Q1623" t="s">
        <v>55</v>
      </c>
      <c r="R1623" t="s">
        <v>64</v>
      </c>
      <c r="S1623" t="s">
        <v>57</v>
      </c>
      <c r="T1623" t="s">
        <v>58</v>
      </c>
      <c r="U1623">
        <v>960</v>
      </c>
      <c r="V1623">
        <v>1372.8</v>
      </c>
    </row>
    <row r="1624" spans="12:22" x14ac:dyDescent="0.25">
      <c r="L1624" t="s">
        <v>62</v>
      </c>
      <c r="M1624">
        <v>2022</v>
      </c>
      <c r="N1624" t="s">
        <v>37</v>
      </c>
      <c r="O1624" t="s">
        <v>65</v>
      </c>
      <c r="P1624" t="s">
        <v>54</v>
      </c>
      <c r="Q1624" t="s">
        <v>55</v>
      </c>
      <c r="R1624" t="s">
        <v>64</v>
      </c>
      <c r="S1624" t="s">
        <v>57</v>
      </c>
      <c r="T1624" t="s">
        <v>58</v>
      </c>
      <c r="U1624">
        <v>261</v>
      </c>
      <c r="V1624">
        <v>373.23</v>
      </c>
    </row>
    <row r="1625" spans="12:22" x14ac:dyDescent="0.25">
      <c r="L1625" t="s">
        <v>59</v>
      </c>
      <c r="M1625">
        <v>2022</v>
      </c>
      <c r="N1625" t="s">
        <v>37</v>
      </c>
      <c r="O1625" t="s">
        <v>65</v>
      </c>
      <c r="P1625" t="s">
        <v>54</v>
      </c>
      <c r="Q1625" t="s">
        <v>55</v>
      </c>
      <c r="R1625" t="s">
        <v>64</v>
      </c>
      <c r="S1625" t="s">
        <v>57</v>
      </c>
      <c r="T1625" t="s">
        <v>58</v>
      </c>
      <c r="U1625">
        <v>259</v>
      </c>
      <c r="V1625">
        <v>370.37</v>
      </c>
    </row>
    <row r="1626" spans="12:22" x14ac:dyDescent="0.25">
      <c r="L1626" t="s">
        <v>59</v>
      </c>
      <c r="M1626">
        <v>2022</v>
      </c>
      <c r="N1626" t="s">
        <v>37</v>
      </c>
      <c r="O1626" t="s">
        <v>65</v>
      </c>
      <c r="P1626" t="s">
        <v>54</v>
      </c>
      <c r="Q1626" t="s">
        <v>55</v>
      </c>
      <c r="R1626" t="s">
        <v>64</v>
      </c>
      <c r="S1626" t="s">
        <v>57</v>
      </c>
      <c r="T1626" t="s">
        <v>58</v>
      </c>
      <c r="U1626">
        <v>257</v>
      </c>
      <c r="V1626">
        <v>367.51</v>
      </c>
    </row>
    <row r="1627" spans="12:22" x14ac:dyDescent="0.25">
      <c r="L1627" t="s">
        <v>52</v>
      </c>
      <c r="M1627">
        <v>2022</v>
      </c>
      <c r="N1627" t="s">
        <v>39</v>
      </c>
      <c r="O1627" t="s">
        <v>65</v>
      </c>
      <c r="P1627" t="s">
        <v>54</v>
      </c>
      <c r="Q1627" t="s">
        <v>55</v>
      </c>
      <c r="R1627" t="s">
        <v>64</v>
      </c>
      <c r="S1627" t="s">
        <v>57</v>
      </c>
      <c r="T1627" t="s">
        <v>58</v>
      </c>
      <c r="U1627">
        <v>248</v>
      </c>
      <c r="V1627">
        <v>354.64</v>
      </c>
    </row>
    <row r="1628" spans="12:22" x14ac:dyDescent="0.25">
      <c r="L1628" t="s">
        <v>61</v>
      </c>
      <c r="M1628">
        <v>2022</v>
      </c>
      <c r="N1628" t="s">
        <v>39</v>
      </c>
      <c r="O1628" t="s">
        <v>65</v>
      </c>
      <c r="P1628" t="s">
        <v>54</v>
      </c>
      <c r="Q1628" t="s">
        <v>55</v>
      </c>
      <c r="R1628" t="s">
        <v>64</v>
      </c>
      <c r="S1628" t="s">
        <v>57</v>
      </c>
      <c r="T1628" t="s">
        <v>58</v>
      </c>
      <c r="U1628">
        <v>250</v>
      </c>
      <c r="V1628">
        <v>526.24</v>
      </c>
    </row>
    <row r="1629" spans="12:22" x14ac:dyDescent="0.25">
      <c r="L1629" t="s">
        <v>59</v>
      </c>
      <c r="M1629">
        <v>2022</v>
      </c>
      <c r="N1629" t="s">
        <v>39</v>
      </c>
      <c r="O1629" t="s">
        <v>65</v>
      </c>
      <c r="P1629" t="s">
        <v>54</v>
      </c>
      <c r="Q1629" t="s">
        <v>55</v>
      </c>
      <c r="R1629" t="s">
        <v>64</v>
      </c>
      <c r="S1629" t="s">
        <v>57</v>
      </c>
      <c r="T1629" t="s">
        <v>58</v>
      </c>
      <c r="U1629">
        <v>249</v>
      </c>
      <c r="V1629">
        <v>356.07</v>
      </c>
    </row>
    <row r="1630" spans="12:22" x14ac:dyDescent="0.25">
      <c r="L1630" t="s">
        <v>52</v>
      </c>
      <c r="M1630">
        <v>2022</v>
      </c>
      <c r="N1630" t="s">
        <v>39</v>
      </c>
      <c r="O1630" t="s">
        <v>65</v>
      </c>
      <c r="P1630" t="s">
        <v>54</v>
      </c>
      <c r="Q1630" t="s">
        <v>55</v>
      </c>
      <c r="R1630" t="s">
        <v>64</v>
      </c>
      <c r="S1630" t="s">
        <v>57</v>
      </c>
      <c r="T1630" t="s">
        <v>58</v>
      </c>
      <c r="U1630">
        <v>247</v>
      </c>
      <c r="V1630">
        <v>353.21</v>
      </c>
    </row>
    <row r="1631" spans="12:22" x14ac:dyDescent="0.25">
      <c r="L1631" t="s">
        <v>52</v>
      </c>
      <c r="M1631">
        <v>2022</v>
      </c>
      <c r="N1631" t="s">
        <v>34</v>
      </c>
      <c r="O1631" t="s">
        <v>53</v>
      </c>
      <c r="P1631" t="s">
        <v>54</v>
      </c>
      <c r="Q1631" t="s">
        <v>55</v>
      </c>
      <c r="R1631" t="s">
        <v>56</v>
      </c>
      <c r="S1631" t="s">
        <v>57</v>
      </c>
      <c r="T1631" t="s">
        <v>60</v>
      </c>
      <c r="U1631">
        <v>356</v>
      </c>
      <c r="V1631">
        <v>484.15999999999997</v>
      </c>
    </row>
    <row r="1632" spans="12:22" x14ac:dyDescent="0.25">
      <c r="L1632" t="s">
        <v>59</v>
      </c>
      <c r="M1632">
        <v>2022</v>
      </c>
      <c r="N1632" t="s">
        <v>34</v>
      </c>
      <c r="O1632" t="s">
        <v>53</v>
      </c>
      <c r="P1632" t="s">
        <v>54</v>
      </c>
      <c r="Q1632" t="s">
        <v>55</v>
      </c>
      <c r="R1632" t="s">
        <v>56</v>
      </c>
      <c r="S1632" t="s">
        <v>57</v>
      </c>
      <c r="T1632" t="s">
        <v>60</v>
      </c>
      <c r="U1632">
        <v>152</v>
      </c>
      <c r="V1632">
        <v>217.36</v>
      </c>
    </row>
    <row r="1633" spans="12:22" x14ac:dyDescent="0.25">
      <c r="L1633" t="s">
        <v>61</v>
      </c>
      <c r="M1633">
        <v>2022</v>
      </c>
      <c r="N1633" t="s">
        <v>34</v>
      </c>
      <c r="O1633" t="s">
        <v>53</v>
      </c>
      <c r="P1633" t="s">
        <v>67</v>
      </c>
      <c r="Q1633" t="s">
        <v>55</v>
      </c>
      <c r="R1633" t="s">
        <v>56</v>
      </c>
      <c r="S1633" t="s">
        <v>57</v>
      </c>
      <c r="T1633" t="s">
        <v>60</v>
      </c>
      <c r="U1633">
        <v>352</v>
      </c>
      <c r="V1633">
        <v>503.36</v>
      </c>
    </row>
    <row r="1634" spans="12:22" x14ac:dyDescent="0.25">
      <c r="L1634" t="s">
        <v>52</v>
      </c>
      <c r="M1634">
        <v>2022</v>
      </c>
      <c r="N1634" t="s">
        <v>34</v>
      </c>
      <c r="O1634" t="s">
        <v>53</v>
      </c>
      <c r="P1634" t="s">
        <v>67</v>
      </c>
      <c r="Q1634" t="s">
        <v>55</v>
      </c>
      <c r="R1634" t="s">
        <v>56</v>
      </c>
      <c r="S1634" t="s">
        <v>57</v>
      </c>
      <c r="T1634" t="s">
        <v>60</v>
      </c>
      <c r="U1634">
        <v>154</v>
      </c>
      <c r="V1634">
        <v>220.22</v>
      </c>
    </row>
    <row r="1635" spans="12:22" x14ac:dyDescent="0.25">
      <c r="L1635" t="s">
        <v>63</v>
      </c>
      <c r="M1635">
        <v>2022</v>
      </c>
      <c r="N1635" t="s">
        <v>34</v>
      </c>
      <c r="O1635" t="s">
        <v>53</v>
      </c>
      <c r="P1635" t="s">
        <v>67</v>
      </c>
      <c r="Q1635" t="s">
        <v>55</v>
      </c>
      <c r="R1635" t="s">
        <v>56</v>
      </c>
      <c r="S1635" t="s">
        <v>57</v>
      </c>
      <c r="T1635" t="s">
        <v>60</v>
      </c>
      <c r="U1635">
        <v>698</v>
      </c>
      <c r="V1635">
        <v>998.14</v>
      </c>
    </row>
    <row r="1636" spans="12:22" x14ac:dyDescent="0.25">
      <c r="L1636" t="s">
        <v>61</v>
      </c>
      <c r="M1636">
        <v>2022</v>
      </c>
      <c r="N1636" t="s">
        <v>34</v>
      </c>
      <c r="O1636" t="s">
        <v>53</v>
      </c>
      <c r="P1636" t="s">
        <v>67</v>
      </c>
      <c r="Q1636" t="s">
        <v>55</v>
      </c>
      <c r="R1636" t="s">
        <v>56</v>
      </c>
      <c r="S1636" t="s">
        <v>57</v>
      </c>
      <c r="T1636" t="s">
        <v>60</v>
      </c>
      <c r="U1636">
        <v>731</v>
      </c>
      <c r="V1636">
        <v>1045.33</v>
      </c>
    </row>
    <row r="1637" spans="12:22" x14ac:dyDescent="0.25">
      <c r="L1637" t="s">
        <v>61</v>
      </c>
      <c r="M1637">
        <v>2022</v>
      </c>
      <c r="N1637" t="s">
        <v>34</v>
      </c>
      <c r="O1637" t="s">
        <v>53</v>
      </c>
      <c r="P1637" t="s">
        <v>67</v>
      </c>
      <c r="Q1637" t="s">
        <v>55</v>
      </c>
      <c r="R1637" t="s">
        <v>56</v>
      </c>
      <c r="S1637" t="s">
        <v>57</v>
      </c>
      <c r="T1637" t="s">
        <v>60</v>
      </c>
      <c r="U1637">
        <v>771</v>
      </c>
      <c r="V1637">
        <v>526.24</v>
      </c>
    </row>
    <row r="1638" spans="12:22" x14ac:dyDescent="0.25">
      <c r="L1638" t="s">
        <v>61</v>
      </c>
      <c r="M1638">
        <v>2022</v>
      </c>
      <c r="N1638" t="s">
        <v>34</v>
      </c>
      <c r="O1638" t="s">
        <v>53</v>
      </c>
      <c r="P1638" t="s">
        <v>67</v>
      </c>
      <c r="Q1638" t="s">
        <v>55</v>
      </c>
      <c r="R1638" t="s">
        <v>56</v>
      </c>
      <c r="S1638" t="s">
        <v>57</v>
      </c>
      <c r="T1638" t="s">
        <v>60</v>
      </c>
      <c r="U1638">
        <v>355</v>
      </c>
      <c r="V1638">
        <v>507.65</v>
      </c>
    </row>
    <row r="1639" spans="12:22" x14ac:dyDescent="0.25">
      <c r="L1639" t="s">
        <v>61</v>
      </c>
      <c r="M1639">
        <v>2022</v>
      </c>
      <c r="N1639" t="s">
        <v>34</v>
      </c>
      <c r="O1639" t="s">
        <v>53</v>
      </c>
      <c r="P1639" t="s">
        <v>67</v>
      </c>
      <c r="Q1639" t="s">
        <v>55</v>
      </c>
      <c r="R1639" t="s">
        <v>56</v>
      </c>
      <c r="S1639" t="s">
        <v>57</v>
      </c>
      <c r="T1639" t="s">
        <v>60</v>
      </c>
      <c r="U1639">
        <v>157</v>
      </c>
      <c r="V1639">
        <v>224.51</v>
      </c>
    </row>
    <row r="1640" spans="12:22" x14ac:dyDescent="0.25">
      <c r="L1640" t="s">
        <v>59</v>
      </c>
      <c r="M1640">
        <v>2022</v>
      </c>
      <c r="N1640" t="s">
        <v>34</v>
      </c>
      <c r="O1640" t="s">
        <v>53</v>
      </c>
      <c r="P1640" t="s">
        <v>67</v>
      </c>
      <c r="Q1640" t="s">
        <v>55</v>
      </c>
      <c r="R1640" t="s">
        <v>56</v>
      </c>
      <c r="S1640" t="s">
        <v>57</v>
      </c>
      <c r="T1640" t="s">
        <v>60</v>
      </c>
      <c r="U1640">
        <v>353</v>
      </c>
      <c r="V1640">
        <v>504.78999999999996</v>
      </c>
    </row>
    <row r="1641" spans="12:22" x14ac:dyDescent="0.25">
      <c r="L1641" t="s">
        <v>59</v>
      </c>
      <c r="M1641">
        <v>2022</v>
      </c>
      <c r="N1641" t="s">
        <v>34</v>
      </c>
      <c r="O1641" t="s">
        <v>53</v>
      </c>
      <c r="P1641" t="s">
        <v>67</v>
      </c>
      <c r="Q1641" t="s">
        <v>55</v>
      </c>
      <c r="R1641" t="s">
        <v>56</v>
      </c>
      <c r="S1641" t="s">
        <v>57</v>
      </c>
      <c r="T1641" t="s">
        <v>60</v>
      </c>
      <c r="U1641">
        <v>155</v>
      </c>
      <c r="V1641">
        <v>221.65</v>
      </c>
    </row>
    <row r="1642" spans="12:22" x14ac:dyDescent="0.25">
      <c r="L1642" t="s">
        <v>59</v>
      </c>
      <c r="M1642">
        <v>2022</v>
      </c>
      <c r="N1642" t="s">
        <v>38</v>
      </c>
      <c r="O1642" t="s">
        <v>53</v>
      </c>
      <c r="P1642" t="s">
        <v>67</v>
      </c>
      <c r="Q1642" t="s">
        <v>55</v>
      </c>
      <c r="R1642" t="s">
        <v>56</v>
      </c>
      <c r="S1642" t="s">
        <v>57</v>
      </c>
      <c r="T1642" t="s">
        <v>60</v>
      </c>
      <c r="U1642">
        <v>332</v>
      </c>
      <c r="V1642">
        <v>451.52</v>
      </c>
    </row>
    <row r="1643" spans="12:22" x14ac:dyDescent="0.25">
      <c r="L1643" t="s">
        <v>59</v>
      </c>
      <c r="M1643">
        <v>2022</v>
      </c>
      <c r="N1643" t="s">
        <v>38</v>
      </c>
      <c r="O1643" t="s">
        <v>53</v>
      </c>
      <c r="P1643" t="s">
        <v>67</v>
      </c>
      <c r="Q1643" t="s">
        <v>55</v>
      </c>
      <c r="R1643" t="s">
        <v>56</v>
      </c>
      <c r="S1643" t="s">
        <v>57</v>
      </c>
      <c r="T1643" t="s">
        <v>60</v>
      </c>
      <c r="U1643">
        <v>134</v>
      </c>
      <c r="V1643">
        <v>191.62</v>
      </c>
    </row>
    <row r="1644" spans="12:22" x14ac:dyDescent="0.25">
      <c r="L1644" t="s">
        <v>52</v>
      </c>
      <c r="M1644">
        <v>2022</v>
      </c>
      <c r="N1644" t="s">
        <v>38</v>
      </c>
      <c r="O1644" t="s">
        <v>53</v>
      </c>
      <c r="P1644" t="s">
        <v>67</v>
      </c>
      <c r="Q1644" t="s">
        <v>55</v>
      </c>
      <c r="R1644" t="s">
        <v>56</v>
      </c>
      <c r="S1644" t="s">
        <v>57</v>
      </c>
      <c r="T1644" t="s">
        <v>60</v>
      </c>
      <c r="U1644">
        <v>334</v>
      </c>
      <c r="V1644">
        <v>477.62</v>
      </c>
    </row>
    <row r="1645" spans="12:22" x14ac:dyDescent="0.25">
      <c r="L1645" t="s">
        <v>59</v>
      </c>
      <c r="M1645">
        <v>2022</v>
      </c>
      <c r="N1645" t="s">
        <v>38</v>
      </c>
      <c r="O1645" t="s">
        <v>53</v>
      </c>
      <c r="P1645" t="s">
        <v>67</v>
      </c>
      <c r="Q1645" t="s">
        <v>55</v>
      </c>
      <c r="R1645" t="s">
        <v>56</v>
      </c>
      <c r="S1645" t="s">
        <v>57</v>
      </c>
      <c r="T1645" t="s">
        <v>60</v>
      </c>
      <c r="U1645">
        <v>702</v>
      </c>
      <c r="V1645">
        <v>1003.86</v>
      </c>
    </row>
    <row r="1646" spans="12:22" x14ac:dyDescent="0.25">
      <c r="L1646" t="s">
        <v>52</v>
      </c>
      <c r="M1646">
        <v>2022</v>
      </c>
      <c r="N1646" t="s">
        <v>38</v>
      </c>
      <c r="O1646" t="s">
        <v>53</v>
      </c>
      <c r="P1646" t="s">
        <v>67</v>
      </c>
      <c r="Q1646" t="s">
        <v>55</v>
      </c>
      <c r="R1646" t="s">
        <v>56</v>
      </c>
      <c r="S1646" t="s">
        <v>57</v>
      </c>
      <c r="T1646" t="s">
        <v>60</v>
      </c>
      <c r="U1646">
        <v>735</v>
      </c>
      <c r="V1646">
        <v>1051.05</v>
      </c>
    </row>
    <row r="1647" spans="12:22" x14ac:dyDescent="0.25">
      <c r="L1647" t="s">
        <v>59</v>
      </c>
      <c r="M1647">
        <v>2022</v>
      </c>
      <c r="N1647" t="s">
        <v>38</v>
      </c>
      <c r="O1647" t="s">
        <v>53</v>
      </c>
      <c r="P1647" t="s">
        <v>67</v>
      </c>
      <c r="Q1647" t="s">
        <v>55</v>
      </c>
      <c r="R1647" t="s">
        <v>56</v>
      </c>
      <c r="S1647" t="s">
        <v>57</v>
      </c>
      <c r="T1647" t="s">
        <v>60</v>
      </c>
      <c r="U1647">
        <v>333</v>
      </c>
      <c r="V1647">
        <v>526.24</v>
      </c>
    </row>
    <row r="1648" spans="12:22" x14ac:dyDescent="0.25">
      <c r="L1648" t="s">
        <v>63</v>
      </c>
      <c r="M1648">
        <v>2022</v>
      </c>
      <c r="N1648" t="s">
        <v>38</v>
      </c>
      <c r="O1648" t="s">
        <v>53</v>
      </c>
      <c r="P1648" t="s">
        <v>67</v>
      </c>
      <c r="Q1648" t="s">
        <v>55</v>
      </c>
      <c r="R1648" t="s">
        <v>56</v>
      </c>
      <c r="S1648" t="s">
        <v>57</v>
      </c>
      <c r="T1648" t="s">
        <v>60</v>
      </c>
      <c r="U1648">
        <v>774</v>
      </c>
      <c r="V1648">
        <v>526.24</v>
      </c>
    </row>
    <row r="1649" spans="12:22" x14ac:dyDescent="0.25">
      <c r="L1649" t="s">
        <v>59</v>
      </c>
      <c r="M1649">
        <v>2022</v>
      </c>
      <c r="N1649" t="s">
        <v>38</v>
      </c>
      <c r="O1649" t="s">
        <v>53</v>
      </c>
      <c r="P1649" t="s">
        <v>67</v>
      </c>
      <c r="Q1649" t="s">
        <v>55</v>
      </c>
      <c r="R1649" t="s">
        <v>56</v>
      </c>
      <c r="S1649" t="s">
        <v>57</v>
      </c>
      <c r="T1649" t="s">
        <v>60</v>
      </c>
      <c r="U1649">
        <v>331</v>
      </c>
      <c r="V1649">
        <v>473.33</v>
      </c>
    </row>
    <row r="1650" spans="12:22" x14ac:dyDescent="0.25">
      <c r="L1650" t="s">
        <v>59</v>
      </c>
      <c r="M1650">
        <v>2022</v>
      </c>
      <c r="N1650" t="s">
        <v>38</v>
      </c>
      <c r="O1650" t="s">
        <v>53</v>
      </c>
      <c r="P1650" t="s">
        <v>67</v>
      </c>
      <c r="Q1650" t="s">
        <v>55</v>
      </c>
      <c r="R1650" t="s">
        <v>56</v>
      </c>
      <c r="S1650" t="s">
        <v>57</v>
      </c>
      <c r="T1650" t="s">
        <v>60</v>
      </c>
      <c r="U1650">
        <v>133</v>
      </c>
      <c r="V1650">
        <v>190.19</v>
      </c>
    </row>
    <row r="1651" spans="12:22" x14ac:dyDescent="0.25">
      <c r="L1651" t="s">
        <v>62</v>
      </c>
      <c r="M1651">
        <v>2022</v>
      </c>
      <c r="N1651" t="s">
        <v>38</v>
      </c>
      <c r="O1651" t="s">
        <v>53</v>
      </c>
      <c r="P1651" t="s">
        <v>67</v>
      </c>
      <c r="Q1651" t="s">
        <v>55</v>
      </c>
      <c r="R1651" t="s">
        <v>56</v>
      </c>
      <c r="S1651" t="s">
        <v>57</v>
      </c>
      <c r="T1651" t="s">
        <v>60</v>
      </c>
      <c r="U1651">
        <v>335</v>
      </c>
      <c r="V1651">
        <v>479.05</v>
      </c>
    </row>
    <row r="1652" spans="12:22" x14ac:dyDescent="0.25">
      <c r="L1652" t="s">
        <v>59</v>
      </c>
      <c r="M1652">
        <v>2022</v>
      </c>
      <c r="N1652" t="s">
        <v>38</v>
      </c>
      <c r="O1652" t="s">
        <v>53</v>
      </c>
      <c r="P1652" t="s">
        <v>67</v>
      </c>
      <c r="Q1652" t="s">
        <v>55</v>
      </c>
      <c r="R1652" t="s">
        <v>56</v>
      </c>
      <c r="S1652" t="s">
        <v>57</v>
      </c>
      <c r="T1652" t="s">
        <v>60</v>
      </c>
      <c r="U1652">
        <v>131</v>
      </c>
      <c r="V1652">
        <v>187.32999999999998</v>
      </c>
    </row>
    <row r="1653" spans="12:22" x14ac:dyDescent="0.25">
      <c r="L1653" t="s">
        <v>62</v>
      </c>
      <c r="M1653">
        <v>2022</v>
      </c>
      <c r="N1653" t="s">
        <v>42</v>
      </c>
      <c r="O1653" t="s">
        <v>53</v>
      </c>
      <c r="P1653" t="s">
        <v>67</v>
      </c>
      <c r="Q1653" t="s">
        <v>55</v>
      </c>
      <c r="R1653" t="s">
        <v>56</v>
      </c>
      <c r="S1653" t="s">
        <v>57</v>
      </c>
      <c r="T1653" t="s">
        <v>60</v>
      </c>
      <c r="U1653">
        <v>140</v>
      </c>
      <c r="V1653">
        <v>200.2</v>
      </c>
    </row>
    <row r="1654" spans="12:22" x14ac:dyDescent="0.25">
      <c r="L1654" t="s">
        <v>59</v>
      </c>
      <c r="M1654">
        <v>2022</v>
      </c>
      <c r="N1654" t="s">
        <v>42</v>
      </c>
      <c r="O1654" t="s">
        <v>53</v>
      </c>
      <c r="P1654" t="s">
        <v>67</v>
      </c>
      <c r="Q1654" t="s">
        <v>55</v>
      </c>
      <c r="R1654" t="s">
        <v>56</v>
      </c>
      <c r="S1654" t="s">
        <v>57</v>
      </c>
      <c r="T1654" t="s">
        <v>60</v>
      </c>
      <c r="U1654">
        <v>356</v>
      </c>
      <c r="V1654">
        <v>509.08</v>
      </c>
    </row>
    <row r="1655" spans="12:22" x14ac:dyDescent="0.25">
      <c r="L1655" t="s">
        <v>59</v>
      </c>
      <c r="M1655">
        <v>2022</v>
      </c>
      <c r="N1655" t="s">
        <v>42</v>
      </c>
      <c r="O1655" t="s">
        <v>53</v>
      </c>
      <c r="P1655" t="s">
        <v>67</v>
      </c>
      <c r="Q1655" t="s">
        <v>55</v>
      </c>
      <c r="R1655" t="s">
        <v>56</v>
      </c>
      <c r="S1655" t="s">
        <v>57</v>
      </c>
      <c r="T1655" t="s">
        <v>60</v>
      </c>
      <c r="U1655">
        <v>310</v>
      </c>
      <c r="V1655">
        <v>443.3</v>
      </c>
    </row>
    <row r="1656" spans="12:22" x14ac:dyDescent="0.25">
      <c r="L1656" t="s">
        <v>52</v>
      </c>
      <c r="M1656">
        <v>2022</v>
      </c>
      <c r="N1656" t="s">
        <v>42</v>
      </c>
      <c r="O1656" t="s">
        <v>53</v>
      </c>
      <c r="P1656" t="s">
        <v>67</v>
      </c>
      <c r="Q1656" t="s">
        <v>55</v>
      </c>
      <c r="R1656" t="s">
        <v>56</v>
      </c>
      <c r="S1656" t="s">
        <v>57</v>
      </c>
      <c r="T1656" t="s">
        <v>60</v>
      </c>
      <c r="U1656">
        <v>358</v>
      </c>
      <c r="V1656">
        <v>511.94</v>
      </c>
    </row>
    <row r="1657" spans="12:22" x14ac:dyDescent="0.25">
      <c r="L1657" t="s">
        <v>63</v>
      </c>
      <c r="M1657">
        <v>2022</v>
      </c>
      <c r="N1657" t="s">
        <v>42</v>
      </c>
      <c r="O1657" t="s">
        <v>53</v>
      </c>
      <c r="P1657" t="s">
        <v>67</v>
      </c>
      <c r="Q1657" t="s">
        <v>55</v>
      </c>
      <c r="R1657" t="s">
        <v>56</v>
      </c>
      <c r="S1657" t="s">
        <v>57</v>
      </c>
      <c r="T1657" t="s">
        <v>60</v>
      </c>
      <c r="U1657">
        <v>138</v>
      </c>
      <c r="V1657">
        <v>197.34</v>
      </c>
    </row>
    <row r="1658" spans="12:22" x14ac:dyDescent="0.25">
      <c r="L1658" t="s">
        <v>61</v>
      </c>
      <c r="M1658">
        <v>2022</v>
      </c>
      <c r="N1658" t="s">
        <v>42</v>
      </c>
      <c r="O1658" t="s">
        <v>53</v>
      </c>
      <c r="P1658" t="s">
        <v>67</v>
      </c>
      <c r="Q1658" t="s">
        <v>55</v>
      </c>
      <c r="R1658" t="s">
        <v>56</v>
      </c>
      <c r="S1658" t="s">
        <v>57</v>
      </c>
      <c r="T1658" t="s">
        <v>60</v>
      </c>
      <c r="U1658">
        <v>705</v>
      </c>
      <c r="V1658">
        <v>1008.15</v>
      </c>
    </row>
    <row r="1659" spans="12:22" x14ac:dyDescent="0.25">
      <c r="L1659" t="s">
        <v>52</v>
      </c>
      <c r="M1659">
        <v>2022</v>
      </c>
      <c r="N1659" t="s">
        <v>42</v>
      </c>
      <c r="O1659" t="s">
        <v>53</v>
      </c>
      <c r="P1659" t="s">
        <v>67</v>
      </c>
      <c r="Q1659" t="s">
        <v>55</v>
      </c>
      <c r="R1659" t="s">
        <v>56</v>
      </c>
      <c r="S1659" t="s">
        <v>57</v>
      </c>
      <c r="T1659" t="s">
        <v>60</v>
      </c>
      <c r="U1659">
        <v>738</v>
      </c>
      <c r="V1659">
        <v>1055.3399999999999</v>
      </c>
    </row>
    <row r="1660" spans="12:22" x14ac:dyDescent="0.25">
      <c r="L1660" t="s">
        <v>52</v>
      </c>
      <c r="M1660">
        <v>2022</v>
      </c>
      <c r="N1660" t="s">
        <v>42</v>
      </c>
      <c r="O1660" t="s">
        <v>53</v>
      </c>
      <c r="P1660" t="s">
        <v>67</v>
      </c>
      <c r="Q1660" t="s">
        <v>55</v>
      </c>
      <c r="R1660" t="s">
        <v>56</v>
      </c>
      <c r="S1660" t="s">
        <v>57</v>
      </c>
      <c r="T1660" t="s">
        <v>60</v>
      </c>
      <c r="U1660">
        <v>141</v>
      </c>
      <c r="V1660">
        <v>201.63</v>
      </c>
    </row>
    <row r="1661" spans="12:22" x14ac:dyDescent="0.25">
      <c r="L1661" t="s">
        <v>61</v>
      </c>
      <c r="M1661">
        <v>2022</v>
      </c>
      <c r="N1661" t="s">
        <v>42</v>
      </c>
      <c r="O1661" t="s">
        <v>53</v>
      </c>
      <c r="P1661" t="s">
        <v>67</v>
      </c>
      <c r="Q1661" t="s">
        <v>55</v>
      </c>
      <c r="R1661" t="s">
        <v>56</v>
      </c>
      <c r="S1661" t="s">
        <v>57</v>
      </c>
      <c r="T1661" t="s">
        <v>60</v>
      </c>
      <c r="U1661">
        <v>309</v>
      </c>
      <c r="V1661">
        <v>526.24</v>
      </c>
    </row>
    <row r="1662" spans="12:22" x14ac:dyDescent="0.25">
      <c r="L1662" t="s">
        <v>63</v>
      </c>
      <c r="M1662">
        <v>2022</v>
      </c>
      <c r="N1662" t="s">
        <v>42</v>
      </c>
      <c r="O1662" t="s">
        <v>53</v>
      </c>
      <c r="P1662" t="s">
        <v>67</v>
      </c>
      <c r="Q1662" t="s">
        <v>55</v>
      </c>
      <c r="R1662" t="s">
        <v>56</v>
      </c>
      <c r="S1662" t="s">
        <v>57</v>
      </c>
      <c r="T1662" t="s">
        <v>60</v>
      </c>
      <c r="U1662">
        <v>778</v>
      </c>
      <c r="V1662">
        <v>526.24</v>
      </c>
    </row>
    <row r="1663" spans="12:22" x14ac:dyDescent="0.25">
      <c r="L1663" t="s">
        <v>52</v>
      </c>
      <c r="M1663">
        <v>2022</v>
      </c>
      <c r="N1663" t="s">
        <v>42</v>
      </c>
      <c r="O1663" t="s">
        <v>53</v>
      </c>
      <c r="P1663" t="s">
        <v>67</v>
      </c>
      <c r="Q1663" t="s">
        <v>55</v>
      </c>
      <c r="R1663" t="s">
        <v>56</v>
      </c>
      <c r="S1663" t="s">
        <v>57</v>
      </c>
      <c r="T1663" t="s">
        <v>60</v>
      </c>
      <c r="U1663">
        <v>139</v>
      </c>
      <c r="V1663">
        <v>198.76999999999998</v>
      </c>
    </row>
    <row r="1664" spans="12:22" x14ac:dyDescent="0.25">
      <c r="L1664" t="s">
        <v>59</v>
      </c>
      <c r="M1664">
        <v>2022</v>
      </c>
      <c r="N1664" t="s">
        <v>42</v>
      </c>
      <c r="O1664" t="s">
        <v>53</v>
      </c>
      <c r="P1664" t="s">
        <v>67</v>
      </c>
      <c r="Q1664" t="s">
        <v>55</v>
      </c>
      <c r="R1664" t="s">
        <v>56</v>
      </c>
      <c r="S1664" t="s">
        <v>57</v>
      </c>
      <c r="T1664" t="s">
        <v>60</v>
      </c>
      <c r="U1664">
        <v>313</v>
      </c>
      <c r="V1664">
        <v>447.59000000000003</v>
      </c>
    </row>
    <row r="1665" spans="12:22" x14ac:dyDescent="0.25">
      <c r="L1665" t="s">
        <v>59</v>
      </c>
      <c r="M1665">
        <v>2022</v>
      </c>
      <c r="N1665" t="s">
        <v>42</v>
      </c>
      <c r="O1665" t="s">
        <v>53</v>
      </c>
      <c r="P1665" t="s">
        <v>67</v>
      </c>
      <c r="Q1665" t="s">
        <v>55</v>
      </c>
      <c r="R1665" t="s">
        <v>56</v>
      </c>
      <c r="S1665" t="s">
        <v>57</v>
      </c>
      <c r="T1665" t="s">
        <v>60</v>
      </c>
      <c r="U1665">
        <v>137</v>
      </c>
      <c r="V1665">
        <v>195.91</v>
      </c>
    </row>
    <row r="1666" spans="12:22" x14ac:dyDescent="0.25">
      <c r="L1666" t="s">
        <v>52</v>
      </c>
      <c r="M1666">
        <v>2022</v>
      </c>
      <c r="N1666" t="s">
        <v>42</v>
      </c>
      <c r="O1666" t="s">
        <v>53</v>
      </c>
      <c r="P1666" t="s">
        <v>67</v>
      </c>
      <c r="Q1666" t="s">
        <v>55</v>
      </c>
      <c r="R1666" t="s">
        <v>56</v>
      </c>
      <c r="S1666" t="s">
        <v>57</v>
      </c>
      <c r="T1666" t="s">
        <v>60</v>
      </c>
      <c r="U1666">
        <v>311</v>
      </c>
      <c r="V1666">
        <v>444.73</v>
      </c>
    </row>
    <row r="1667" spans="12:22" x14ac:dyDescent="0.25">
      <c r="L1667" t="s">
        <v>62</v>
      </c>
      <c r="M1667">
        <v>2022</v>
      </c>
      <c r="N1667" t="s">
        <v>42</v>
      </c>
      <c r="O1667" t="s">
        <v>53</v>
      </c>
      <c r="P1667" t="s">
        <v>67</v>
      </c>
      <c r="Q1667" t="s">
        <v>55</v>
      </c>
      <c r="R1667" t="s">
        <v>56</v>
      </c>
      <c r="S1667" t="s">
        <v>57</v>
      </c>
      <c r="T1667" t="s">
        <v>60</v>
      </c>
      <c r="U1667">
        <v>747</v>
      </c>
      <c r="V1667">
        <v>1068.21</v>
      </c>
    </row>
    <row r="1668" spans="12:22" x14ac:dyDescent="0.25">
      <c r="L1668" t="s">
        <v>52</v>
      </c>
      <c r="M1668">
        <v>2022</v>
      </c>
      <c r="N1668" t="s">
        <v>31</v>
      </c>
      <c r="O1668" t="s">
        <v>53</v>
      </c>
      <c r="P1668" t="s">
        <v>67</v>
      </c>
      <c r="Q1668" t="s">
        <v>55</v>
      </c>
      <c r="R1668" t="s">
        <v>56</v>
      </c>
      <c r="S1668" t="s">
        <v>57</v>
      </c>
      <c r="T1668" t="s">
        <v>60</v>
      </c>
      <c r="U1668">
        <v>362</v>
      </c>
      <c r="V1668">
        <v>492.32</v>
      </c>
    </row>
    <row r="1669" spans="12:22" x14ac:dyDescent="0.25">
      <c r="L1669" t="s">
        <v>59</v>
      </c>
      <c r="M1669">
        <v>2022</v>
      </c>
      <c r="N1669" t="s">
        <v>31</v>
      </c>
      <c r="O1669" t="s">
        <v>53</v>
      </c>
      <c r="P1669" t="s">
        <v>67</v>
      </c>
      <c r="Q1669" t="s">
        <v>55</v>
      </c>
      <c r="R1669" t="s">
        <v>56</v>
      </c>
      <c r="S1669" t="s">
        <v>57</v>
      </c>
      <c r="T1669" t="s">
        <v>60</v>
      </c>
      <c r="U1669">
        <v>164</v>
      </c>
      <c r="V1669">
        <v>234.51999999999998</v>
      </c>
    </row>
    <row r="1670" spans="12:22" x14ac:dyDescent="0.25">
      <c r="L1670" t="s">
        <v>61</v>
      </c>
      <c r="M1670">
        <v>2022</v>
      </c>
      <c r="N1670" t="s">
        <v>31</v>
      </c>
      <c r="O1670" t="s">
        <v>53</v>
      </c>
      <c r="P1670" t="s">
        <v>67</v>
      </c>
      <c r="Q1670" t="s">
        <v>55</v>
      </c>
      <c r="R1670" t="s">
        <v>56</v>
      </c>
      <c r="S1670" t="s">
        <v>57</v>
      </c>
      <c r="T1670" t="s">
        <v>60</v>
      </c>
      <c r="U1670">
        <v>364</v>
      </c>
      <c r="V1670">
        <v>520.52</v>
      </c>
    </row>
    <row r="1671" spans="12:22" x14ac:dyDescent="0.25">
      <c r="L1671" t="s">
        <v>52</v>
      </c>
      <c r="M1671">
        <v>2022</v>
      </c>
      <c r="N1671" t="s">
        <v>31</v>
      </c>
      <c r="O1671" t="s">
        <v>53</v>
      </c>
      <c r="P1671" t="s">
        <v>67</v>
      </c>
      <c r="Q1671" t="s">
        <v>55</v>
      </c>
      <c r="R1671" t="s">
        <v>56</v>
      </c>
      <c r="S1671" t="s">
        <v>57</v>
      </c>
      <c r="T1671" t="s">
        <v>60</v>
      </c>
      <c r="U1671">
        <v>166</v>
      </c>
      <c r="V1671">
        <v>237.38</v>
      </c>
    </row>
    <row r="1672" spans="12:22" x14ac:dyDescent="0.25">
      <c r="L1672" t="s">
        <v>52</v>
      </c>
      <c r="M1672">
        <v>2022</v>
      </c>
      <c r="N1672" t="s">
        <v>31</v>
      </c>
      <c r="O1672" t="s">
        <v>53</v>
      </c>
      <c r="P1672" t="s">
        <v>67</v>
      </c>
      <c r="Q1672" t="s">
        <v>55</v>
      </c>
      <c r="R1672" t="s">
        <v>56</v>
      </c>
      <c r="S1672" t="s">
        <v>57</v>
      </c>
      <c r="T1672" t="s">
        <v>60</v>
      </c>
      <c r="U1672">
        <v>696</v>
      </c>
      <c r="V1672">
        <v>995.28</v>
      </c>
    </row>
    <row r="1673" spans="12:22" x14ac:dyDescent="0.25">
      <c r="L1673" t="s">
        <v>61</v>
      </c>
      <c r="M1673">
        <v>2022</v>
      </c>
      <c r="N1673" t="s">
        <v>31</v>
      </c>
      <c r="O1673" t="s">
        <v>53</v>
      </c>
      <c r="P1673" t="s">
        <v>67</v>
      </c>
      <c r="Q1673" t="s">
        <v>55</v>
      </c>
      <c r="R1673" t="s">
        <v>56</v>
      </c>
      <c r="S1673" t="s">
        <v>57</v>
      </c>
      <c r="T1673" t="s">
        <v>60</v>
      </c>
      <c r="U1673">
        <v>363</v>
      </c>
      <c r="V1673">
        <v>519.09</v>
      </c>
    </row>
    <row r="1674" spans="12:22" x14ac:dyDescent="0.25">
      <c r="L1674" t="s">
        <v>52</v>
      </c>
      <c r="M1674">
        <v>2022</v>
      </c>
      <c r="N1674" t="s">
        <v>31</v>
      </c>
      <c r="O1674" t="s">
        <v>53</v>
      </c>
      <c r="P1674" t="s">
        <v>67</v>
      </c>
      <c r="Q1674" t="s">
        <v>55</v>
      </c>
      <c r="R1674" t="s">
        <v>56</v>
      </c>
      <c r="S1674" t="s">
        <v>57</v>
      </c>
      <c r="T1674" t="s">
        <v>60</v>
      </c>
      <c r="U1674">
        <v>769</v>
      </c>
      <c r="V1674">
        <v>526.24</v>
      </c>
    </row>
    <row r="1675" spans="12:22" x14ac:dyDescent="0.25">
      <c r="L1675" t="s">
        <v>52</v>
      </c>
      <c r="M1675">
        <v>2022</v>
      </c>
      <c r="N1675" t="s">
        <v>31</v>
      </c>
      <c r="O1675" t="s">
        <v>53</v>
      </c>
      <c r="P1675" t="s">
        <v>67</v>
      </c>
      <c r="Q1675" t="s">
        <v>55</v>
      </c>
      <c r="R1675" t="s">
        <v>56</v>
      </c>
      <c r="S1675" t="s">
        <v>57</v>
      </c>
      <c r="T1675" t="s">
        <v>60</v>
      </c>
      <c r="U1675">
        <v>367</v>
      </c>
      <c r="V1675">
        <v>524.80999999999995</v>
      </c>
    </row>
    <row r="1676" spans="12:22" x14ac:dyDescent="0.25">
      <c r="L1676" t="s">
        <v>61</v>
      </c>
      <c r="M1676">
        <v>2022</v>
      </c>
      <c r="N1676" t="s">
        <v>31</v>
      </c>
      <c r="O1676" t="s">
        <v>53</v>
      </c>
      <c r="P1676" t="s">
        <v>67</v>
      </c>
      <c r="Q1676" t="s">
        <v>55</v>
      </c>
      <c r="R1676" t="s">
        <v>56</v>
      </c>
      <c r="S1676" t="s">
        <v>57</v>
      </c>
      <c r="T1676" t="s">
        <v>60</v>
      </c>
      <c r="U1676">
        <v>163</v>
      </c>
      <c r="V1676">
        <v>233.09</v>
      </c>
    </row>
    <row r="1677" spans="12:22" x14ac:dyDescent="0.25">
      <c r="L1677" t="s">
        <v>59</v>
      </c>
      <c r="M1677">
        <v>2022</v>
      </c>
      <c r="N1677" t="s">
        <v>31</v>
      </c>
      <c r="O1677" t="s">
        <v>53</v>
      </c>
      <c r="P1677" t="s">
        <v>67</v>
      </c>
      <c r="Q1677" t="s">
        <v>55</v>
      </c>
      <c r="R1677" t="s">
        <v>56</v>
      </c>
      <c r="S1677" t="s">
        <v>57</v>
      </c>
      <c r="T1677" t="s">
        <v>60</v>
      </c>
      <c r="U1677">
        <v>365</v>
      </c>
      <c r="V1677">
        <v>521.95000000000005</v>
      </c>
    </row>
    <row r="1678" spans="12:22" x14ac:dyDescent="0.25">
      <c r="L1678" t="s">
        <v>61</v>
      </c>
      <c r="M1678">
        <v>2022</v>
      </c>
      <c r="N1678" t="s">
        <v>31</v>
      </c>
      <c r="O1678" t="s">
        <v>53</v>
      </c>
      <c r="P1678" t="s">
        <v>67</v>
      </c>
      <c r="Q1678" t="s">
        <v>55</v>
      </c>
      <c r="R1678" t="s">
        <v>56</v>
      </c>
      <c r="S1678" t="s">
        <v>57</v>
      </c>
      <c r="T1678" t="s">
        <v>60</v>
      </c>
      <c r="U1678">
        <v>167</v>
      </c>
      <c r="V1678">
        <v>238.81</v>
      </c>
    </row>
    <row r="1679" spans="12:22" x14ac:dyDescent="0.25">
      <c r="L1679" t="s">
        <v>52</v>
      </c>
      <c r="M1679">
        <v>2022</v>
      </c>
      <c r="N1679" t="s">
        <v>9</v>
      </c>
      <c r="O1679" t="s">
        <v>53</v>
      </c>
      <c r="P1679" t="s">
        <v>67</v>
      </c>
      <c r="Q1679" t="s">
        <v>55</v>
      </c>
      <c r="R1679" t="s">
        <v>56</v>
      </c>
      <c r="S1679" t="s">
        <v>57</v>
      </c>
      <c r="T1679" t="s">
        <v>60</v>
      </c>
      <c r="U1679">
        <v>368</v>
      </c>
      <c r="V1679">
        <v>500.48</v>
      </c>
    </row>
    <row r="1680" spans="12:22" x14ac:dyDescent="0.25">
      <c r="L1680" t="s">
        <v>59</v>
      </c>
      <c r="M1680">
        <v>2022</v>
      </c>
      <c r="N1680" t="s">
        <v>9</v>
      </c>
      <c r="O1680" t="s">
        <v>53</v>
      </c>
      <c r="P1680" t="s">
        <v>67</v>
      </c>
      <c r="Q1680" t="s">
        <v>55</v>
      </c>
      <c r="R1680" t="s">
        <v>56</v>
      </c>
      <c r="S1680" t="s">
        <v>57</v>
      </c>
      <c r="T1680" t="s">
        <v>60</v>
      </c>
      <c r="U1680">
        <v>170</v>
      </c>
      <c r="V1680">
        <v>243.1</v>
      </c>
    </row>
    <row r="1681" spans="12:22" x14ac:dyDescent="0.25">
      <c r="L1681" t="s">
        <v>59</v>
      </c>
      <c r="M1681">
        <v>2022</v>
      </c>
      <c r="N1681" t="s">
        <v>9</v>
      </c>
      <c r="O1681" t="s">
        <v>53</v>
      </c>
      <c r="P1681" t="s">
        <v>67</v>
      </c>
      <c r="Q1681" t="s">
        <v>55</v>
      </c>
      <c r="R1681" t="s">
        <v>56</v>
      </c>
      <c r="S1681" t="s">
        <v>57</v>
      </c>
      <c r="T1681" t="s">
        <v>60</v>
      </c>
      <c r="U1681">
        <v>370</v>
      </c>
      <c r="V1681">
        <v>529.1</v>
      </c>
    </row>
    <row r="1682" spans="12:22" x14ac:dyDescent="0.25">
      <c r="L1682" t="s">
        <v>52</v>
      </c>
      <c r="M1682">
        <v>2022</v>
      </c>
      <c r="N1682" t="s">
        <v>9</v>
      </c>
      <c r="O1682" t="s">
        <v>53</v>
      </c>
      <c r="P1682" t="s">
        <v>67</v>
      </c>
      <c r="Q1682" t="s">
        <v>55</v>
      </c>
      <c r="R1682" t="s">
        <v>56</v>
      </c>
      <c r="S1682" t="s">
        <v>57</v>
      </c>
      <c r="T1682" t="s">
        <v>60</v>
      </c>
      <c r="U1682">
        <v>172</v>
      </c>
      <c r="V1682">
        <v>245.95999999999998</v>
      </c>
    </row>
    <row r="1683" spans="12:22" x14ac:dyDescent="0.25">
      <c r="L1683" t="s">
        <v>59</v>
      </c>
      <c r="M1683">
        <v>2022</v>
      </c>
      <c r="N1683" t="s">
        <v>9</v>
      </c>
      <c r="O1683" t="s">
        <v>53</v>
      </c>
      <c r="P1683" t="s">
        <v>67</v>
      </c>
      <c r="Q1683" t="s">
        <v>55</v>
      </c>
      <c r="R1683" t="s">
        <v>56</v>
      </c>
      <c r="S1683" t="s">
        <v>57</v>
      </c>
      <c r="T1683" t="s">
        <v>60</v>
      </c>
      <c r="U1683">
        <v>695</v>
      </c>
      <c r="V1683">
        <v>993.85</v>
      </c>
    </row>
    <row r="1684" spans="12:22" x14ac:dyDescent="0.25">
      <c r="L1684" t="s">
        <v>52</v>
      </c>
      <c r="M1684">
        <v>2022</v>
      </c>
      <c r="N1684" t="s">
        <v>9</v>
      </c>
      <c r="O1684" t="s">
        <v>53</v>
      </c>
      <c r="P1684" t="s">
        <v>67</v>
      </c>
      <c r="Q1684" t="s">
        <v>55</v>
      </c>
      <c r="R1684" t="s">
        <v>56</v>
      </c>
      <c r="S1684" t="s">
        <v>57</v>
      </c>
      <c r="T1684" t="s">
        <v>60</v>
      </c>
      <c r="U1684">
        <v>729</v>
      </c>
      <c r="V1684">
        <v>1042.47</v>
      </c>
    </row>
    <row r="1685" spans="12:22" x14ac:dyDescent="0.25">
      <c r="L1685" t="s">
        <v>52</v>
      </c>
      <c r="M1685">
        <v>2022</v>
      </c>
      <c r="N1685" t="s">
        <v>9</v>
      </c>
      <c r="O1685" t="s">
        <v>53</v>
      </c>
      <c r="P1685" t="s">
        <v>67</v>
      </c>
      <c r="Q1685" t="s">
        <v>55</v>
      </c>
      <c r="R1685" t="s">
        <v>56</v>
      </c>
      <c r="S1685" t="s">
        <v>57</v>
      </c>
      <c r="T1685" t="s">
        <v>60</v>
      </c>
      <c r="U1685">
        <v>369</v>
      </c>
      <c r="V1685">
        <v>527.66999999999996</v>
      </c>
    </row>
    <row r="1686" spans="12:22" x14ac:dyDescent="0.25">
      <c r="L1686" t="s">
        <v>61</v>
      </c>
      <c r="M1686">
        <v>2022</v>
      </c>
      <c r="N1686" t="s">
        <v>9</v>
      </c>
      <c r="O1686" t="s">
        <v>53</v>
      </c>
      <c r="P1686" t="s">
        <v>67</v>
      </c>
      <c r="Q1686" t="s">
        <v>55</v>
      </c>
      <c r="R1686" t="s">
        <v>56</v>
      </c>
      <c r="S1686" t="s">
        <v>57</v>
      </c>
      <c r="T1686" t="s">
        <v>60</v>
      </c>
      <c r="U1686">
        <v>768</v>
      </c>
      <c r="V1686">
        <v>526.24</v>
      </c>
    </row>
    <row r="1687" spans="12:22" x14ac:dyDescent="0.25">
      <c r="L1687" t="s">
        <v>59</v>
      </c>
      <c r="M1687">
        <v>2022</v>
      </c>
      <c r="N1687" t="s">
        <v>9</v>
      </c>
      <c r="O1687" t="s">
        <v>53</v>
      </c>
      <c r="P1687" t="s">
        <v>67</v>
      </c>
      <c r="Q1687" t="s">
        <v>55</v>
      </c>
      <c r="R1687" t="s">
        <v>56</v>
      </c>
      <c r="S1687" t="s">
        <v>57</v>
      </c>
      <c r="T1687" t="s">
        <v>60</v>
      </c>
      <c r="U1687">
        <v>169</v>
      </c>
      <c r="V1687">
        <v>241.67000000000002</v>
      </c>
    </row>
    <row r="1688" spans="12:22" x14ac:dyDescent="0.25">
      <c r="L1688" t="s">
        <v>59</v>
      </c>
      <c r="M1688">
        <v>2022</v>
      </c>
      <c r="N1688" t="s">
        <v>9</v>
      </c>
      <c r="O1688" t="s">
        <v>53</v>
      </c>
      <c r="P1688" t="s">
        <v>67</v>
      </c>
      <c r="Q1688" t="s">
        <v>55</v>
      </c>
      <c r="R1688" t="s">
        <v>56</v>
      </c>
      <c r="S1688" t="s">
        <v>57</v>
      </c>
      <c r="T1688" t="s">
        <v>60</v>
      </c>
      <c r="U1688">
        <v>371</v>
      </c>
      <c r="V1688">
        <v>530.53</v>
      </c>
    </row>
    <row r="1689" spans="12:22" x14ac:dyDescent="0.25">
      <c r="L1689" t="s">
        <v>52</v>
      </c>
      <c r="M1689">
        <v>2022</v>
      </c>
      <c r="N1689" t="s">
        <v>9</v>
      </c>
      <c r="O1689" t="s">
        <v>53</v>
      </c>
      <c r="P1689" t="s">
        <v>67</v>
      </c>
      <c r="Q1689" t="s">
        <v>55</v>
      </c>
      <c r="R1689" t="s">
        <v>56</v>
      </c>
      <c r="S1689" t="s">
        <v>57</v>
      </c>
      <c r="T1689" t="s">
        <v>60</v>
      </c>
      <c r="U1689">
        <v>173</v>
      </c>
      <c r="V1689">
        <v>247.39</v>
      </c>
    </row>
    <row r="1690" spans="12:22" x14ac:dyDescent="0.25">
      <c r="L1690" t="s">
        <v>52</v>
      </c>
      <c r="M1690">
        <v>2022</v>
      </c>
      <c r="N1690" t="s">
        <v>37</v>
      </c>
      <c r="O1690" t="s">
        <v>53</v>
      </c>
      <c r="P1690" t="s">
        <v>67</v>
      </c>
      <c r="Q1690" t="s">
        <v>55</v>
      </c>
      <c r="R1690" t="s">
        <v>56</v>
      </c>
      <c r="S1690" t="s">
        <v>57</v>
      </c>
      <c r="T1690" t="s">
        <v>60</v>
      </c>
      <c r="U1690">
        <v>338</v>
      </c>
      <c r="V1690">
        <v>459.68</v>
      </c>
    </row>
    <row r="1691" spans="12:22" x14ac:dyDescent="0.25">
      <c r="L1691" t="s">
        <v>63</v>
      </c>
      <c r="M1691">
        <v>2022</v>
      </c>
      <c r="N1691" t="s">
        <v>37</v>
      </c>
      <c r="O1691" t="s">
        <v>53</v>
      </c>
      <c r="P1691" t="s">
        <v>67</v>
      </c>
      <c r="Q1691" t="s">
        <v>55</v>
      </c>
      <c r="R1691" t="s">
        <v>56</v>
      </c>
      <c r="S1691" t="s">
        <v>57</v>
      </c>
      <c r="T1691" t="s">
        <v>60</v>
      </c>
      <c r="U1691">
        <v>140</v>
      </c>
      <c r="V1691">
        <v>200.2</v>
      </c>
    </row>
    <row r="1692" spans="12:22" x14ac:dyDescent="0.25">
      <c r="L1692" t="s">
        <v>59</v>
      </c>
      <c r="M1692">
        <v>2022</v>
      </c>
      <c r="N1692" t="s">
        <v>37</v>
      </c>
      <c r="O1692" t="s">
        <v>53</v>
      </c>
      <c r="P1692" t="s">
        <v>67</v>
      </c>
      <c r="Q1692" t="s">
        <v>55</v>
      </c>
      <c r="R1692" t="s">
        <v>56</v>
      </c>
      <c r="S1692" t="s">
        <v>57</v>
      </c>
      <c r="T1692" t="s">
        <v>60</v>
      </c>
      <c r="U1692">
        <v>340</v>
      </c>
      <c r="V1692">
        <v>486.2</v>
      </c>
    </row>
    <row r="1693" spans="12:22" x14ac:dyDescent="0.25">
      <c r="L1693" t="s">
        <v>59</v>
      </c>
      <c r="M1693">
        <v>2022</v>
      </c>
      <c r="N1693" t="s">
        <v>37</v>
      </c>
      <c r="O1693" t="s">
        <v>53</v>
      </c>
      <c r="P1693" t="s">
        <v>67</v>
      </c>
      <c r="Q1693" t="s">
        <v>55</v>
      </c>
      <c r="R1693" t="s">
        <v>56</v>
      </c>
      <c r="S1693" t="s">
        <v>57</v>
      </c>
      <c r="T1693" t="s">
        <v>60</v>
      </c>
      <c r="U1693">
        <v>136</v>
      </c>
      <c r="V1693">
        <v>194.48</v>
      </c>
    </row>
    <row r="1694" spans="12:22" x14ac:dyDescent="0.25">
      <c r="L1694" t="s">
        <v>52</v>
      </c>
      <c r="M1694">
        <v>2022</v>
      </c>
      <c r="N1694" t="s">
        <v>37</v>
      </c>
      <c r="O1694" t="s">
        <v>53</v>
      </c>
      <c r="P1694" t="s">
        <v>67</v>
      </c>
      <c r="Q1694" t="s">
        <v>55</v>
      </c>
      <c r="R1694" t="s">
        <v>56</v>
      </c>
      <c r="S1694" t="s">
        <v>57</v>
      </c>
      <c r="T1694" t="s">
        <v>60</v>
      </c>
      <c r="U1694">
        <v>701</v>
      </c>
      <c r="V1694">
        <v>1002.4300000000001</v>
      </c>
    </row>
    <row r="1695" spans="12:22" x14ac:dyDescent="0.25">
      <c r="L1695" t="s">
        <v>61</v>
      </c>
      <c r="M1695">
        <v>2022</v>
      </c>
      <c r="N1695" t="s">
        <v>37</v>
      </c>
      <c r="O1695" t="s">
        <v>53</v>
      </c>
      <c r="P1695" t="s">
        <v>67</v>
      </c>
      <c r="Q1695" t="s">
        <v>55</v>
      </c>
      <c r="R1695" t="s">
        <v>56</v>
      </c>
      <c r="S1695" t="s">
        <v>57</v>
      </c>
      <c r="T1695" t="s">
        <v>60</v>
      </c>
      <c r="U1695">
        <v>734</v>
      </c>
      <c r="V1695">
        <v>1049.6199999999999</v>
      </c>
    </row>
    <row r="1696" spans="12:22" x14ac:dyDescent="0.25">
      <c r="L1696" t="s">
        <v>52</v>
      </c>
      <c r="M1696">
        <v>2022</v>
      </c>
      <c r="N1696" t="s">
        <v>37</v>
      </c>
      <c r="O1696" t="s">
        <v>53</v>
      </c>
      <c r="P1696" t="s">
        <v>67</v>
      </c>
      <c r="Q1696" t="s">
        <v>55</v>
      </c>
      <c r="R1696" t="s">
        <v>56</v>
      </c>
      <c r="S1696" t="s">
        <v>57</v>
      </c>
      <c r="T1696" t="s">
        <v>60</v>
      </c>
      <c r="U1696">
        <v>339</v>
      </c>
      <c r="V1696">
        <v>526.24</v>
      </c>
    </row>
    <row r="1697" spans="12:22" x14ac:dyDescent="0.25">
      <c r="L1697" t="s">
        <v>59</v>
      </c>
      <c r="M1697">
        <v>2022</v>
      </c>
      <c r="N1697" t="s">
        <v>37</v>
      </c>
      <c r="O1697" t="s">
        <v>53</v>
      </c>
      <c r="P1697" t="s">
        <v>67</v>
      </c>
      <c r="Q1697" t="s">
        <v>55</v>
      </c>
      <c r="R1697" t="s">
        <v>56</v>
      </c>
      <c r="S1697" t="s">
        <v>57</v>
      </c>
      <c r="T1697" t="s">
        <v>60</v>
      </c>
      <c r="U1697">
        <v>773</v>
      </c>
      <c r="V1697">
        <v>526.24</v>
      </c>
    </row>
    <row r="1698" spans="12:22" x14ac:dyDescent="0.25">
      <c r="L1698" t="s">
        <v>52</v>
      </c>
      <c r="M1698">
        <v>2022</v>
      </c>
      <c r="N1698" t="s">
        <v>37</v>
      </c>
      <c r="O1698" t="s">
        <v>53</v>
      </c>
      <c r="P1698" t="s">
        <v>67</v>
      </c>
      <c r="Q1698" t="s">
        <v>55</v>
      </c>
      <c r="R1698" t="s">
        <v>56</v>
      </c>
      <c r="S1698" t="s">
        <v>57</v>
      </c>
      <c r="T1698" t="s">
        <v>60</v>
      </c>
      <c r="U1698">
        <v>337</v>
      </c>
      <c r="V1698">
        <v>481.90999999999997</v>
      </c>
    </row>
    <row r="1699" spans="12:22" x14ac:dyDescent="0.25">
      <c r="L1699" t="s">
        <v>59</v>
      </c>
      <c r="M1699">
        <v>2022</v>
      </c>
      <c r="N1699" t="s">
        <v>37</v>
      </c>
      <c r="O1699" t="s">
        <v>53</v>
      </c>
      <c r="P1699" t="s">
        <v>67</v>
      </c>
      <c r="Q1699" t="s">
        <v>55</v>
      </c>
      <c r="R1699" t="s">
        <v>56</v>
      </c>
      <c r="S1699" t="s">
        <v>57</v>
      </c>
      <c r="T1699" t="s">
        <v>60</v>
      </c>
      <c r="U1699">
        <v>139</v>
      </c>
      <c r="V1699">
        <v>198.76999999999998</v>
      </c>
    </row>
    <row r="1700" spans="12:22" x14ac:dyDescent="0.25">
      <c r="L1700" t="s">
        <v>63</v>
      </c>
      <c r="M1700">
        <v>2022</v>
      </c>
      <c r="N1700" t="s">
        <v>37</v>
      </c>
      <c r="O1700" t="s">
        <v>53</v>
      </c>
      <c r="P1700" t="s">
        <v>67</v>
      </c>
      <c r="Q1700" t="s">
        <v>55</v>
      </c>
      <c r="R1700" t="s">
        <v>56</v>
      </c>
      <c r="S1700" t="s">
        <v>57</v>
      </c>
      <c r="T1700" t="s">
        <v>60</v>
      </c>
      <c r="U1700">
        <v>137</v>
      </c>
      <c r="V1700">
        <v>195.91</v>
      </c>
    </row>
    <row r="1701" spans="12:22" x14ac:dyDescent="0.25">
      <c r="L1701" t="s">
        <v>63</v>
      </c>
      <c r="M1701">
        <v>2022</v>
      </c>
      <c r="N1701" t="s">
        <v>36</v>
      </c>
      <c r="O1701" t="s">
        <v>53</v>
      </c>
      <c r="P1701" t="s">
        <v>67</v>
      </c>
      <c r="Q1701" t="s">
        <v>55</v>
      </c>
      <c r="R1701" t="s">
        <v>56</v>
      </c>
      <c r="S1701" t="s">
        <v>57</v>
      </c>
      <c r="T1701" t="s">
        <v>60</v>
      </c>
      <c r="U1701">
        <v>344</v>
      </c>
      <c r="V1701">
        <v>467.84</v>
      </c>
    </row>
    <row r="1702" spans="12:22" x14ac:dyDescent="0.25">
      <c r="L1702" t="s">
        <v>52</v>
      </c>
      <c r="M1702">
        <v>2022</v>
      </c>
      <c r="N1702" t="s">
        <v>36</v>
      </c>
      <c r="O1702" t="s">
        <v>53</v>
      </c>
      <c r="P1702" t="s">
        <v>67</v>
      </c>
      <c r="Q1702" t="s">
        <v>55</v>
      </c>
      <c r="R1702" t="s">
        <v>56</v>
      </c>
      <c r="S1702" t="s">
        <v>57</v>
      </c>
      <c r="T1702" t="s">
        <v>60</v>
      </c>
      <c r="U1702">
        <v>146</v>
      </c>
      <c r="V1702">
        <v>208.78</v>
      </c>
    </row>
    <row r="1703" spans="12:22" x14ac:dyDescent="0.25">
      <c r="L1703" t="s">
        <v>59</v>
      </c>
      <c r="M1703">
        <v>2022</v>
      </c>
      <c r="N1703" t="s">
        <v>36</v>
      </c>
      <c r="O1703" t="s">
        <v>53</v>
      </c>
      <c r="P1703" t="s">
        <v>67</v>
      </c>
      <c r="Q1703" t="s">
        <v>55</v>
      </c>
      <c r="R1703" t="s">
        <v>56</v>
      </c>
      <c r="S1703" t="s">
        <v>57</v>
      </c>
      <c r="T1703" t="s">
        <v>60</v>
      </c>
      <c r="U1703">
        <v>142</v>
      </c>
      <c r="V1703">
        <v>203.06</v>
      </c>
    </row>
    <row r="1704" spans="12:22" x14ac:dyDescent="0.25">
      <c r="L1704" t="s">
        <v>52</v>
      </c>
      <c r="M1704">
        <v>2022</v>
      </c>
      <c r="N1704" t="s">
        <v>36</v>
      </c>
      <c r="O1704" t="s">
        <v>53</v>
      </c>
      <c r="P1704" t="s">
        <v>67</v>
      </c>
      <c r="Q1704" t="s">
        <v>55</v>
      </c>
      <c r="R1704" t="s">
        <v>56</v>
      </c>
      <c r="S1704" t="s">
        <v>57</v>
      </c>
      <c r="T1704" t="s">
        <v>60</v>
      </c>
      <c r="U1704">
        <v>700</v>
      </c>
      <c r="V1704">
        <v>1001</v>
      </c>
    </row>
    <row r="1705" spans="12:22" x14ac:dyDescent="0.25">
      <c r="L1705" t="s">
        <v>59</v>
      </c>
      <c r="M1705">
        <v>2022</v>
      </c>
      <c r="N1705" t="s">
        <v>36</v>
      </c>
      <c r="O1705" t="s">
        <v>53</v>
      </c>
      <c r="P1705" t="s">
        <v>67</v>
      </c>
      <c r="Q1705" t="s">
        <v>55</v>
      </c>
      <c r="R1705" t="s">
        <v>56</v>
      </c>
      <c r="S1705" t="s">
        <v>57</v>
      </c>
      <c r="T1705" t="s">
        <v>60</v>
      </c>
      <c r="U1705">
        <v>733</v>
      </c>
      <c r="V1705">
        <v>1048.19</v>
      </c>
    </row>
    <row r="1706" spans="12:22" x14ac:dyDescent="0.25">
      <c r="L1706" t="s">
        <v>59</v>
      </c>
      <c r="M1706">
        <v>2022</v>
      </c>
      <c r="N1706" t="s">
        <v>36</v>
      </c>
      <c r="O1706" t="s">
        <v>53</v>
      </c>
      <c r="P1706" t="s">
        <v>67</v>
      </c>
      <c r="Q1706" t="s">
        <v>55</v>
      </c>
      <c r="R1706" t="s">
        <v>56</v>
      </c>
      <c r="S1706" t="s">
        <v>57</v>
      </c>
      <c r="T1706" t="s">
        <v>60</v>
      </c>
      <c r="U1706">
        <v>345</v>
      </c>
      <c r="V1706">
        <v>526.24</v>
      </c>
    </row>
    <row r="1707" spans="12:22" x14ac:dyDescent="0.25">
      <c r="L1707" t="s">
        <v>59</v>
      </c>
      <c r="M1707">
        <v>2022</v>
      </c>
      <c r="N1707" t="s">
        <v>36</v>
      </c>
      <c r="O1707" t="s">
        <v>53</v>
      </c>
      <c r="P1707" t="s">
        <v>67</v>
      </c>
      <c r="Q1707" t="s">
        <v>55</v>
      </c>
      <c r="R1707" t="s">
        <v>56</v>
      </c>
      <c r="S1707" t="s">
        <v>57</v>
      </c>
      <c r="T1707" t="s">
        <v>60</v>
      </c>
      <c r="U1707">
        <v>343</v>
      </c>
      <c r="V1707">
        <v>490.49</v>
      </c>
    </row>
    <row r="1708" spans="12:22" x14ac:dyDescent="0.25">
      <c r="L1708" t="s">
        <v>59</v>
      </c>
      <c r="M1708">
        <v>2022</v>
      </c>
      <c r="N1708" t="s">
        <v>36</v>
      </c>
      <c r="O1708" t="s">
        <v>53</v>
      </c>
      <c r="P1708" t="s">
        <v>67</v>
      </c>
      <c r="Q1708" t="s">
        <v>55</v>
      </c>
      <c r="R1708" t="s">
        <v>56</v>
      </c>
      <c r="S1708" t="s">
        <v>57</v>
      </c>
      <c r="T1708" t="s">
        <v>60</v>
      </c>
      <c r="U1708">
        <v>145</v>
      </c>
      <c r="V1708">
        <v>207.35</v>
      </c>
    </row>
    <row r="1709" spans="12:22" x14ac:dyDescent="0.25">
      <c r="L1709" t="s">
        <v>59</v>
      </c>
      <c r="M1709">
        <v>2022</v>
      </c>
      <c r="N1709" t="s">
        <v>36</v>
      </c>
      <c r="O1709" t="s">
        <v>53</v>
      </c>
      <c r="P1709" t="s">
        <v>67</v>
      </c>
      <c r="Q1709" t="s">
        <v>55</v>
      </c>
      <c r="R1709" t="s">
        <v>56</v>
      </c>
      <c r="S1709" t="s">
        <v>57</v>
      </c>
      <c r="T1709" t="s">
        <v>60</v>
      </c>
      <c r="U1709">
        <v>341</v>
      </c>
      <c r="V1709">
        <v>487.63</v>
      </c>
    </row>
    <row r="1710" spans="12:22" x14ac:dyDescent="0.25">
      <c r="L1710" t="s">
        <v>52</v>
      </c>
      <c r="M1710">
        <v>2022</v>
      </c>
      <c r="N1710" t="s">
        <v>36</v>
      </c>
      <c r="O1710" t="s">
        <v>53</v>
      </c>
      <c r="P1710" t="s">
        <v>67</v>
      </c>
      <c r="Q1710" t="s">
        <v>55</v>
      </c>
      <c r="R1710" t="s">
        <v>56</v>
      </c>
      <c r="S1710" t="s">
        <v>57</v>
      </c>
      <c r="T1710" t="s">
        <v>60</v>
      </c>
      <c r="U1710">
        <v>143</v>
      </c>
      <c r="V1710">
        <v>204.49</v>
      </c>
    </row>
    <row r="1711" spans="12:22" x14ac:dyDescent="0.25">
      <c r="L1711" t="s">
        <v>63</v>
      </c>
      <c r="M1711">
        <v>2022</v>
      </c>
      <c r="N1711" t="s">
        <v>32</v>
      </c>
      <c r="O1711" t="s">
        <v>53</v>
      </c>
      <c r="P1711" t="s">
        <v>67</v>
      </c>
      <c r="Q1711" t="s">
        <v>55</v>
      </c>
      <c r="R1711" t="s">
        <v>56</v>
      </c>
      <c r="S1711" t="s">
        <v>57</v>
      </c>
      <c r="T1711" t="s">
        <v>60</v>
      </c>
      <c r="U1711">
        <v>158</v>
      </c>
      <c r="V1711">
        <v>225.94</v>
      </c>
    </row>
    <row r="1712" spans="12:22" x14ac:dyDescent="0.25">
      <c r="L1712" t="s">
        <v>61</v>
      </c>
      <c r="M1712">
        <v>2022</v>
      </c>
      <c r="N1712" t="s">
        <v>32</v>
      </c>
      <c r="O1712" t="s">
        <v>53</v>
      </c>
      <c r="P1712" t="s">
        <v>67</v>
      </c>
      <c r="Q1712" t="s">
        <v>55</v>
      </c>
      <c r="R1712" t="s">
        <v>56</v>
      </c>
      <c r="S1712" t="s">
        <v>57</v>
      </c>
      <c r="T1712" t="s">
        <v>60</v>
      </c>
      <c r="U1712">
        <v>358</v>
      </c>
      <c r="V1712">
        <v>511.94</v>
      </c>
    </row>
    <row r="1713" spans="12:22" x14ac:dyDescent="0.25">
      <c r="L1713" t="s">
        <v>61</v>
      </c>
      <c r="M1713">
        <v>2022</v>
      </c>
      <c r="N1713" t="s">
        <v>32</v>
      </c>
      <c r="O1713" t="s">
        <v>53</v>
      </c>
      <c r="P1713" t="s">
        <v>67</v>
      </c>
      <c r="Q1713" t="s">
        <v>55</v>
      </c>
      <c r="R1713" t="s">
        <v>56</v>
      </c>
      <c r="S1713" t="s">
        <v>57</v>
      </c>
      <c r="T1713" t="s">
        <v>60</v>
      </c>
      <c r="U1713">
        <v>160</v>
      </c>
      <c r="V1713">
        <v>228.8</v>
      </c>
    </row>
    <row r="1714" spans="12:22" x14ac:dyDescent="0.25">
      <c r="L1714" t="s">
        <v>62</v>
      </c>
      <c r="M1714">
        <v>2022</v>
      </c>
      <c r="N1714" t="s">
        <v>32</v>
      </c>
      <c r="O1714" t="s">
        <v>53</v>
      </c>
      <c r="P1714" t="s">
        <v>67</v>
      </c>
      <c r="Q1714" t="s">
        <v>55</v>
      </c>
      <c r="R1714" t="s">
        <v>56</v>
      </c>
      <c r="S1714" t="s">
        <v>57</v>
      </c>
      <c r="T1714" t="s">
        <v>60</v>
      </c>
      <c r="U1714">
        <v>697</v>
      </c>
      <c r="V1714">
        <v>996.71</v>
      </c>
    </row>
    <row r="1715" spans="12:22" x14ac:dyDescent="0.25">
      <c r="L1715" t="s">
        <v>62</v>
      </c>
      <c r="M1715">
        <v>2022</v>
      </c>
      <c r="N1715" t="s">
        <v>32</v>
      </c>
      <c r="O1715" t="s">
        <v>53</v>
      </c>
      <c r="P1715" t="s">
        <v>67</v>
      </c>
      <c r="Q1715" t="s">
        <v>55</v>
      </c>
      <c r="R1715" t="s">
        <v>56</v>
      </c>
      <c r="S1715" t="s">
        <v>57</v>
      </c>
      <c r="T1715" t="s">
        <v>60</v>
      </c>
      <c r="U1715">
        <v>730</v>
      </c>
      <c r="V1715">
        <v>1043.9000000000001</v>
      </c>
    </row>
    <row r="1716" spans="12:22" x14ac:dyDescent="0.25">
      <c r="L1716" t="s">
        <v>52</v>
      </c>
      <c r="M1716">
        <v>2022</v>
      </c>
      <c r="N1716" t="s">
        <v>32</v>
      </c>
      <c r="O1716" t="s">
        <v>53</v>
      </c>
      <c r="P1716" t="s">
        <v>67</v>
      </c>
      <c r="Q1716" t="s">
        <v>55</v>
      </c>
      <c r="R1716" t="s">
        <v>56</v>
      </c>
      <c r="S1716" t="s">
        <v>57</v>
      </c>
      <c r="T1716" t="s">
        <v>60</v>
      </c>
      <c r="U1716">
        <v>357</v>
      </c>
      <c r="V1716">
        <v>510.51</v>
      </c>
    </row>
    <row r="1717" spans="12:22" x14ac:dyDescent="0.25">
      <c r="L1717" t="s">
        <v>59</v>
      </c>
      <c r="M1717">
        <v>2022</v>
      </c>
      <c r="N1717" t="s">
        <v>32</v>
      </c>
      <c r="O1717" t="s">
        <v>53</v>
      </c>
      <c r="P1717" t="s">
        <v>67</v>
      </c>
      <c r="Q1717" t="s">
        <v>55</v>
      </c>
      <c r="R1717" t="s">
        <v>56</v>
      </c>
      <c r="S1717" t="s">
        <v>57</v>
      </c>
      <c r="T1717" t="s">
        <v>60</v>
      </c>
      <c r="U1717">
        <v>770</v>
      </c>
      <c r="V1717">
        <v>526.24</v>
      </c>
    </row>
    <row r="1718" spans="12:22" x14ac:dyDescent="0.25">
      <c r="L1718" t="s">
        <v>59</v>
      </c>
      <c r="M1718">
        <v>2022</v>
      </c>
      <c r="N1718" t="s">
        <v>32</v>
      </c>
      <c r="O1718" t="s">
        <v>53</v>
      </c>
      <c r="P1718" t="s">
        <v>67</v>
      </c>
      <c r="Q1718" t="s">
        <v>55</v>
      </c>
      <c r="R1718" t="s">
        <v>56</v>
      </c>
      <c r="S1718" t="s">
        <v>57</v>
      </c>
      <c r="T1718" t="s">
        <v>60</v>
      </c>
      <c r="U1718">
        <v>361</v>
      </c>
      <c r="V1718">
        <v>516.23</v>
      </c>
    </row>
    <row r="1719" spans="12:22" x14ac:dyDescent="0.25">
      <c r="L1719" t="s">
        <v>59</v>
      </c>
      <c r="M1719">
        <v>2022</v>
      </c>
      <c r="N1719" t="s">
        <v>32</v>
      </c>
      <c r="O1719" t="s">
        <v>53</v>
      </c>
      <c r="P1719" t="s">
        <v>67</v>
      </c>
      <c r="Q1719" t="s">
        <v>55</v>
      </c>
      <c r="R1719" t="s">
        <v>56</v>
      </c>
      <c r="S1719" t="s">
        <v>57</v>
      </c>
      <c r="T1719" t="s">
        <v>60</v>
      </c>
      <c r="U1719">
        <v>359</v>
      </c>
      <c r="V1719">
        <v>513.37</v>
      </c>
    </row>
    <row r="1720" spans="12:22" x14ac:dyDescent="0.25">
      <c r="L1720" t="s">
        <v>59</v>
      </c>
      <c r="M1720">
        <v>2022</v>
      </c>
      <c r="N1720" t="s">
        <v>32</v>
      </c>
      <c r="O1720" t="s">
        <v>53</v>
      </c>
      <c r="P1720" t="s">
        <v>67</v>
      </c>
      <c r="Q1720" t="s">
        <v>55</v>
      </c>
      <c r="R1720" t="s">
        <v>56</v>
      </c>
      <c r="S1720" t="s">
        <v>57</v>
      </c>
      <c r="T1720" t="s">
        <v>60</v>
      </c>
      <c r="U1720">
        <v>161</v>
      </c>
      <c r="V1720">
        <v>230.23000000000002</v>
      </c>
    </row>
    <row r="1721" spans="12:22" x14ac:dyDescent="0.25">
      <c r="L1721" t="s">
        <v>59</v>
      </c>
      <c r="M1721">
        <v>2022</v>
      </c>
      <c r="N1721" t="s">
        <v>35</v>
      </c>
      <c r="O1721" t="s">
        <v>53</v>
      </c>
      <c r="P1721" t="s">
        <v>67</v>
      </c>
      <c r="Q1721" t="s">
        <v>55</v>
      </c>
      <c r="R1721" t="s">
        <v>56</v>
      </c>
      <c r="S1721" t="s">
        <v>57</v>
      </c>
      <c r="T1721" t="s">
        <v>60</v>
      </c>
      <c r="U1721">
        <v>350</v>
      </c>
      <c r="V1721">
        <v>476</v>
      </c>
    </row>
    <row r="1722" spans="12:22" x14ac:dyDescent="0.25">
      <c r="L1722" t="s">
        <v>59</v>
      </c>
      <c r="M1722">
        <v>2022</v>
      </c>
      <c r="N1722" t="s">
        <v>35</v>
      </c>
      <c r="O1722" t="s">
        <v>53</v>
      </c>
      <c r="P1722" t="s">
        <v>67</v>
      </c>
      <c r="Q1722" t="s">
        <v>55</v>
      </c>
      <c r="R1722" t="s">
        <v>56</v>
      </c>
      <c r="S1722" t="s">
        <v>57</v>
      </c>
      <c r="T1722" t="s">
        <v>60</v>
      </c>
      <c r="U1722">
        <v>346</v>
      </c>
      <c r="V1722">
        <v>494.78</v>
      </c>
    </row>
    <row r="1723" spans="12:22" x14ac:dyDescent="0.25">
      <c r="L1723" t="s">
        <v>61</v>
      </c>
      <c r="M1723">
        <v>2022</v>
      </c>
      <c r="N1723" t="s">
        <v>35</v>
      </c>
      <c r="O1723" t="s">
        <v>53</v>
      </c>
      <c r="P1723" t="s">
        <v>67</v>
      </c>
      <c r="Q1723" t="s">
        <v>55</v>
      </c>
      <c r="R1723" t="s">
        <v>56</v>
      </c>
      <c r="S1723" t="s">
        <v>57</v>
      </c>
      <c r="T1723" t="s">
        <v>60</v>
      </c>
      <c r="U1723">
        <v>148</v>
      </c>
      <c r="V1723">
        <v>211.64</v>
      </c>
    </row>
    <row r="1724" spans="12:22" x14ac:dyDescent="0.25">
      <c r="L1724" t="s">
        <v>59</v>
      </c>
      <c r="M1724">
        <v>2022</v>
      </c>
      <c r="N1724" t="s">
        <v>35</v>
      </c>
      <c r="O1724" t="s">
        <v>53</v>
      </c>
      <c r="P1724" t="s">
        <v>67</v>
      </c>
      <c r="Q1724" t="s">
        <v>55</v>
      </c>
      <c r="R1724" t="s">
        <v>56</v>
      </c>
      <c r="S1724" t="s">
        <v>57</v>
      </c>
      <c r="T1724" t="s">
        <v>60</v>
      </c>
      <c r="U1724">
        <v>699</v>
      </c>
      <c r="V1724">
        <v>999.56999999999994</v>
      </c>
    </row>
    <row r="1725" spans="12:22" x14ac:dyDescent="0.25">
      <c r="L1725" t="s">
        <v>52</v>
      </c>
      <c r="M1725">
        <v>2022</v>
      </c>
      <c r="N1725" t="s">
        <v>35</v>
      </c>
      <c r="O1725" t="s">
        <v>53</v>
      </c>
      <c r="P1725" t="s">
        <v>67</v>
      </c>
      <c r="Q1725" t="s">
        <v>55</v>
      </c>
      <c r="R1725" t="s">
        <v>56</v>
      </c>
      <c r="S1725" t="s">
        <v>57</v>
      </c>
      <c r="T1725" t="s">
        <v>60</v>
      </c>
      <c r="U1725">
        <v>732</v>
      </c>
      <c r="V1725">
        <v>1046.76</v>
      </c>
    </row>
    <row r="1726" spans="12:22" x14ac:dyDescent="0.25">
      <c r="L1726" t="s">
        <v>52</v>
      </c>
      <c r="M1726">
        <v>2022</v>
      </c>
      <c r="N1726" t="s">
        <v>35</v>
      </c>
      <c r="O1726" t="s">
        <v>53</v>
      </c>
      <c r="P1726" t="s">
        <v>67</v>
      </c>
      <c r="Q1726" t="s">
        <v>55</v>
      </c>
      <c r="R1726" t="s">
        <v>56</v>
      </c>
      <c r="S1726" t="s">
        <v>57</v>
      </c>
      <c r="T1726" t="s">
        <v>60</v>
      </c>
      <c r="U1726">
        <v>351</v>
      </c>
      <c r="V1726">
        <v>526.24</v>
      </c>
    </row>
    <row r="1727" spans="12:22" x14ac:dyDescent="0.25">
      <c r="L1727" t="s">
        <v>59</v>
      </c>
      <c r="M1727">
        <v>2022</v>
      </c>
      <c r="N1727" t="s">
        <v>35</v>
      </c>
      <c r="O1727" t="s">
        <v>53</v>
      </c>
      <c r="P1727" t="s">
        <v>67</v>
      </c>
      <c r="Q1727" t="s">
        <v>55</v>
      </c>
      <c r="R1727" t="s">
        <v>56</v>
      </c>
      <c r="S1727" t="s">
        <v>57</v>
      </c>
      <c r="T1727" t="s">
        <v>60</v>
      </c>
      <c r="U1727">
        <v>772</v>
      </c>
      <c r="V1727">
        <v>526.24</v>
      </c>
    </row>
    <row r="1728" spans="12:22" x14ac:dyDescent="0.25">
      <c r="L1728" t="s">
        <v>61</v>
      </c>
      <c r="M1728">
        <v>2022</v>
      </c>
      <c r="N1728" t="s">
        <v>35</v>
      </c>
      <c r="O1728" t="s">
        <v>53</v>
      </c>
      <c r="P1728" t="s">
        <v>67</v>
      </c>
      <c r="Q1728" t="s">
        <v>55</v>
      </c>
      <c r="R1728" t="s">
        <v>56</v>
      </c>
      <c r="S1728" t="s">
        <v>57</v>
      </c>
      <c r="T1728" t="s">
        <v>60</v>
      </c>
      <c r="U1728">
        <v>349</v>
      </c>
      <c r="V1728">
        <v>499.07</v>
      </c>
    </row>
    <row r="1729" spans="12:22" x14ac:dyDescent="0.25">
      <c r="L1729" t="s">
        <v>59</v>
      </c>
      <c r="M1729">
        <v>2022</v>
      </c>
      <c r="N1729" t="s">
        <v>35</v>
      </c>
      <c r="O1729" t="s">
        <v>53</v>
      </c>
      <c r="P1729" t="s">
        <v>67</v>
      </c>
      <c r="Q1729" t="s">
        <v>55</v>
      </c>
      <c r="R1729" t="s">
        <v>56</v>
      </c>
      <c r="S1729" t="s">
        <v>57</v>
      </c>
      <c r="T1729" t="s">
        <v>60</v>
      </c>
      <c r="U1729">
        <v>151</v>
      </c>
      <c r="V1729">
        <v>215.93</v>
      </c>
    </row>
    <row r="1730" spans="12:22" x14ac:dyDescent="0.25">
      <c r="L1730" t="s">
        <v>61</v>
      </c>
      <c r="M1730">
        <v>2022</v>
      </c>
      <c r="N1730" t="s">
        <v>35</v>
      </c>
      <c r="O1730" t="s">
        <v>53</v>
      </c>
      <c r="P1730" t="s">
        <v>67</v>
      </c>
      <c r="Q1730" t="s">
        <v>55</v>
      </c>
      <c r="R1730" t="s">
        <v>56</v>
      </c>
      <c r="S1730" t="s">
        <v>57</v>
      </c>
      <c r="T1730" t="s">
        <v>60</v>
      </c>
      <c r="U1730">
        <v>347</v>
      </c>
      <c r="V1730">
        <v>496.21000000000004</v>
      </c>
    </row>
    <row r="1731" spans="12:22" x14ac:dyDescent="0.25">
      <c r="L1731" t="s">
        <v>59</v>
      </c>
      <c r="M1731">
        <v>2022</v>
      </c>
      <c r="N1731" t="s">
        <v>35</v>
      </c>
      <c r="O1731" t="s">
        <v>53</v>
      </c>
      <c r="P1731" t="s">
        <v>67</v>
      </c>
      <c r="Q1731" t="s">
        <v>55</v>
      </c>
      <c r="R1731" t="s">
        <v>56</v>
      </c>
      <c r="S1731" t="s">
        <v>57</v>
      </c>
      <c r="T1731" t="s">
        <v>60</v>
      </c>
      <c r="U1731">
        <v>149</v>
      </c>
      <c r="V1731">
        <v>213.07</v>
      </c>
    </row>
    <row r="1732" spans="12:22" x14ac:dyDescent="0.25">
      <c r="L1732" t="s">
        <v>61</v>
      </c>
      <c r="M1732">
        <v>2022</v>
      </c>
      <c r="N1732" t="s">
        <v>41</v>
      </c>
      <c r="O1732" t="s">
        <v>53</v>
      </c>
      <c r="P1732" t="s">
        <v>67</v>
      </c>
      <c r="Q1732" t="s">
        <v>55</v>
      </c>
      <c r="R1732" t="s">
        <v>56</v>
      </c>
      <c r="S1732" t="s">
        <v>57</v>
      </c>
      <c r="T1732" t="s">
        <v>60</v>
      </c>
      <c r="U1732">
        <v>146</v>
      </c>
      <c r="V1732">
        <v>208.78</v>
      </c>
    </row>
    <row r="1733" spans="12:22" x14ac:dyDescent="0.25">
      <c r="L1733" t="s">
        <v>63</v>
      </c>
      <c r="M1733">
        <v>2022</v>
      </c>
      <c r="N1733" t="s">
        <v>41</v>
      </c>
      <c r="O1733" t="s">
        <v>53</v>
      </c>
      <c r="P1733" t="s">
        <v>67</v>
      </c>
      <c r="Q1733" t="s">
        <v>55</v>
      </c>
      <c r="R1733" t="s">
        <v>56</v>
      </c>
      <c r="S1733" t="s">
        <v>57</v>
      </c>
      <c r="T1733" t="s">
        <v>60</v>
      </c>
      <c r="U1733">
        <v>314</v>
      </c>
      <c r="V1733">
        <v>449.02</v>
      </c>
    </row>
    <row r="1734" spans="12:22" x14ac:dyDescent="0.25">
      <c r="L1734" t="s">
        <v>52</v>
      </c>
      <c r="M1734">
        <v>2022</v>
      </c>
      <c r="N1734" t="s">
        <v>41</v>
      </c>
      <c r="O1734" t="s">
        <v>53</v>
      </c>
      <c r="P1734" t="s">
        <v>67</v>
      </c>
      <c r="Q1734" t="s">
        <v>55</v>
      </c>
      <c r="R1734" t="s">
        <v>56</v>
      </c>
      <c r="S1734" t="s">
        <v>57</v>
      </c>
      <c r="T1734" t="s">
        <v>60</v>
      </c>
      <c r="U1734">
        <v>362</v>
      </c>
      <c r="V1734">
        <v>517.66</v>
      </c>
    </row>
    <row r="1735" spans="12:22" x14ac:dyDescent="0.25">
      <c r="L1735" t="s">
        <v>61</v>
      </c>
      <c r="M1735">
        <v>2022</v>
      </c>
      <c r="N1735" t="s">
        <v>41</v>
      </c>
      <c r="O1735" t="s">
        <v>53</v>
      </c>
      <c r="P1735" t="s">
        <v>67</v>
      </c>
      <c r="Q1735" t="s">
        <v>55</v>
      </c>
      <c r="R1735" t="s">
        <v>56</v>
      </c>
      <c r="S1735" t="s">
        <v>57</v>
      </c>
      <c r="T1735" t="s">
        <v>60</v>
      </c>
      <c r="U1735">
        <v>142</v>
      </c>
      <c r="V1735">
        <v>203.06</v>
      </c>
    </row>
    <row r="1736" spans="12:22" x14ac:dyDescent="0.25">
      <c r="L1736" t="s">
        <v>52</v>
      </c>
      <c r="M1736">
        <v>2022</v>
      </c>
      <c r="N1736" t="s">
        <v>41</v>
      </c>
      <c r="O1736" t="s">
        <v>53</v>
      </c>
      <c r="P1736" t="s">
        <v>67</v>
      </c>
      <c r="Q1736" t="s">
        <v>55</v>
      </c>
      <c r="R1736" t="s">
        <v>56</v>
      </c>
      <c r="S1736" t="s">
        <v>57</v>
      </c>
      <c r="T1736" t="s">
        <v>60</v>
      </c>
      <c r="U1736">
        <v>316</v>
      </c>
      <c r="V1736">
        <v>451.88</v>
      </c>
    </row>
    <row r="1737" spans="12:22" x14ac:dyDescent="0.25">
      <c r="L1737" t="s">
        <v>59</v>
      </c>
      <c r="M1737">
        <v>2022</v>
      </c>
      <c r="N1737" t="s">
        <v>41</v>
      </c>
      <c r="O1737" t="s">
        <v>53</v>
      </c>
      <c r="P1737" t="s">
        <v>67</v>
      </c>
      <c r="Q1737" t="s">
        <v>55</v>
      </c>
      <c r="R1737" t="s">
        <v>56</v>
      </c>
      <c r="S1737" t="s">
        <v>57</v>
      </c>
      <c r="T1737" t="s">
        <v>60</v>
      </c>
      <c r="U1737">
        <v>364</v>
      </c>
      <c r="V1737">
        <v>520.52</v>
      </c>
    </row>
    <row r="1738" spans="12:22" x14ac:dyDescent="0.25">
      <c r="L1738" t="s">
        <v>52</v>
      </c>
      <c r="M1738">
        <v>2022</v>
      </c>
      <c r="N1738" t="s">
        <v>41</v>
      </c>
      <c r="O1738" t="s">
        <v>53</v>
      </c>
      <c r="P1738" t="s">
        <v>67</v>
      </c>
      <c r="Q1738" t="s">
        <v>55</v>
      </c>
      <c r="R1738" t="s">
        <v>56</v>
      </c>
      <c r="S1738" t="s">
        <v>57</v>
      </c>
      <c r="T1738" t="s">
        <v>60</v>
      </c>
      <c r="U1738">
        <v>144</v>
      </c>
      <c r="V1738">
        <v>205.92000000000002</v>
      </c>
    </row>
    <row r="1739" spans="12:22" x14ac:dyDescent="0.25">
      <c r="L1739" t="s">
        <v>61</v>
      </c>
      <c r="M1739">
        <v>2022</v>
      </c>
      <c r="N1739" t="s">
        <v>41</v>
      </c>
      <c r="O1739" t="s">
        <v>53</v>
      </c>
      <c r="P1739" t="s">
        <v>67</v>
      </c>
      <c r="Q1739" t="s">
        <v>55</v>
      </c>
      <c r="R1739" t="s">
        <v>56</v>
      </c>
      <c r="S1739" t="s">
        <v>57</v>
      </c>
      <c r="T1739" t="s">
        <v>60</v>
      </c>
      <c r="U1739">
        <v>704</v>
      </c>
      <c r="V1739">
        <v>1006.72</v>
      </c>
    </row>
    <row r="1740" spans="12:22" x14ac:dyDescent="0.25">
      <c r="L1740" t="s">
        <v>61</v>
      </c>
      <c r="M1740">
        <v>2022</v>
      </c>
      <c r="N1740" t="s">
        <v>41</v>
      </c>
      <c r="O1740" t="s">
        <v>53</v>
      </c>
      <c r="P1740" t="s">
        <v>67</v>
      </c>
      <c r="Q1740" t="s">
        <v>55</v>
      </c>
      <c r="R1740" t="s">
        <v>56</v>
      </c>
      <c r="S1740" t="s">
        <v>57</v>
      </c>
      <c r="T1740" t="s">
        <v>60</v>
      </c>
      <c r="U1740">
        <v>315</v>
      </c>
      <c r="V1740">
        <v>526.24</v>
      </c>
    </row>
    <row r="1741" spans="12:22" x14ac:dyDescent="0.25">
      <c r="L1741" t="s">
        <v>52</v>
      </c>
      <c r="M1741">
        <v>2022</v>
      </c>
      <c r="N1741" t="s">
        <v>41</v>
      </c>
      <c r="O1741" t="s">
        <v>53</v>
      </c>
      <c r="P1741" t="s">
        <v>67</v>
      </c>
      <c r="Q1741" t="s">
        <v>55</v>
      </c>
      <c r="R1741" t="s">
        <v>56</v>
      </c>
      <c r="S1741" t="s">
        <v>57</v>
      </c>
      <c r="T1741" t="s">
        <v>60</v>
      </c>
      <c r="U1741">
        <v>777</v>
      </c>
      <c r="V1741">
        <v>526.24</v>
      </c>
    </row>
    <row r="1742" spans="12:22" x14ac:dyDescent="0.25">
      <c r="L1742" t="s">
        <v>59</v>
      </c>
      <c r="M1742">
        <v>2022</v>
      </c>
      <c r="N1742" t="s">
        <v>41</v>
      </c>
      <c r="O1742" t="s">
        <v>53</v>
      </c>
      <c r="P1742" t="s">
        <v>67</v>
      </c>
      <c r="Q1742" t="s">
        <v>55</v>
      </c>
      <c r="R1742" t="s">
        <v>56</v>
      </c>
      <c r="S1742" t="s">
        <v>57</v>
      </c>
      <c r="T1742" t="s">
        <v>60</v>
      </c>
      <c r="U1742">
        <v>145</v>
      </c>
      <c r="V1742">
        <v>207.35</v>
      </c>
    </row>
    <row r="1743" spans="12:22" x14ac:dyDescent="0.25">
      <c r="L1743" t="s">
        <v>59</v>
      </c>
      <c r="M1743">
        <v>2022</v>
      </c>
      <c r="N1743" t="s">
        <v>41</v>
      </c>
      <c r="O1743" t="s">
        <v>53</v>
      </c>
      <c r="P1743" t="s">
        <v>67</v>
      </c>
      <c r="Q1743" t="s">
        <v>55</v>
      </c>
      <c r="R1743" t="s">
        <v>56</v>
      </c>
      <c r="S1743" t="s">
        <v>57</v>
      </c>
      <c r="T1743" t="s">
        <v>60</v>
      </c>
      <c r="U1743">
        <v>319</v>
      </c>
      <c r="V1743">
        <v>456.16999999999996</v>
      </c>
    </row>
    <row r="1744" spans="12:22" x14ac:dyDescent="0.25">
      <c r="L1744" t="s">
        <v>61</v>
      </c>
      <c r="M1744">
        <v>2022</v>
      </c>
      <c r="N1744" t="s">
        <v>41</v>
      </c>
      <c r="O1744" t="s">
        <v>53</v>
      </c>
      <c r="P1744" t="s">
        <v>67</v>
      </c>
      <c r="Q1744" t="s">
        <v>55</v>
      </c>
      <c r="R1744" t="s">
        <v>56</v>
      </c>
      <c r="S1744" t="s">
        <v>57</v>
      </c>
      <c r="T1744" t="s">
        <v>60</v>
      </c>
      <c r="U1744">
        <v>361</v>
      </c>
      <c r="V1744">
        <v>516.23</v>
      </c>
    </row>
    <row r="1745" spans="12:22" x14ac:dyDescent="0.25">
      <c r="L1745" t="s">
        <v>52</v>
      </c>
      <c r="M1745">
        <v>2022</v>
      </c>
      <c r="N1745" t="s">
        <v>41</v>
      </c>
      <c r="O1745" t="s">
        <v>53</v>
      </c>
      <c r="P1745" t="s">
        <v>67</v>
      </c>
      <c r="Q1745" t="s">
        <v>55</v>
      </c>
      <c r="R1745" t="s">
        <v>56</v>
      </c>
      <c r="S1745" t="s">
        <v>57</v>
      </c>
      <c r="T1745" t="s">
        <v>60</v>
      </c>
      <c r="U1745">
        <v>143</v>
      </c>
      <c r="V1745">
        <v>204.49</v>
      </c>
    </row>
    <row r="1746" spans="12:22" x14ac:dyDescent="0.25">
      <c r="L1746" t="s">
        <v>52</v>
      </c>
      <c r="M1746">
        <v>2022</v>
      </c>
      <c r="N1746" t="s">
        <v>41</v>
      </c>
      <c r="O1746" t="s">
        <v>53</v>
      </c>
      <c r="P1746" t="s">
        <v>67</v>
      </c>
      <c r="Q1746" t="s">
        <v>55</v>
      </c>
      <c r="R1746" t="s">
        <v>56</v>
      </c>
      <c r="S1746" t="s">
        <v>57</v>
      </c>
      <c r="T1746" t="s">
        <v>60</v>
      </c>
      <c r="U1746">
        <v>317</v>
      </c>
      <c r="V1746">
        <v>453.31</v>
      </c>
    </row>
    <row r="1747" spans="12:22" x14ac:dyDescent="0.25">
      <c r="L1747" t="s">
        <v>61</v>
      </c>
      <c r="M1747">
        <v>2022</v>
      </c>
      <c r="N1747" t="s">
        <v>41</v>
      </c>
      <c r="O1747" t="s">
        <v>53</v>
      </c>
      <c r="P1747" t="s">
        <v>67</v>
      </c>
      <c r="Q1747" t="s">
        <v>55</v>
      </c>
      <c r="R1747" t="s">
        <v>56</v>
      </c>
      <c r="S1747" t="s">
        <v>57</v>
      </c>
      <c r="T1747" t="s">
        <v>60</v>
      </c>
      <c r="U1747">
        <v>746</v>
      </c>
      <c r="V1747">
        <v>1066.78</v>
      </c>
    </row>
    <row r="1748" spans="12:22" x14ac:dyDescent="0.25">
      <c r="L1748" t="s">
        <v>59</v>
      </c>
      <c r="M1748">
        <v>2022</v>
      </c>
      <c r="N1748" t="s">
        <v>40</v>
      </c>
      <c r="O1748" t="s">
        <v>53</v>
      </c>
      <c r="P1748" t="s">
        <v>67</v>
      </c>
      <c r="Q1748" t="s">
        <v>55</v>
      </c>
      <c r="R1748" t="s">
        <v>56</v>
      </c>
      <c r="S1748" t="s">
        <v>57</v>
      </c>
      <c r="T1748" t="s">
        <v>60</v>
      </c>
      <c r="U1748">
        <v>152</v>
      </c>
      <c r="V1748">
        <v>217.36</v>
      </c>
    </row>
    <row r="1749" spans="12:22" x14ac:dyDescent="0.25">
      <c r="L1749" t="s">
        <v>62</v>
      </c>
      <c r="M1749">
        <v>2022</v>
      </c>
      <c r="N1749" t="s">
        <v>40</v>
      </c>
      <c r="O1749" t="s">
        <v>53</v>
      </c>
      <c r="P1749" t="s">
        <v>67</v>
      </c>
      <c r="Q1749" t="s">
        <v>55</v>
      </c>
      <c r="R1749" t="s">
        <v>56</v>
      </c>
      <c r="S1749" t="s">
        <v>57</v>
      </c>
      <c r="T1749" t="s">
        <v>60</v>
      </c>
      <c r="U1749">
        <v>320</v>
      </c>
      <c r="V1749">
        <v>457.6</v>
      </c>
    </row>
    <row r="1750" spans="12:22" x14ac:dyDescent="0.25">
      <c r="L1750" t="s">
        <v>61</v>
      </c>
      <c r="M1750">
        <v>2022</v>
      </c>
      <c r="N1750" t="s">
        <v>40</v>
      </c>
      <c r="O1750" t="s">
        <v>53</v>
      </c>
      <c r="P1750" t="s">
        <v>67</v>
      </c>
      <c r="Q1750" t="s">
        <v>55</v>
      </c>
      <c r="R1750" t="s">
        <v>56</v>
      </c>
      <c r="S1750" t="s">
        <v>57</v>
      </c>
      <c r="T1750" t="s">
        <v>60</v>
      </c>
      <c r="U1750">
        <v>368</v>
      </c>
      <c r="V1750">
        <v>526.24</v>
      </c>
    </row>
    <row r="1751" spans="12:22" x14ac:dyDescent="0.25">
      <c r="L1751" t="s">
        <v>52</v>
      </c>
      <c r="M1751">
        <v>2022</v>
      </c>
      <c r="N1751" t="s">
        <v>40</v>
      </c>
      <c r="O1751" t="s">
        <v>53</v>
      </c>
      <c r="P1751" t="s">
        <v>67</v>
      </c>
      <c r="Q1751" t="s">
        <v>55</v>
      </c>
      <c r="R1751" t="s">
        <v>56</v>
      </c>
      <c r="S1751" t="s">
        <v>57</v>
      </c>
      <c r="T1751" t="s">
        <v>60</v>
      </c>
      <c r="U1751">
        <v>148</v>
      </c>
      <c r="V1751">
        <v>211.64</v>
      </c>
    </row>
    <row r="1752" spans="12:22" x14ac:dyDescent="0.25">
      <c r="L1752" t="s">
        <v>52</v>
      </c>
      <c r="M1752">
        <v>2022</v>
      </c>
      <c r="N1752" t="s">
        <v>40</v>
      </c>
      <c r="O1752" t="s">
        <v>53</v>
      </c>
      <c r="P1752" t="s">
        <v>67</v>
      </c>
      <c r="Q1752" t="s">
        <v>55</v>
      </c>
      <c r="R1752" t="s">
        <v>56</v>
      </c>
      <c r="S1752" t="s">
        <v>57</v>
      </c>
      <c r="T1752" t="s">
        <v>60</v>
      </c>
      <c r="U1752">
        <v>322</v>
      </c>
      <c r="V1752">
        <v>460.46000000000004</v>
      </c>
    </row>
    <row r="1753" spans="12:22" x14ac:dyDescent="0.25">
      <c r="L1753" t="s">
        <v>59</v>
      </c>
      <c r="M1753">
        <v>2022</v>
      </c>
      <c r="N1753" t="s">
        <v>40</v>
      </c>
      <c r="O1753" t="s">
        <v>53</v>
      </c>
      <c r="P1753" t="s">
        <v>67</v>
      </c>
      <c r="Q1753" t="s">
        <v>55</v>
      </c>
      <c r="R1753" t="s">
        <v>56</v>
      </c>
      <c r="S1753" t="s">
        <v>57</v>
      </c>
      <c r="T1753" t="s">
        <v>60</v>
      </c>
      <c r="U1753">
        <v>370</v>
      </c>
      <c r="V1753">
        <v>529.1</v>
      </c>
    </row>
    <row r="1754" spans="12:22" x14ac:dyDescent="0.25">
      <c r="L1754" t="s">
        <v>52</v>
      </c>
      <c r="M1754">
        <v>2022</v>
      </c>
      <c r="N1754" t="s">
        <v>40</v>
      </c>
      <c r="O1754" t="s">
        <v>53</v>
      </c>
      <c r="P1754" t="s">
        <v>67</v>
      </c>
      <c r="Q1754" t="s">
        <v>55</v>
      </c>
      <c r="R1754" t="s">
        <v>56</v>
      </c>
      <c r="S1754" t="s">
        <v>57</v>
      </c>
      <c r="T1754" t="s">
        <v>60</v>
      </c>
      <c r="U1754">
        <v>150</v>
      </c>
      <c r="V1754">
        <v>214.5</v>
      </c>
    </row>
    <row r="1755" spans="12:22" x14ac:dyDescent="0.25">
      <c r="L1755" t="s">
        <v>61</v>
      </c>
      <c r="M1755">
        <v>2022</v>
      </c>
      <c r="N1755" t="s">
        <v>40</v>
      </c>
      <c r="O1755" t="s">
        <v>53</v>
      </c>
      <c r="P1755" t="s">
        <v>67</v>
      </c>
      <c r="Q1755" t="s">
        <v>55</v>
      </c>
      <c r="R1755" t="s">
        <v>56</v>
      </c>
      <c r="S1755" t="s">
        <v>57</v>
      </c>
      <c r="T1755" t="s">
        <v>60</v>
      </c>
      <c r="U1755">
        <v>703</v>
      </c>
      <c r="V1755">
        <v>1005.29</v>
      </c>
    </row>
    <row r="1756" spans="12:22" x14ac:dyDescent="0.25">
      <c r="L1756" t="s">
        <v>63</v>
      </c>
      <c r="M1756">
        <v>2022</v>
      </c>
      <c r="N1756" t="s">
        <v>40</v>
      </c>
      <c r="O1756" t="s">
        <v>53</v>
      </c>
      <c r="P1756" t="s">
        <v>67</v>
      </c>
      <c r="Q1756" t="s">
        <v>55</v>
      </c>
      <c r="R1756" t="s">
        <v>56</v>
      </c>
      <c r="S1756" t="s">
        <v>57</v>
      </c>
      <c r="T1756" t="s">
        <v>60</v>
      </c>
      <c r="U1756">
        <v>737</v>
      </c>
      <c r="V1756">
        <v>1053.9099999999999</v>
      </c>
    </row>
    <row r="1757" spans="12:22" x14ac:dyDescent="0.25">
      <c r="L1757" t="s">
        <v>63</v>
      </c>
      <c r="M1757">
        <v>2022</v>
      </c>
      <c r="N1757" t="s">
        <v>40</v>
      </c>
      <c r="O1757" t="s">
        <v>53</v>
      </c>
      <c r="P1757" t="s">
        <v>67</v>
      </c>
      <c r="Q1757" t="s">
        <v>55</v>
      </c>
      <c r="R1757" t="s">
        <v>56</v>
      </c>
      <c r="S1757" t="s">
        <v>57</v>
      </c>
      <c r="T1757" t="s">
        <v>60</v>
      </c>
      <c r="U1757">
        <v>147</v>
      </c>
      <c r="V1757">
        <v>210.21</v>
      </c>
    </row>
    <row r="1758" spans="12:22" x14ac:dyDescent="0.25">
      <c r="L1758" t="s">
        <v>59</v>
      </c>
      <c r="M1758">
        <v>2022</v>
      </c>
      <c r="N1758" t="s">
        <v>40</v>
      </c>
      <c r="O1758" t="s">
        <v>53</v>
      </c>
      <c r="P1758" t="s">
        <v>67</v>
      </c>
      <c r="Q1758" t="s">
        <v>55</v>
      </c>
      <c r="R1758" t="s">
        <v>56</v>
      </c>
      <c r="S1758" t="s">
        <v>57</v>
      </c>
      <c r="T1758" t="s">
        <v>60</v>
      </c>
      <c r="U1758">
        <v>321</v>
      </c>
      <c r="V1758">
        <v>526.24</v>
      </c>
    </row>
    <row r="1759" spans="12:22" x14ac:dyDescent="0.25">
      <c r="L1759" t="s">
        <v>52</v>
      </c>
      <c r="M1759">
        <v>2022</v>
      </c>
      <c r="N1759" t="s">
        <v>40</v>
      </c>
      <c r="O1759" t="s">
        <v>53</v>
      </c>
      <c r="P1759" t="s">
        <v>67</v>
      </c>
      <c r="Q1759" t="s">
        <v>55</v>
      </c>
      <c r="R1759" t="s">
        <v>56</v>
      </c>
      <c r="S1759" t="s">
        <v>57</v>
      </c>
      <c r="T1759" t="s">
        <v>60</v>
      </c>
      <c r="U1759">
        <v>776</v>
      </c>
      <c r="V1759">
        <v>526.24</v>
      </c>
    </row>
    <row r="1760" spans="12:22" x14ac:dyDescent="0.25">
      <c r="L1760" t="s">
        <v>59</v>
      </c>
      <c r="M1760">
        <v>2022</v>
      </c>
      <c r="N1760" t="s">
        <v>40</v>
      </c>
      <c r="O1760" t="s">
        <v>53</v>
      </c>
      <c r="P1760" t="s">
        <v>67</v>
      </c>
      <c r="Q1760" t="s">
        <v>55</v>
      </c>
      <c r="R1760" t="s">
        <v>56</v>
      </c>
      <c r="S1760" t="s">
        <v>57</v>
      </c>
      <c r="T1760" t="s">
        <v>60</v>
      </c>
      <c r="U1760">
        <v>151</v>
      </c>
      <c r="V1760">
        <v>215.93</v>
      </c>
    </row>
    <row r="1761" spans="12:22" x14ac:dyDescent="0.25">
      <c r="L1761" t="s">
        <v>52</v>
      </c>
      <c r="M1761">
        <v>2022</v>
      </c>
      <c r="N1761" t="s">
        <v>40</v>
      </c>
      <c r="O1761" t="s">
        <v>53</v>
      </c>
      <c r="P1761" t="s">
        <v>67</v>
      </c>
      <c r="Q1761" t="s">
        <v>55</v>
      </c>
      <c r="R1761" t="s">
        <v>56</v>
      </c>
      <c r="S1761" t="s">
        <v>57</v>
      </c>
      <c r="T1761" t="s">
        <v>60</v>
      </c>
      <c r="U1761">
        <v>367</v>
      </c>
      <c r="V1761">
        <v>524.80999999999995</v>
      </c>
    </row>
    <row r="1762" spans="12:22" x14ac:dyDescent="0.25">
      <c r="L1762" t="s">
        <v>61</v>
      </c>
      <c r="M1762">
        <v>2022</v>
      </c>
      <c r="N1762" t="s">
        <v>40</v>
      </c>
      <c r="O1762" t="s">
        <v>53</v>
      </c>
      <c r="P1762" t="s">
        <v>67</v>
      </c>
      <c r="Q1762" t="s">
        <v>55</v>
      </c>
      <c r="R1762" t="s">
        <v>56</v>
      </c>
      <c r="S1762" t="s">
        <v>57</v>
      </c>
      <c r="T1762" t="s">
        <v>60</v>
      </c>
      <c r="U1762">
        <v>149</v>
      </c>
      <c r="V1762">
        <v>213.07</v>
      </c>
    </row>
    <row r="1763" spans="12:22" x14ac:dyDescent="0.25">
      <c r="L1763" t="s">
        <v>61</v>
      </c>
      <c r="M1763">
        <v>2022</v>
      </c>
      <c r="N1763" t="s">
        <v>40</v>
      </c>
      <c r="O1763" t="s">
        <v>53</v>
      </c>
      <c r="P1763" t="s">
        <v>67</v>
      </c>
      <c r="Q1763" t="s">
        <v>55</v>
      </c>
      <c r="R1763" t="s">
        <v>56</v>
      </c>
      <c r="S1763" t="s">
        <v>57</v>
      </c>
      <c r="T1763" t="s">
        <v>60</v>
      </c>
      <c r="U1763">
        <v>323</v>
      </c>
      <c r="V1763">
        <v>461.89</v>
      </c>
    </row>
    <row r="1764" spans="12:22" x14ac:dyDescent="0.25">
      <c r="L1764" t="s">
        <v>59</v>
      </c>
      <c r="M1764">
        <v>2022</v>
      </c>
      <c r="N1764" t="s">
        <v>40</v>
      </c>
      <c r="O1764" t="s">
        <v>53</v>
      </c>
      <c r="P1764" t="s">
        <v>67</v>
      </c>
      <c r="Q1764" t="s">
        <v>55</v>
      </c>
      <c r="R1764" t="s">
        <v>56</v>
      </c>
      <c r="S1764" t="s">
        <v>57</v>
      </c>
      <c r="T1764" t="s">
        <v>60</v>
      </c>
      <c r="U1764">
        <v>371</v>
      </c>
      <c r="V1764">
        <v>530.53</v>
      </c>
    </row>
    <row r="1765" spans="12:22" x14ac:dyDescent="0.25">
      <c r="L1765" t="s">
        <v>52</v>
      </c>
      <c r="M1765">
        <v>2022</v>
      </c>
      <c r="N1765" t="s">
        <v>39</v>
      </c>
      <c r="O1765" t="s">
        <v>53</v>
      </c>
      <c r="P1765" t="s">
        <v>67</v>
      </c>
      <c r="Q1765" t="s">
        <v>55</v>
      </c>
      <c r="R1765" t="s">
        <v>56</v>
      </c>
      <c r="S1765" t="s">
        <v>57</v>
      </c>
      <c r="T1765" t="s">
        <v>60</v>
      </c>
      <c r="U1765">
        <v>326</v>
      </c>
      <c r="V1765">
        <v>443.36</v>
      </c>
    </row>
    <row r="1766" spans="12:22" x14ac:dyDescent="0.25">
      <c r="L1766" t="s">
        <v>62</v>
      </c>
      <c r="M1766">
        <v>2022</v>
      </c>
      <c r="N1766" t="s">
        <v>39</v>
      </c>
      <c r="O1766" t="s">
        <v>53</v>
      </c>
      <c r="P1766" t="s">
        <v>67</v>
      </c>
      <c r="Q1766" t="s">
        <v>55</v>
      </c>
      <c r="R1766" t="s">
        <v>56</v>
      </c>
      <c r="S1766" t="s">
        <v>57</v>
      </c>
      <c r="T1766" t="s">
        <v>60</v>
      </c>
      <c r="U1766">
        <v>128</v>
      </c>
      <c r="V1766">
        <v>183.04</v>
      </c>
    </row>
    <row r="1767" spans="12:22" x14ac:dyDescent="0.25">
      <c r="L1767" t="s">
        <v>52</v>
      </c>
      <c r="M1767">
        <v>2022</v>
      </c>
      <c r="N1767" t="s">
        <v>39</v>
      </c>
      <c r="O1767" t="s">
        <v>53</v>
      </c>
      <c r="P1767" t="s">
        <v>67</v>
      </c>
      <c r="Q1767" t="s">
        <v>55</v>
      </c>
      <c r="R1767" t="s">
        <v>56</v>
      </c>
      <c r="S1767" t="s">
        <v>57</v>
      </c>
      <c r="T1767" t="s">
        <v>60</v>
      </c>
      <c r="U1767">
        <v>328</v>
      </c>
      <c r="V1767">
        <v>469.03999999999996</v>
      </c>
    </row>
    <row r="1768" spans="12:22" x14ac:dyDescent="0.25">
      <c r="L1768" t="s">
        <v>52</v>
      </c>
      <c r="M1768">
        <v>2022</v>
      </c>
      <c r="N1768" t="s">
        <v>39</v>
      </c>
      <c r="O1768" t="s">
        <v>53</v>
      </c>
      <c r="P1768" t="s">
        <v>67</v>
      </c>
      <c r="Q1768" t="s">
        <v>55</v>
      </c>
      <c r="R1768" t="s">
        <v>56</v>
      </c>
      <c r="S1768" t="s">
        <v>57</v>
      </c>
      <c r="T1768" t="s">
        <v>60</v>
      </c>
      <c r="U1768">
        <v>130</v>
      </c>
      <c r="V1768">
        <v>185.9</v>
      </c>
    </row>
    <row r="1769" spans="12:22" x14ac:dyDescent="0.25">
      <c r="L1769" t="s">
        <v>59</v>
      </c>
      <c r="M1769">
        <v>2022</v>
      </c>
      <c r="N1769" t="s">
        <v>39</v>
      </c>
      <c r="O1769" t="s">
        <v>53</v>
      </c>
      <c r="P1769" t="s">
        <v>67</v>
      </c>
      <c r="Q1769" t="s">
        <v>55</v>
      </c>
      <c r="R1769" t="s">
        <v>56</v>
      </c>
      <c r="S1769" t="s">
        <v>57</v>
      </c>
      <c r="T1769" t="s">
        <v>60</v>
      </c>
      <c r="U1769">
        <v>736</v>
      </c>
      <c r="V1769">
        <v>1052.48</v>
      </c>
    </row>
    <row r="1770" spans="12:22" x14ac:dyDescent="0.25">
      <c r="L1770" t="s">
        <v>52</v>
      </c>
      <c r="M1770">
        <v>2022</v>
      </c>
      <c r="N1770" t="s">
        <v>39</v>
      </c>
      <c r="O1770" t="s">
        <v>53</v>
      </c>
      <c r="P1770" t="s">
        <v>67</v>
      </c>
      <c r="Q1770" t="s">
        <v>55</v>
      </c>
      <c r="R1770" t="s">
        <v>56</v>
      </c>
      <c r="S1770" t="s">
        <v>57</v>
      </c>
      <c r="T1770" t="s">
        <v>60</v>
      </c>
      <c r="U1770">
        <v>327</v>
      </c>
      <c r="V1770">
        <v>526.24</v>
      </c>
    </row>
    <row r="1771" spans="12:22" x14ac:dyDescent="0.25">
      <c r="L1771" t="s">
        <v>59</v>
      </c>
      <c r="M1771">
        <v>2022</v>
      </c>
      <c r="N1771" t="s">
        <v>39</v>
      </c>
      <c r="O1771" t="s">
        <v>53</v>
      </c>
      <c r="P1771" t="s">
        <v>67</v>
      </c>
      <c r="Q1771" t="s">
        <v>55</v>
      </c>
      <c r="R1771" t="s">
        <v>56</v>
      </c>
      <c r="S1771" t="s">
        <v>57</v>
      </c>
      <c r="T1771" t="s">
        <v>60</v>
      </c>
      <c r="U1771">
        <v>775</v>
      </c>
      <c r="V1771">
        <v>526.24</v>
      </c>
    </row>
    <row r="1772" spans="12:22" x14ac:dyDescent="0.25">
      <c r="L1772" t="s">
        <v>59</v>
      </c>
      <c r="M1772">
        <v>2022</v>
      </c>
      <c r="N1772" t="s">
        <v>39</v>
      </c>
      <c r="O1772" t="s">
        <v>53</v>
      </c>
      <c r="P1772" t="s">
        <v>67</v>
      </c>
      <c r="Q1772" t="s">
        <v>55</v>
      </c>
      <c r="R1772" t="s">
        <v>56</v>
      </c>
      <c r="S1772" t="s">
        <v>57</v>
      </c>
      <c r="T1772" t="s">
        <v>60</v>
      </c>
      <c r="U1772">
        <v>325</v>
      </c>
      <c r="V1772">
        <v>464.75</v>
      </c>
    </row>
    <row r="1773" spans="12:22" x14ac:dyDescent="0.25">
      <c r="L1773" t="s">
        <v>52</v>
      </c>
      <c r="M1773">
        <v>2022</v>
      </c>
      <c r="N1773" t="s">
        <v>39</v>
      </c>
      <c r="O1773" t="s">
        <v>53</v>
      </c>
      <c r="P1773" t="s">
        <v>67</v>
      </c>
      <c r="Q1773" t="s">
        <v>55</v>
      </c>
      <c r="R1773" t="s">
        <v>56</v>
      </c>
      <c r="S1773" t="s">
        <v>57</v>
      </c>
      <c r="T1773" t="s">
        <v>60</v>
      </c>
      <c r="U1773">
        <v>127</v>
      </c>
      <c r="V1773">
        <v>181.61</v>
      </c>
    </row>
    <row r="1774" spans="12:22" x14ac:dyDescent="0.25">
      <c r="L1774" t="s">
        <v>52</v>
      </c>
      <c r="M1774">
        <v>2022</v>
      </c>
      <c r="N1774" t="s">
        <v>39</v>
      </c>
      <c r="O1774" t="s">
        <v>53</v>
      </c>
      <c r="P1774" t="s">
        <v>67</v>
      </c>
      <c r="Q1774" t="s">
        <v>55</v>
      </c>
      <c r="R1774" t="s">
        <v>56</v>
      </c>
      <c r="S1774" t="s">
        <v>57</v>
      </c>
      <c r="T1774" t="s">
        <v>60</v>
      </c>
      <c r="U1774">
        <v>329</v>
      </c>
      <c r="V1774">
        <v>470.47</v>
      </c>
    </row>
    <row r="1775" spans="12:22" x14ac:dyDescent="0.25">
      <c r="L1775" t="s">
        <v>61</v>
      </c>
      <c r="M1775">
        <v>2022</v>
      </c>
      <c r="N1775" t="s">
        <v>34</v>
      </c>
      <c r="O1775" t="s">
        <v>65</v>
      </c>
      <c r="P1775" t="s">
        <v>54</v>
      </c>
      <c r="Q1775" t="s">
        <v>55</v>
      </c>
      <c r="R1775" t="s">
        <v>56</v>
      </c>
      <c r="S1775" t="s">
        <v>57</v>
      </c>
      <c r="T1775" t="s">
        <v>60</v>
      </c>
      <c r="U1775">
        <v>182</v>
      </c>
      <c r="V1775">
        <v>260.26</v>
      </c>
    </row>
    <row r="1776" spans="12:22" x14ac:dyDescent="0.25">
      <c r="L1776" t="s">
        <v>59</v>
      </c>
      <c r="M1776">
        <v>2022</v>
      </c>
      <c r="N1776" t="s">
        <v>34</v>
      </c>
      <c r="O1776" t="s">
        <v>65</v>
      </c>
      <c r="P1776" t="s">
        <v>54</v>
      </c>
      <c r="Q1776" t="s">
        <v>55</v>
      </c>
      <c r="R1776" t="s">
        <v>56</v>
      </c>
      <c r="S1776" t="s">
        <v>57</v>
      </c>
      <c r="T1776" t="s">
        <v>60</v>
      </c>
      <c r="U1776">
        <v>176</v>
      </c>
      <c r="V1776">
        <v>251.68</v>
      </c>
    </row>
    <row r="1777" spans="12:22" x14ac:dyDescent="0.25">
      <c r="L1777" t="s">
        <v>52</v>
      </c>
      <c r="M1777">
        <v>2022</v>
      </c>
      <c r="N1777" t="s">
        <v>34</v>
      </c>
      <c r="O1777" t="s">
        <v>65</v>
      </c>
      <c r="P1777" t="s">
        <v>54</v>
      </c>
      <c r="Q1777" t="s">
        <v>55</v>
      </c>
      <c r="R1777" t="s">
        <v>56</v>
      </c>
      <c r="S1777" t="s">
        <v>57</v>
      </c>
      <c r="T1777" t="s">
        <v>58</v>
      </c>
      <c r="U1777">
        <v>200</v>
      </c>
      <c r="V1777">
        <v>286</v>
      </c>
    </row>
    <row r="1778" spans="12:22" x14ac:dyDescent="0.25">
      <c r="L1778" t="s">
        <v>59</v>
      </c>
      <c r="M1778">
        <v>2022</v>
      </c>
      <c r="N1778" t="s">
        <v>34</v>
      </c>
      <c r="O1778" t="s">
        <v>65</v>
      </c>
      <c r="P1778" t="s">
        <v>54</v>
      </c>
      <c r="Q1778" t="s">
        <v>55</v>
      </c>
      <c r="R1778" t="s">
        <v>56</v>
      </c>
      <c r="S1778" t="s">
        <v>57</v>
      </c>
      <c r="T1778" t="s">
        <v>58</v>
      </c>
      <c r="U1778">
        <v>248</v>
      </c>
      <c r="V1778">
        <v>354.64</v>
      </c>
    </row>
    <row r="1779" spans="12:22" x14ac:dyDescent="0.25">
      <c r="L1779" t="s">
        <v>52</v>
      </c>
      <c r="M1779">
        <v>2022</v>
      </c>
      <c r="N1779" t="s">
        <v>34</v>
      </c>
      <c r="O1779" t="s">
        <v>65</v>
      </c>
      <c r="P1779" t="s">
        <v>54</v>
      </c>
      <c r="Q1779" t="s">
        <v>55</v>
      </c>
      <c r="R1779" t="s">
        <v>56</v>
      </c>
      <c r="S1779" t="s">
        <v>57</v>
      </c>
      <c r="T1779" t="s">
        <v>58</v>
      </c>
      <c r="U1779">
        <v>184</v>
      </c>
      <c r="V1779">
        <v>263.12</v>
      </c>
    </row>
    <row r="1780" spans="12:22" x14ac:dyDescent="0.25">
      <c r="L1780" t="s">
        <v>52</v>
      </c>
      <c r="M1780">
        <v>2022</v>
      </c>
      <c r="N1780" t="s">
        <v>34</v>
      </c>
      <c r="O1780" t="s">
        <v>65</v>
      </c>
      <c r="P1780" t="s">
        <v>54</v>
      </c>
      <c r="Q1780" t="s">
        <v>55</v>
      </c>
      <c r="R1780" t="s">
        <v>56</v>
      </c>
      <c r="S1780" t="s">
        <v>57</v>
      </c>
      <c r="T1780" t="s">
        <v>58</v>
      </c>
      <c r="U1780">
        <v>178</v>
      </c>
      <c r="V1780">
        <v>254.54</v>
      </c>
    </row>
    <row r="1781" spans="12:22" x14ac:dyDescent="0.25">
      <c r="L1781" t="s">
        <v>59</v>
      </c>
      <c r="M1781">
        <v>2022</v>
      </c>
      <c r="N1781" t="s">
        <v>34</v>
      </c>
      <c r="O1781" t="s">
        <v>65</v>
      </c>
      <c r="P1781" t="s">
        <v>54</v>
      </c>
      <c r="Q1781" t="s">
        <v>55</v>
      </c>
      <c r="R1781" t="s">
        <v>56</v>
      </c>
      <c r="S1781" t="s">
        <v>57</v>
      </c>
      <c r="T1781" t="s">
        <v>58</v>
      </c>
      <c r="U1781">
        <v>172</v>
      </c>
      <c r="V1781">
        <v>245.95999999999998</v>
      </c>
    </row>
    <row r="1782" spans="12:22" x14ac:dyDescent="0.25">
      <c r="L1782" t="s">
        <v>52</v>
      </c>
      <c r="M1782">
        <v>2022</v>
      </c>
      <c r="N1782" t="s">
        <v>34</v>
      </c>
      <c r="O1782" t="s">
        <v>65</v>
      </c>
      <c r="P1782" t="s">
        <v>54</v>
      </c>
      <c r="Q1782" t="s">
        <v>55</v>
      </c>
      <c r="R1782" t="s">
        <v>56</v>
      </c>
      <c r="S1782" t="s">
        <v>57</v>
      </c>
      <c r="T1782" t="s">
        <v>58</v>
      </c>
      <c r="U1782">
        <v>202</v>
      </c>
      <c r="V1782">
        <v>526.24</v>
      </c>
    </row>
    <row r="1783" spans="12:22" x14ac:dyDescent="0.25">
      <c r="L1783" t="s">
        <v>59</v>
      </c>
      <c r="M1783">
        <v>2022</v>
      </c>
      <c r="N1783" t="s">
        <v>34</v>
      </c>
      <c r="O1783" t="s">
        <v>65</v>
      </c>
      <c r="P1783" t="s">
        <v>54</v>
      </c>
      <c r="Q1783" t="s">
        <v>55</v>
      </c>
      <c r="R1783" t="s">
        <v>56</v>
      </c>
      <c r="S1783" t="s">
        <v>57</v>
      </c>
      <c r="T1783" t="s">
        <v>58</v>
      </c>
      <c r="U1783">
        <v>250</v>
      </c>
      <c r="V1783">
        <v>526.24</v>
      </c>
    </row>
    <row r="1784" spans="12:22" x14ac:dyDescent="0.25">
      <c r="L1784" t="s">
        <v>62</v>
      </c>
      <c r="M1784">
        <v>2022</v>
      </c>
      <c r="N1784" t="s">
        <v>34</v>
      </c>
      <c r="O1784" t="s">
        <v>65</v>
      </c>
      <c r="P1784" t="s">
        <v>54</v>
      </c>
      <c r="Q1784" t="s">
        <v>55</v>
      </c>
      <c r="R1784" t="s">
        <v>56</v>
      </c>
      <c r="S1784" t="s">
        <v>57</v>
      </c>
      <c r="T1784" t="s">
        <v>58</v>
      </c>
      <c r="U1784">
        <v>246</v>
      </c>
      <c r="V1784">
        <v>351.78</v>
      </c>
    </row>
    <row r="1785" spans="12:22" x14ac:dyDescent="0.25">
      <c r="L1785" t="s">
        <v>52</v>
      </c>
      <c r="M1785">
        <v>2022</v>
      </c>
      <c r="N1785" t="s">
        <v>34</v>
      </c>
      <c r="O1785" t="s">
        <v>65</v>
      </c>
      <c r="P1785" t="s">
        <v>54</v>
      </c>
      <c r="Q1785" t="s">
        <v>55</v>
      </c>
      <c r="R1785" t="s">
        <v>56</v>
      </c>
      <c r="S1785" t="s">
        <v>57</v>
      </c>
      <c r="T1785" t="s">
        <v>58</v>
      </c>
      <c r="U1785">
        <v>201</v>
      </c>
      <c r="V1785">
        <v>287.43</v>
      </c>
    </row>
    <row r="1786" spans="12:22" x14ac:dyDescent="0.25">
      <c r="L1786" t="s">
        <v>61</v>
      </c>
      <c r="M1786">
        <v>2022</v>
      </c>
      <c r="N1786" t="s">
        <v>34</v>
      </c>
      <c r="O1786" t="s">
        <v>65</v>
      </c>
      <c r="P1786" t="s">
        <v>54</v>
      </c>
      <c r="Q1786" t="s">
        <v>55</v>
      </c>
      <c r="R1786" t="s">
        <v>56</v>
      </c>
      <c r="S1786" t="s">
        <v>57</v>
      </c>
      <c r="T1786" t="s">
        <v>58</v>
      </c>
      <c r="U1786">
        <v>249</v>
      </c>
      <c r="V1786">
        <v>356.07</v>
      </c>
    </row>
    <row r="1787" spans="12:22" x14ac:dyDescent="0.25">
      <c r="L1787" t="s">
        <v>52</v>
      </c>
      <c r="M1787">
        <v>2022</v>
      </c>
      <c r="N1787" t="s">
        <v>34</v>
      </c>
      <c r="O1787" t="s">
        <v>65</v>
      </c>
      <c r="P1787" t="s">
        <v>54</v>
      </c>
      <c r="Q1787" t="s">
        <v>55</v>
      </c>
      <c r="R1787" t="s">
        <v>56</v>
      </c>
      <c r="S1787" t="s">
        <v>57</v>
      </c>
      <c r="T1787" t="s">
        <v>58</v>
      </c>
      <c r="U1787">
        <v>181</v>
      </c>
      <c r="V1787">
        <v>258.83</v>
      </c>
    </row>
    <row r="1788" spans="12:22" x14ac:dyDescent="0.25">
      <c r="L1788" t="s">
        <v>52</v>
      </c>
      <c r="M1788">
        <v>2022</v>
      </c>
      <c r="N1788" t="s">
        <v>34</v>
      </c>
      <c r="O1788" t="s">
        <v>65</v>
      </c>
      <c r="P1788" t="s">
        <v>54</v>
      </c>
      <c r="Q1788" t="s">
        <v>55</v>
      </c>
      <c r="R1788" t="s">
        <v>56</v>
      </c>
      <c r="S1788" t="s">
        <v>57</v>
      </c>
      <c r="T1788" t="s">
        <v>58</v>
      </c>
      <c r="U1788">
        <v>175</v>
      </c>
      <c r="V1788">
        <v>250.25</v>
      </c>
    </row>
    <row r="1789" spans="12:22" x14ac:dyDescent="0.25">
      <c r="L1789" t="s">
        <v>59</v>
      </c>
      <c r="M1789">
        <v>2022</v>
      </c>
      <c r="N1789" t="s">
        <v>34</v>
      </c>
      <c r="O1789" t="s">
        <v>65</v>
      </c>
      <c r="P1789" t="s">
        <v>54</v>
      </c>
      <c r="Q1789" t="s">
        <v>55</v>
      </c>
      <c r="R1789" t="s">
        <v>56</v>
      </c>
      <c r="S1789" t="s">
        <v>57</v>
      </c>
      <c r="T1789" t="s">
        <v>58</v>
      </c>
      <c r="U1789">
        <v>792</v>
      </c>
      <c r="V1789">
        <v>1132.56</v>
      </c>
    </row>
    <row r="1790" spans="12:22" x14ac:dyDescent="0.25">
      <c r="L1790" t="s">
        <v>59</v>
      </c>
      <c r="M1790">
        <v>2022</v>
      </c>
      <c r="N1790" t="s">
        <v>34</v>
      </c>
      <c r="O1790" t="s">
        <v>65</v>
      </c>
      <c r="P1790" t="s">
        <v>54</v>
      </c>
      <c r="Q1790" t="s">
        <v>55</v>
      </c>
      <c r="R1790" t="s">
        <v>56</v>
      </c>
      <c r="S1790" t="s">
        <v>57</v>
      </c>
      <c r="T1790" t="s">
        <v>58</v>
      </c>
      <c r="U1790">
        <v>825</v>
      </c>
      <c r="V1790">
        <v>1179.75</v>
      </c>
    </row>
    <row r="1791" spans="12:22" x14ac:dyDescent="0.25">
      <c r="L1791" t="s">
        <v>52</v>
      </c>
      <c r="M1791">
        <v>2022</v>
      </c>
      <c r="N1791" t="s">
        <v>34</v>
      </c>
      <c r="O1791" t="s">
        <v>65</v>
      </c>
      <c r="P1791" t="s">
        <v>54</v>
      </c>
      <c r="Q1791" t="s">
        <v>55</v>
      </c>
      <c r="R1791" t="s">
        <v>56</v>
      </c>
      <c r="S1791" t="s">
        <v>57</v>
      </c>
      <c r="T1791" t="s">
        <v>60</v>
      </c>
      <c r="U1791">
        <v>185</v>
      </c>
      <c r="V1791">
        <v>264.55</v>
      </c>
    </row>
    <row r="1792" spans="12:22" x14ac:dyDescent="0.25">
      <c r="L1792" t="s">
        <v>63</v>
      </c>
      <c r="M1792">
        <v>2022</v>
      </c>
      <c r="N1792" t="s">
        <v>34</v>
      </c>
      <c r="O1792" t="s">
        <v>65</v>
      </c>
      <c r="P1792" t="s">
        <v>54</v>
      </c>
      <c r="Q1792" t="s">
        <v>55</v>
      </c>
      <c r="R1792" t="s">
        <v>56</v>
      </c>
      <c r="S1792" t="s">
        <v>57</v>
      </c>
      <c r="T1792" t="s">
        <v>60</v>
      </c>
      <c r="U1792">
        <v>179</v>
      </c>
      <c r="V1792">
        <v>255.97</v>
      </c>
    </row>
    <row r="1793" spans="12:22" x14ac:dyDescent="0.25">
      <c r="L1793" t="s">
        <v>61</v>
      </c>
      <c r="M1793">
        <v>2022</v>
      </c>
      <c r="N1793" t="s">
        <v>34</v>
      </c>
      <c r="O1793" t="s">
        <v>65</v>
      </c>
      <c r="P1793" t="s">
        <v>54</v>
      </c>
      <c r="Q1793" t="s">
        <v>55</v>
      </c>
      <c r="R1793" t="s">
        <v>56</v>
      </c>
      <c r="S1793" t="s">
        <v>57</v>
      </c>
      <c r="T1793" t="s">
        <v>60</v>
      </c>
      <c r="U1793">
        <v>173</v>
      </c>
      <c r="V1793">
        <v>247.39</v>
      </c>
    </row>
    <row r="1794" spans="12:22" x14ac:dyDescent="0.25">
      <c r="L1794" t="s">
        <v>52</v>
      </c>
      <c r="M1794">
        <v>2022</v>
      </c>
      <c r="N1794" t="s">
        <v>34</v>
      </c>
      <c r="O1794" t="s">
        <v>65</v>
      </c>
      <c r="P1794" t="s">
        <v>54</v>
      </c>
      <c r="Q1794" t="s">
        <v>55</v>
      </c>
      <c r="R1794" t="s">
        <v>56</v>
      </c>
      <c r="S1794" t="s">
        <v>57</v>
      </c>
      <c r="T1794" t="s">
        <v>58</v>
      </c>
      <c r="U1794">
        <v>203</v>
      </c>
      <c r="V1794">
        <v>290.28999999999996</v>
      </c>
    </row>
    <row r="1795" spans="12:22" x14ac:dyDescent="0.25">
      <c r="L1795" t="s">
        <v>62</v>
      </c>
      <c r="M1795">
        <v>2022</v>
      </c>
      <c r="N1795" t="s">
        <v>38</v>
      </c>
      <c r="O1795" t="s">
        <v>65</v>
      </c>
      <c r="P1795" t="s">
        <v>54</v>
      </c>
      <c r="Q1795" t="s">
        <v>55</v>
      </c>
      <c r="R1795" t="s">
        <v>56</v>
      </c>
      <c r="S1795" t="s">
        <v>57</v>
      </c>
      <c r="T1795" t="s">
        <v>60</v>
      </c>
      <c r="U1795">
        <v>368</v>
      </c>
      <c r="V1795">
        <v>526.24</v>
      </c>
    </row>
    <row r="1796" spans="12:22" x14ac:dyDescent="0.25">
      <c r="L1796" t="s">
        <v>59</v>
      </c>
      <c r="M1796">
        <v>2022</v>
      </c>
      <c r="N1796" t="s">
        <v>38</v>
      </c>
      <c r="O1796" t="s">
        <v>65</v>
      </c>
      <c r="P1796" t="s">
        <v>54</v>
      </c>
      <c r="Q1796" t="s">
        <v>55</v>
      </c>
      <c r="R1796" t="s">
        <v>56</v>
      </c>
      <c r="S1796" t="s">
        <v>57</v>
      </c>
      <c r="T1796" t="s">
        <v>60</v>
      </c>
      <c r="U1796">
        <v>362</v>
      </c>
      <c r="V1796">
        <v>517.66</v>
      </c>
    </row>
    <row r="1797" spans="12:22" x14ac:dyDescent="0.25">
      <c r="L1797" t="s">
        <v>59</v>
      </c>
      <c r="M1797">
        <v>2022</v>
      </c>
      <c r="N1797" t="s">
        <v>38</v>
      </c>
      <c r="O1797" t="s">
        <v>65</v>
      </c>
      <c r="P1797" t="s">
        <v>54</v>
      </c>
      <c r="Q1797" t="s">
        <v>55</v>
      </c>
      <c r="R1797" t="s">
        <v>56</v>
      </c>
      <c r="S1797" t="s">
        <v>57</v>
      </c>
      <c r="T1797" t="s">
        <v>60</v>
      </c>
      <c r="U1797">
        <v>356</v>
      </c>
      <c r="V1797">
        <v>509.08</v>
      </c>
    </row>
    <row r="1798" spans="12:22" x14ac:dyDescent="0.25">
      <c r="L1798" t="s">
        <v>59</v>
      </c>
      <c r="M1798">
        <v>2022</v>
      </c>
      <c r="N1798" t="s">
        <v>38</v>
      </c>
      <c r="O1798" t="s">
        <v>65</v>
      </c>
      <c r="P1798" t="s">
        <v>54</v>
      </c>
      <c r="Q1798" t="s">
        <v>55</v>
      </c>
      <c r="R1798" t="s">
        <v>56</v>
      </c>
      <c r="S1798" t="s">
        <v>57</v>
      </c>
      <c r="T1798" t="s">
        <v>58</v>
      </c>
      <c r="U1798">
        <v>182</v>
      </c>
      <c r="V1798">
        <v>260.26</v>
      </c>
    </row>
    <row r="1799" spans="12:22" x14ac:dyDescent="0.25">
      <c r="L1799" t="s">
        <v>61</v>
      </c>
      <c r="M1799">
        <v>2022</v>
      </c>
      <c r="N1799" t="s">
        <v>38</v>
      </c>
      <c r="O1799" t="s">
        <v>65</v>
      </c>
      <c r="P1799" t="s">
        <v>54</v>
      </c>
      <c r="Q1799" t="s">
        <v>55</v>
      </c>
      <c r="R1799" t="s">
        <v>56</v>
      </c>
      <c r="S1799" t="s">
        <v>57</v>
      </c>
      <c r="T1799" t="s">
        <v>58</v>
      </c>
      <c r="U1799">
        <v>224</v>
      </c>
      <c r="V1799">
        <v>320.32</v>
      </c>
    </row>
    <row r="1800" spans="12:22" x14ac:dyDescent="0.25">
      <c r="L1800" t="s">
        <v>61</v>
      </c>
      <c r="M1800">
        <v>2022</v>
      </c>
      <c r="N1800" t="s">
        <v>38</v>
      </c>
      <c r="O1800" t="s">
        <v>65</v>
      </c>
      <c r="P1800" t="s">
        <v>54</v>
      </c>
      <c r="Q1800" t="s">
        <v>55</v>
      </c>
      <c r="R1800" t="s">
        <v>56</v>
      </c>
      <c r="S1800" t="s">
        <v>57</v>
      </c>
      <c r="T1800" t="s">
        <v>58</v>
      </c>
      <c r="U1800">
        <v>364</v>
      </c>
      <c r="V1800">
        <v>520.52</v>
      </c>
    </row>
    <row r="1801" spans="12:22" x14ac:dyDescent="0.25">
      <c r="L1801" t="s">
        <v>59</v>
      </c>
      <c r="M1801">
        <v>2022</v>
      </c>
      <c r="N1801" t="s">
        <v>38</v>
      </c>
      <c r="O1801" t="s">
        <v>65</v>
      </c>
      <c r="P1801" t="s">
        <v>54</v>
      </c>
      <c r="Q1801" t="s">
        <v>55</v>
      </c>
      <c r="R1801" t="s">
        <v>56</v>
      </c>
      <c r="S1801" t="s">
        <v>57</v>
      </c>
      <c r="T1801" t="s">
        <v>58</v>
      </c>
      <c r="U1801">
        <v>358</v>
      </c>
      <c r="V1801">
        <v>511.94</v>
      </c>
    </row>
    <row r="1802" spans="12:22" x14ac:dyDescent="0.25">
      <c r="L1802" t="s">
        <v>63</v>
      </c>
      <c r="M1802">
        <v>2022</v>
      </c>
      <c r="N1802" t="s">
        <v>38</v>
      </c>
      <c r="O1802" t="s">
        <v>65</v>
      </c>
      <c r="P1802" t="s">
        <v>54</v>
      </c>
      <c r="Q1802" t="s">
        <v>55</v>
      </c>
      <c r="R1802" t="s">
        <v>56</v>
      </c>
      <c r="S1802" t="s">
        <v>57</v>
      </c>
      <c r="T1802" t="s">
        <v>58</v>
      </c>
      <c r="U1802">
        <v>178</v>
      </c>
      <c r="V1802">
        <v>526.24</v>
      </c>
    </row>
    <row r="1803" spans="12:22" x14ac:dyDescent="0.25">
      <c r="L1803" t="s">
        <v>61</v>
      </c>
      <c r="M1803">
        <v>2022</v>
      </c>
      <c r="N1803" t="s">
        <v>38</v>
      </c>
      <c r="O1803" t="s">
        <v>65</v>
      </c>
      <c r="P1803" t="s">
        <v>54</v>
      </c>
      <c r="Q1803" t="s">
        <v>55</v>
      </c>
      <c r="R1803" t="s">
        <v>56</v>
      </c>
      <c r="S1803" t="s">
        <v>57</v>
      </c>
      <c r="T1803" t="s">
        <v>58</v>
      </c>
      <c r="U1803">
        <v>226</v>
      </c>
      <c r="V1803">
        <v>526.24</v>
      </c>
    </row>
    <row r="1804" spans="12:22" x14ac:dyDescent="0.25">
      <c r="L1804" t="s">
        <v>59</v>
      </c>
      <c r="M1804">
        <v>2022</v>
      </c>
      <c r="N1804" t="s">
        <v>38</v>
      </c>
      <c r="O1804" t="s">
        <v>65</v>
      </c>
      <c r="P1804" t="s">
        <v>54</v>
      </c>
      <c r="Q1804" t="s">
        <v>55</v>
      </c>
      <c r="R1804" t="s">
        <v>56</v>
      </c>
      <c r="S1804" t="s">
        <v>57</v>
      </c>
      <c r="T1804" t="s">
        <v>58</v>
      </c>
      <c r="U1804">
        <v>1014</v>
      </c>
      <c r="V1804">
        <v>1450.02</v>
      </c>
    </row>
    <row r="1805" spans="12:22" x14ac:dyDescent="0.25">
      <c r="L1805" t="s">
        <v>59</v>
      </c>
      <c r="M1805">
        <v>2022</v>
      </c>
      <c r="N1805" t="s">
        <v>38</v>
      </c>
      <c r="O1805" t="s">
        <v>65</v>
      </c>
      <c r="P1805" t="s">
        <v>54</v>
      </c>
      <c r="Q1805" t="s">
        <v>55</v>
      </c>
      <c r="R1805" t="s">
        <v>56</v>
      </c>
      <c r="S1805" t="s">
        <v>57</v>
      </c>
      <c r="T1805" t="s">
        <v>58</v>
      </c>
      <c r="U1805">
        <v>228</v>
      </c>
      <c r="V1805">
        <v>326.03999999999996</v>
      </c>
    </row>
    <row r="1806" spans="12:22" x14ac:dyDescent="0.25">
      <c r="L1806" t="s">
        <v>59</v>
      </c>
      <c r="M1806">
        <v>2022</v>
      </c>
      <c r="N1806" t="s">
        <v>38</v>
      </c>
      <c r="O1806" t="s">
        <v>65</v>
      </c>
      <c r="P1806" t="s">
        <v>54</v>
      </c>
      <c r="Q1806" t="s">
        <v>55</v>
      </c>
      <c r="R1806" t="s">
        <v>56</v>
      </c>
      <c r="S1806" t="s">
        <v>57</v>
      </c>
      <c r="T1806" t="s">
        <v>58</v>
      </c>
      <c r="U1806">
        <v>225</v>
      </c>
      <c r="V1806">
        <v>321.75</v>
      </c>
    </row>
    <row r="1807" spans="12:22" x14ac:dyDescent="0.25">
      <c r="L1807" t="s">
        <v>59</v>
      </c>
      <c r="M1807">
        <v>2022</v>
      </c>
      <c r="N1807" t="s">
        <v>38</v>
      </c>
      <c r="O1807" t="s">
        <v>65</v>
      </c>
      <c r="P1807" t="s">
        <v>54</v>
      </c>
      <c r="Q1807" t="s">
        <v>55</v>
      </c>
      <c r="R1807" t="s">
        <v>56</v>
      </c>
      <c r="S1807" t="s">
        <v>57</v>
      </c>
      <c r="T1807" t="s">
        <v>58</v>
      </c>
      <c r="U1807">
        <v>367</v>
      </c>
      <c r="V1807">
        <v>524.80999999999995</v>
      </c>
    </row>
    <row r="1808" spans="12:22" x14ac:dyDescent="0.25">
      <c r="L1808" t="s">
        <v>59</v>
      </c>
      <c r="M1808">
        <v>2022</v>
      </c>
      <c r="N1808" t="s">
        <v>38</v>
      </c>
      <c r="O1808" t="s">
        <v>65</v>
      </c>
      <c r="P1808" t="s">
        <v>54</v>
      </c>
      <c r="Q1808" t="s">
        <v>55</v>
      </c>
      <c r="R1808" t="s">
        <v>56</v>
      </c>
      <c r="S1808" t="s">
        <v>57</v>
      </c>
      <c r="T1808" t="s">
        <v>58</v>
      </c>
      <c r="U1808">
        <v>361</v>
      </c>
      <c r="V1808">
        <v>516.23</v>
      </c>
    </row>
    <row r="1809" spans="12:22" x14ac:dyDescent="0.25">
      <c r="L1809" t="s">
        <v>63</v>
      </c>
      <c r="M1809">
        <v>2022</v>
      </c>
      <c r="N1809" t="s">
        <v>38</v>
      </c>
      <c r="O1809" t="s">
        <v>65</v>
      </c>
      <c r="P1809" t="s">
        <v>54</v>
      </c>
      <c r="Q1809" t="s">
        <v>55</v>
      </c>
      <c r="R1809" t="s">
        <v>56</v>
      </c>
      <c r="S1809" t="s">
        <v>57</v>
      </c>
      <c r="T1809" t="s">
        <v>58</v>
      </c>
      <c r="U1809">
        <v>355</v>
      </c>
      <c r="V1809">
        <v>507.65</v>
      </c>
    </row>
    <row r="1810" spans="12:22" x14ac:dyDescent="0.25">
      <c r="L1810" t="s">
        <v>61</v>
      </c>
      <c r="M1810">
        <v>2022</v>
      </c>
      <c r="N1810" t="s">
        <v>38</v>
      </c>
      <c r="O1810" t="s">
        <v>65</v>
      </c>
      <c r="P1810" t="s">
        <v>54</v>
      </c>
      <c r="Q1810" t="s">
        <v>55</v>
      </c>
      <c r="R1810" t="s">
        <v>56</v>
      </c>
      <c r="S1810" t="s">
        <v>57</v>
      </c>
      <c r="T1810" t="s">
        <v>58</v>
      </c>
      <c r="U1810">
        <v>795</v>
      </c>
      <c r="V1810">
        <v>1136.8499999999999</v>
      </c>
    </row>
    <row r="1811" spans="12:22" x14ac:dyDescent="0.25">
      <c r="L1811" t="s">
        <v>59</v>
      </c>
      <c r="M1811">
        <v>2022</v>
      </c>
      <c r="N1811" t="s">
        <v>38</v>
      </c>
      <c r="O1811" t="s">
        <v>65</v>
      </c>
      <c r="P1811" t="s">
        <v>54</v>
      </c>
      <c r="Q1811" t="s">
        <v>55</v>
      </c>
      <c r="R1811" t="s">
        <v>56</v>
      </c>
      <c r="S1811" t="s">
        <v>57</v>
      </c>
      <c r="T1811" t="s">
        <v>58</v>
      </c>
      <c r="U1811">
        <v>828</v>
      </c>
      <c r="V1811">
        <v>1184.04</v>
      </c>
    </row>
    <row r="1812" spans="12:22" x14ac:dyDescent="0.25">
      <c r="L1812" t="s">
        <v>52</v>
      </c>
      <c r="M1812">
        <v>2022</v>
      </c>
      <c r="N1812" t="s">
        <v>38</v>
      </c>
      <c r="O1812" t="s">
        <v>65</v>
      </c>
      <c r="P1812" t="s">
        <v>54</v>
      </c>
      <c r="Q1812" t="s">
        <v>55</v>
      </c>
      <c r="R1812" t="s">
        <v>56</v>
      </c>
      <c r="S1812" t="s">
        <v>57</v>
      </c>
      <c r="T1812" t="s">
        <v>60</v>
      </c>
      <c r="U1812">
        <v>365</v>
      </c>
      <c r="V1812">
        <v>521.95000000000005</v>
      </c>
    </row>
    <row r="1813" spans="12:22" x14ac:dyDescent="0.25">
      <c r="L1813" t="s">
        <v>59</v>
      </c>
      <c r="M1813">
        <v>2022</v>
      </c>
      <c r="N1813" t="s">
        <v>38</v>
      </c>
      <c r="O1813" t="s">
        <v>65</v>
      </c>
      <c r="P1813" t="s">
        <v>54</v>
      </c>
      <c r="Q1813" t="s">
        <v>55</v>
      </c>
      <c r="R1813" t="s">
        <v>56</v>
      </c>
      <c r="S1813" t="s">
        <v>57</v>
      </c>
      <c r="T1813" t="s">
        <v>60</v>
      </c>
      <c r="U1813">
        <v>359</v>
      </c>
      <c r="V1813">
        <v>513.37</v>
      </c>
    </row>
    <row r="1814" spans="12:22" x14ac:dyDescent="0.25">
      <c r="L1814" t="s">
        <v>59</v>
      </c>
      <c r="M1814">
        <v>2022</v>
      </c>
      <c r="N1814" t="s">
        <v>38</v>
      </c>
      <c r="O1814" t="s">
        <v>65</v>
      </c>
      <c r="P1814" t="s">
        <v>54</v>
      </c>
      <c r="Q1814" t="s">
        <v>55</v>
      </c>
      <c r="R1814" t="s">
        <v>56</v>
      </c>
      <c r="S1814" t="s">
        <v>57</v>
      </c>
      <c r="T1814" t="s">
        <v>60</v>
      </c>
      <c r="U1814">
        <v>353</v>
      </c>
      <c r="V1814">
        <v>504.78999999999996</v>
      </c>
    </row>
    <row r="1815" spans="12:22" x14ac:dyDescent="0.25">
      <c r="L1815" t="s">
        <v>59</v>
      </c>
      <c r="M1815">
        <v>2022</v>
      </c>
      <c r="N1815" t="s">
        <v>38</v>
      </c>
      <c r="O1815" t="s">
        <v>65</v>
      </c>
      <c r="P1815" t="s">
        <v>54</v>
      </c>
      <c r="Q1815" t="s">
        <v>55</v>
      </c>
      <c r="R1815" t="s">
        <v>56</v>
      </c>
      <c r="S1815" t="s">
        <v>57</v>
      </c>
      <c r="T1815" t="s">
        <v>58</v>
      </c>
      <c r="U1815">
        <v>179</v>
      </c>
      <c r="V1815">
        <v>255.97</v>
      </c>
    </row>
    <row r="1816" spans="12:22" x14ac:dyDescent="0.25">
      <c r="L1816" t="s">
        <v>52</v>
      </c>
      <c r="M1816">
        <v>2022</v>
      </c>
      <c r="N1816" t="s">
        <v>38</v>
      </c>
      <c r="O1816" t="s">
        <v>65</v>
      </c>
      <c r="P1816" t="s">
        <v>54</v>
      </c>
      <c r="Q1816" t="s">
        <v>55</v>
      </c>
      <c r="R1816" t="s">
        <v>56</v>
      </c>
      <c r="S1816" t="s">
        <v>57</v>
      </c>
      <c r="T1816" t="s">
        <v>58</v>
      </c>
      <c r="U1816">
        <v>227</v>
      </c>
      <c r="V1816">
        <v>324.61</v>
      </c>
    </row>
    <row r="1817" spans="12:22" x14ac:dyDescent="0.25">
      <c r="L1817" t="s">
        <v>59</v>
      </c>
      <c r="M1817">
        <v>2022</v>
      </c>
      <c r="N1817" t="s">
        <v>42</v>
      </c>
      <c r="O1817" t="s">
        <v>65</v>
      </c>
      <c r="P1817" t="s">
        <v>54</v>
      </c>
      <c r="Q1817" t="s">
        <v>55</v>
      </c>
      <c r="R1817" t="s">
        <v>56</v>
      </c>
      <c r="S1817" t="s">
        <v>57</v>
      </c>
      <c r="T1817" t="s">
        <v>60</v>
      </c>
      <c r="U1817">
        <v>302</v>
      </c>
      <c r="V1817">
        <v>431.86</v>
      </c>
    </row>
    <row r="1818" spans="12:22" x14ac:dyDescent="0.25">
      <c r="L1818" t="s">
        <v>52</v>
      </c>
      <c r="M1818">
        <v>2022</v>
      </c>
      <c r="N1818" t="s">
        <v>42</v>
      </c>
      <c r="O1818" t="s">
        <v>65</v>
      </c>
      <c r="P1818" t="s">
        <v>54</v>
      </c>
      <c r="Q1818" t="s">
        <v>55</v>
      </c>
      <c r="R1818" t="s">
        <v>56</v>
      </c>
      <c r="S1818" t="s">
        <v>57</v>
      </c>
      <c r="T1818" t="s">
        <v>60</v>
      </c>
      <c r="U1818">
        <v>296</v>
      </c>
      <c r="V1818">
        <v>423.28</v>
      </c>
    </row>
    <row r="1819" spans="12:22" x14ac:dyDescent="0.25">
      <c r="L1819" t="s">
        <v>61</v>
      </c>
      <c r="M1819">
        <v>2022</v>
      </c>
      <c r="N1819" t="s">
        <v>42</v>
      </c>
      <c r="O1819" t="s">
        <v>65</v>
      </c>
      <c r="P1819" t="s">
        <v>54</v>
      </c>
      <c r="Q1819" t="s">
        <v>55</v>
      </c>
      <c r="R1819" t="s">
        <v>56</v>
      </c>
      <c r="S1819" t="s">
        <v>57</v>
      </c>
      <c r="T1819" t="s">
        <v>60</v>
      </c>
      <c r="U1819">
        <v>290</v>
      </c>
      <c r="V1819">
        <v>414.7</v>
      </c>
    </row>
    <row r="1820" spans="12:22" x14ac:dyDescent="0.25">
      <c r="L1820" t="s">
        <v>59</v>
      </c>
      <c r="M1820">
        <v>2022</v>
      </c>
      <c r="N1820" t="s">
        <v>42</v>
      </c>
      <c r="O1820" t="s">
        <v>65</v>
      </c>
      <c r="P1820" t="s">
        <v>54</v>
      </c>
      <c r="Q1820" t="s">
        <v>55</v>
      </c>
      <c r="R1820" t="s">
        <v>56</v>
      </c>
      <c r="S1820" t="s">
        <v>57</v>
      </c>
      <c r="T1820" t="s">
        <v>58</v>
      </c>
      <c r="U1820">
        <v>230</v>
      </c>
      <c r="V1820">
        <v>328.9</v>
      </c>
    </row>
    <row r="1821" spans="12:22" x14ac:dyDescent="0.25">
      <c r="L1821" t="s">
        <v>61</v>
      </c>
      <c r="M1821">
        <v>2022</v>
      </c>
      <c r="N1821" t="s">
        <v>42</v>
      </c>
      <c r="O1821" t="s">
        <v>65</v>
      </c>
      <c r="P1821" t="s">
        <v>54</v>
      </c>
      <c r="Q1821" t="s">
        <v>55</v>
      </c>
      <c r="R1821" t="s">
        <v>56</v>
      </c>
      <c r="S1821" t="s">
        <v>57</v>
      </c>
      <c r="T1821" t="s">
        <v>58</v>
      </c>
      <c r="U1821">
        <v>158</v>
      </c>
      <c r="V1821">
        <v>225.94</v>
      </c>
    </row>
    <row r="1822" spans="12:22" x14ac:dyDescent="0.25">
      <c r="L1822" t="s">
        <v>52</v>
      </c>
      <c r="M1822">
        <v>2022</v>
      </c>
      <c r="N1822" t="s">
        <v>42</v>
      </c>
      <c r="O1822" t="s">
        <v>65</v>
      </c>
      <c r="P1822" t="s">
        <v>54</v>
      </c>
      <c r="Q1822" t="s">
        <v>55</v>
      </c>
      <c r="R1822" t="s">
        <v>56</v>
      </c>
      <c r="S1822" t="s">
        <v>57</v>
      </c>
      <c r="T1822" t="s">
        <v>58</v>
      </c>
      <c r="U1822">
        <v>206</v>
      </c>
      <c r="V1822">
        <v>294.58</v>
      </c>
    </row>
    <row r="1823" spans="12:22" x14ac:dyDescent="0.25">
      <c r="L1823" t="s">
        <v>52</v>
      </c>
      <c r="M1823">
        <v>2022</v>
      </c>
      <c r="N1823" t="s">
        <v>42</v>
      </c>
      <c r="O1823" t="s">
        <v>65</v>
      </c>
      <c r="P1823" t="s">
        <v>54</v>
      </c>
      <c r="Q1823" t="s">
        <v>55</v>
      </c>
      <c r="R1823" t="s">
        <v>56</v>
      </c>
      <c r="S1823" t="s">
        <v>57</v>
      </c>
      <c r="T1823" t="s">
        <v>58</v>
      </c>
      <c r="U1823">
        <v>304</v>
      </c>
      <c r="V1823">
        <v>434.72</v>
      </c>
    </row>
    <row r="1824" spans="12:22" x14ac:dyDescent="0.25">
      <c r="L1824" t="s">
        <v>59</v>
      </c>
      <c r="M1824">
        <v>2022</v>
      </c>
      <c r="N1824" t="s">
        <v>42</v>
      </c>
      <c r="O1824" t="s">
        <v>65</v>
      </c>
      <c r="P1824" t="s">
        <v>54</v>
      </c>
      <c r="Q1824" t="s">
        <v>55</v>
      </c>
      <c r="R1824" t="s">
        <v>56</v>
      </c>
      <c r="S1824" t="s">
        <v>57</v>
      </c>
      <c r="T1824" t="s">
        <v>58</v>
      </c>
      <c r="U1824">
        <v>298</v>
      </c>
      <c r="V1824">
        <v>426.14</v>
      </c>
    </row>
    <row r="1825" spans="12:22" x14ac:dyDescent="0.25">
      <c r="L1825" t="s">
        <v>61</v>
      </c>
      <c r="M1825">
        <v>2022</v>
      </c>
      <c r="N1825" t="s">
        <v>42</v>
      </c>
      <c r="O1825" t="s">
        <v>65</v>
      </c>
      <c r="P1825" t="s">
        <v>54</v>
      </c>
      <c r="Q1825" t="s">
        <v>55</v>
      </c>
      <c r="R1825" t="s">
        <v>56</v>
      </c>
      <c r="S1825" t="s">
        <v>57</v>
      </c>
      <c r="T1825" t="s">
        <v>58</v>
      </c>
      <c r="U1825">
        <v>292</v>
      </c>
      <c r="V1825">
        <v>417.56</v>
      </c>
    </row>
    <row r="1826" spans="12:22" x14ac:dyDescent="0.25">
      <c r="L1826" t="s">
        <v>59</v>
      </c>
      <c r="M1826">
        <v>2022</v>
      </c>
      <c r="N1826" t="s">
        <v>42</v>
      </c>
      <c r="O1826" t="s">
        <v>65</v>
      </c>
      <c r="P1826" t="s">
        <v>54</v>
      </c>
      <c r="Q1826" t="s">
        <v>55</v>
      </c>
      <c r="R1826" t="s">
        <v>56</v>
      </c>
      <c r="S1826" t="s">
        <v>57</v>
      </c>
      <c r="T1826" t="s">
        <v>58</v>
      </c>
      <c r="U1826">
        <v>232</v>
      </c>
      <c r="V1826">
        <v>526.24</v>
      </c>
    </row>
    <row r="1827" spans="12:22" x14ac:dyDescent="0.25">
      <c r="L1827" t="s">
        <v>52</v>
      </c>
      <c r="M1827">
        <v>2022</v>
      </c>
      <c r="N1827" t="s">
        <v>42</v>
      </c>
      <c r="O1827" t="s">
        <v>65</v>
      </c>
      <c r="P1827" t="s">
        <v>54</v>
      </c>
      <c r="Q1827" t="s">
        <v>55</v>
      </c>
      <c r="R1827" t="s">
        <v>56</v>
      </c>
      <c r="S1827" t="s">
        <v>57</v>
      </c>
      <c r="T1827" t="s">
        <v>58</v>
      </c>
      <c r="U1827">
        <v>160</v>
      </c>
      <c r="V1827">
        <v>526.24</v>
      </c>
    </row>
    <row r="1828" spans="12:22" x14ac:dyDescent="0.25">
      <c r="L1828" t="s">
        <v>59</v>
      </c>
      <c r="M1828">
        <v>2022</v>
      </c>
      <c r="N1828" t="s">
        <v>42</v>
      </c>
      <c r="O1828" t="s">
        <v>65</v>
      </c>
      <c r="P1828" t="s">
        <v>54</v>
      </c>
      <c r="Q1828" t="s">
        <v>55</v>
      </c>
      <c r="R1828" t="s">
        <v>56</v>
      </c>
      <c r="S1828" t="s">
        <v>57</v>
      </c>
      <c r="T1828" t="s">
        <v>58</v>
      </c>
      <c r="U1828">
        <v>964</v>
      </c>
      <c r="V1828">
        <v>1378.52</v>
      </c>
    </row>
    <row r="1829" spans="12:22" x14ac:dyDescent="0.25">
      <c r="L1829" t="s">
        <v>52</v>
      </c>
      <c r="M1829">
        <v>2022</v>
      </c>
      <c r="N1829" t="s">
        <v>42</v>
      </c>
      <c r="O1829" t="s">
        <v>65</v>
      </c>
      <c r="P1829" t="s">
        <v>54</v>
      </c>
      <c r="Q1829" t="s">
        <v>55</v>
      </c>
      <c r="R1829" t="s">
        <v>56</v>
      </c>
      <c r="S1829" t="s">
        <v>57</v>
      </c>
      <c r="T1829" t="s">
        <v>58</v>
      </c>
      <c r="U1829">
        <v>1018</v>
      </c>
      <c r="V1829">
        <v>1455.74</v>
      </c>
    </row>
    <row r="1830" spans="12:22" x14ac:dyDescent="0.25">
      <c r="L1830" t="s">
        <v>61</v>
      </c>
      <c r="M1830">
        <v>2022</v>
      </c>
      <c r="N1830" t="s">
        <v>42</v>
      </c>
      <c r="O1830" t="s">
        <v>65</v>
      </c>
      <c r="P1830" t="s">
        <v>54</v>
      </c>
      <c r="Q1830" t="s">
        <v>55</v>
      </c>
      <c r="R1830" t="s">
        <v>56</v>
      </c>
      <c r="S1830" t="s">
        <v>57</v>
      </c>
      <c r="T1830" t="s">
        <v>58</v>
      </c>
      <c r="U1830">
        <v>204</v>
      </c>
      <c r="V1830">
        <v>291.72000000000003</v>
      </c>
    </row>
    <row r="1831" spans="12:22" x14ac:dyDescent="0.25">
      <c r="L1831" t="s">
        <v>61</v>
      </c>
      <c r="M1831">
        <v>2022</v>
      </c>
      <c r="N1831" t="s">
        <v>42</v>
      </c>
      <c r="O1831" t="s">
        <v>65</v>
      </c>
      <c r="P1831" t="s">
        <v>54</v>
      </c>
      <c r="Q1831" t="s">
        <v>55</v>
      </c>
      <c r="R1831" t="s">
        <v>56</v>
      </c>
      <c r="S1831" t="s">
        <v>57</v>
      </c>
      <c r="T1831" t="s">
        <v>58</v>
      </c>
      <c r="U1831">
        <v>231</v>
      </c>
      <c r="V1831">
        <v>330.33</v>
      </c>
    </row>
    <row r="1832" spans="12:22" x14ac:dyDescent="0.25">
      <c r="L1832" t="s">
        <v>59</v>
      </c>
      <c r="M1832">
        <v>2022</v>
      </c>
      <c r="N1832" t="s">
        <v>42</v>
      </c>
      <c r="O1832" t="s">
        <v>65</v>
      </c>
      <c r="P1832" t="s">
        <v>54</v>
      </c>
      <c r="Q1832" t="s">
        <v>55</v>
      </c>
      <c r="R1832" t="s">
        <v>56</v>
      </c>
      <c r="S1832" t="s">
        <v>57</v>
      </c>
      <c r="T1832" t="s">
        <v>58</v>
      </c>
      <c r="U1832">
        <v>159</v>
      </c>
      <c r="V1832">
        <v>227.37</v>
      </c>
    </row>
    <row r="1833" spans="12:22" x14ac:dyDescent="0.25">
      <c r="L1833" t="s">
        <v>59</v>
      </c>
      <c r="M1833">
        <v>2022</v>
      </c>
      <c r="N1833" t="s">
        <v>42</v>
      </c>
      <c r="O1833" t="s">
        <v>65</v>
      </c>
      <c r="P1833" t="s">
        <v>54</v>
      </c>
      <c r="Q1833" t="s">
        <v>55</v>
      </c>
      <c r="R1833" t="s">
        <v>56</v>
      </c>
      <c r="S1833" t="s">
        <v>57</v>
      </c>
      <c r="T1833" t="s">
        <v>58</v>
      </c>
      <c r="U1833">
        <v>207</v>
      </c>
      <c r="V1833">
        <v>296.01</v>
      </c>
    </row>
    <row r="1834" spans="12:22" x14ac:dyDescent="0.25">
      <c r="L1834" t="s">
        <v>52</v>
      </c>
      <c r="M1834">
        <v>2022</v>
      </c>
      <c r="N1834" t="s">
        <v>42</v>
      </c>
      <c r="O1834" t="s">
        <v>65</v>
      </c>
      <c r="P1834" t="s">
        <v>54</v>
      </c>
      <c r="Q1834" t="s">
        <v>55</v>
      </c>
      <c r="R1834" t="s">
        <v>56</v>
      </c>
      <c r="S1834" t="s">
        <v>57</v>
      </c>
      <c r="T1834" t="s">
        <v>58</v>
      </c>
      <c r="U1834">
        <v>301</v>
      </c>
      <c r="V1834">
        <v>430.43</v>
      </c>
    </row>
    <row r="1835" spans="12:22" x14ac:dyDescent="0.25">
      <c r="L1835" t="s">
        <v>61</v>
      </c>
      <c r="M1835">
        <v>2022</v>
      </c>
      <c r="N1835" t="s">
        <v>42</v>
      </c>
      <c r="O1835" t="s">
        <v>65</v>
      </c>
      <c r="P1835" t="s">
        <v>54</v>
      </c>
      <c r="Q1835" t="s">
        <v>55</v>
      </c>
      <c r="R1835" t="s">
        <v>56</v>
      </c>
      <c r="S1835" t="s">
        <v>57</v>
      </c>
      <c r="T1835" t="s">
        <v>58</v>
      </c>
      <c r="U1835">
        <v>295</v>
      </c>
      <c r="V1835">
        <v>421.85</v>
      </c>
    </row>
    <row r="1836" spans="12:22" x14ac:dyDescent="0.25">
      <c r="L1836" t="s">
        <v>52</v>
      </c>
      <c r="M1836">
        <v>2022</v>
      </c>
      <c r="N1836" t="s">
        <v>42</v>
      </c>
      <c r="O1836" t="s">
        <v>65</v>
      </c>
      <c r="P1836" t="s">
        <v>54</v>
      </c>
      <c r="Q1836" t="s">
        <v>55</v>
      </c>
      <c r="R1836" t="s">
        <v>56</v>
      </c>
      <c r="S1836" t="s">
        <v>57</v>
      </c>
      <c r="T1836" t="s">
        <v>58</v>
      </c>
      <c r="U1836">
        <v>289</v>
      </c>
      <c r="V1836">
        <v>413.27</v>
      </c>
    </row>
    <row r="1837" spans="12:22" x14ac:dyDescent="0.25">
      <c r="L1837" t="s">
        <v>61</v>
      </c>
      <c r="M1837">
        <v>2022</v>
      </c>
      <c r="N1837" t="s">
        <v>42</v>
      </c>
      <c r="O1837" t="s">
        <v>65</v>
      </c>
      <c r="P1837" t="s">
        <v>54</v>
      </c>
      <c r="Q1837" t="s">
        <v>55</v>
      </c>
      <c r="R1837" t="s">
        <v>56</v>
      </c>
      <c r="S1837" t="s">
        <v>57</v>
      </c>
      <c r="T1837" t="s">
        <v>58</v>
      </c>
      <c r="U1837">
        <v>799</v>
      </c>
      <c r="V1837">
        <v>1142.57</v>
      </c>
    </row>
    <row r="1838" spans="12:22" x14ac:dyDescent="0.25">
      <c r="L1838" t="s">
        <v>59</v>
      </c>
      <c r="M1838">
        <v>2022</v>
      </c>
      <c r="N1838" t="s">
        <v>42</v>
      </c>
      <c r="O1838" t="s">
        <v>65</v>
      </c>
      <c r="P1838" t="s">
        <v>54</v>
      </c>
      <c r="Q1838" t="s">
        <v>55</v>
      </c>
      <c r="R1838" t="s">
        <v>56</v>
      </c>
      <c r="S1838" t="s">
        <v>57</v>
      </c>
      <c r="T1838" t="s">
        <v>58</v>
      </c>
      <c r="U1838">
        <v>832</v>
      </c>
      <c r="V1838">
        <v>1189.76</v>
      </c>
    </row>
    <row r="1839" spans="12:22" x14ac:dyDescent="0.25">
      <c r="L1839" t="s">
        <v>61</v>
      </c>
      <c r="M1839">
        <v>2022</v>
      </c>
      <c r="N1839" t="s">
        <v>42</v>
      </c>
      <c r="O1839" t="s">
        <v>65</v>
      </c>
      <c r="P1839" t="s">
        <v>54</v>
      </c>
      <c r="Q1839" t="s">
        <v>55</v>
      </c>
      <c r="R1839" t="s">
        <v>56</v>
      </c>
      <c r="S1839" t="s">
        <v>57</v>
      </c>
      <c r="T1839" t="s">
        <v>60</v>
      </c>
      <c r="U1839">
        <v>299</v>
      </c>
      <c r="V1839">
        <v>427.57</v>
      </c>
    </row>
    <row r="1840" spans="12:22" x14ac:dyDescent="0.25">
      <c r="L1840" t="s">
        <v>59</v>
      </c>
      <c r="M1840">
        <v>2022</v>
      </c>
      <c r="N1840" t="s">
        <v>42</v>
      </c>
      <c r="O1840" t="s">
        <v>65</v>
      </c>
      <c r="P1840" t="s">
        <v>54</v>
      </c>
      <c r="Q1840" t="s">
        <v>55</v>
      </c>
      <c r="R1840" t="s">
        <v>56</v>
      </c>
      <c r="S1840" t="s">
        <v>57</v>
      </c>
      <c r="T1840" t="s">
        <v>60</v>
      </c>
      <c r="U1840">
        <v>293</v>
      </c>
      <c r="V1840">
        <v>418.99</v>
      </c>
    </row>
    <row r="1841" spans="12:22" x14ac:dyDescent="0.25">
      <c r="L1841" t="s">
        <v>52</v>
      </c>
      <c r="M1841">
        <v>2022</v>
      </c>
      <c r="N1841" t="s">
        <v>42</v>
      </c>
      <c r="O1841" t="s">
        <v>65</v>
      </c>
      <c r="P1841" t="s">
        <v>54</v>
      </c>
      <c r="Q1841" t="s">
        <v>55</v>
      </c>
      <c r="R1841" t="s">
        <v>56</v>
      </c>
      <c r="S1841" t="s">
        <v>57</v>
      </c>
      <c r="T1841" t="s">
        <v>58</v>
      </c>
      <c r="U1841">
        <v>233</v>
      </c>
      <c r="V1841">
        <v>333.19</v>
      </c>
    </row>
    <row r="1842" spans="12:22" x14ac:dyDescent="0.25">
      <c r="L1842" t="s">
        <v>52</v>
      </c>
      <c r="M1842">
        <v>2022</v>
      </c>
      <c r="N1842" t="s">
        <v>42</v>
      </c>
      <c r="O1842" t="s">
        <v>65</v>
      </c>
      <c r="P1842" t="s">
        <v>54</v>
      </c>
      <c r="Q1842" t="s">
        <v>55</v>
      </c>
      <c r="R1842" t="s">
        <v>56</v>
      </c>
      <c r="S1842" t="s">
        <v>57</v>
      </c>
      <c r="T1842" t="s">
        <v>58</v>
      </c>
      <c r="U1842">
        <v>161</v>
      </c>
      <c r="V1842">
        <v>230.23000000000002</v>
      </c>
    </row>
    <row r="1843" spans="12:22" x14ac:dyDescent="0.25">
      <c r="L1843" t="s">
        <v>59</v>
      </c>
      <c r="M1843">
        <v>2022</v>
      </c>
      <c r="N1843" t="s">
        <v>42</v>
      </c>
      <c r="O1843" t="s">
        <v>65</v>
      </c>
      <c r="P1843" t="s">
        <v>54</v>
      </c>
      <c r="Q1843" t="s">
        <v>55</v>
      </c>
      <c r="R1843" t="s">
        <v>56</v>
      </c>
      <c r="S1843" t="s">
        <v>57</v>
      </c>
      <c r="T1843" t="s">
        <v>58</v>
      </c>
      <c r="U1843">
        <v>203</v>
      </c>
      <c r="V1843">
        <v>290.28999999999996</v>
      </c>
    </row>
    <row r="1844" spans="12:22" x14ac:dyDescent="0.25">
      <c r="L1844" t="s">
        <v>52</v>
      </c>
      <c r="M1844">
        <v>2022</v>
      </c>
      <c r="N1844" t="s">
        <v>31</v>
      </c>
      <c r="O1844" t="s">
        <v>65</v>
      </c>
      <c r="P1844" t="s">
        <v>54</v>
      </c>
      <c r="Q1844" t="s">
        <v>55</v>
      </c>
      <c r="R1844" t="s">
        <v>56</v>
      </c>
      <c r="S1844" t="s">
        <v>57</v>
      </c>
      <c r="T1844" t="s">
        <v>60</v>
      </c>
      <c r="U1844">
        <v>218</v>
      </c>
      <c r="V1844">
        <v>311.74</v>
      </c>
    </row>
    <row r="1845" spans="12:22" x14ac:dyDescent="0.25">
      <c r="L1845" t="s">
        <v>59</v>
      </c>
      <c r="M1845">
        <v>2022</v>
      </c>
      <c r="N1845" t="s">
        <v>31</v>
      </c>
      <c r="O1845" t="s">
        <v>65</v>
      </c>
      <c r="P1845" t="s">
        <v>54</v>
      </c>
      <c r="Q1845" t="s">
        <v>55</v>
      </c>
      <c r="R1845" t="s">
        <v>56</v>
      </c>
      <c r="S1845" t="s">
        <v>57</v>
      </c>
      <c r="T1845" t="s">
        <v>60</v>
      </c>
      <c r="U1845">
        <v>212</v>
      </c>
      <c r="V1845">
        <v>303.15999999999997</v>
      </c>
    </row>
    <row r="1846" spans="12:22" x14ac:dyDescent="0.25">
      <c r="L1846" t="s">
        <v>61</v>
      </c>
      <c r="M1846">
        <v>2022</v>
      </c>
      <c r="N1846" t="s">
        <v>31</v>
      </c>
      <c r="O1846" t="s">
        <v>65</v>
      </c>
      <c r="P1846" t="s">
        <v>54</v>
      </c>
      <c r="Q1846" t="s">
        <v>55</v>
      </c>
      <c r="R1846" t="s">
        <v>56</v>
      </c>
      <c r="S1846" t="s">
        <v>57</v>
      </c>
      <c r="T1846" t="s">
        <v>60</v>
      </c>
      <c r="U1846">
        <v>206</v>
      </c>
      <c r="V1846">
        <v>294.58</v>
      </c>
    </row>
    <row r="1847" spans="12:22" x14ac:dyDescent="0.25">
      <c r="L1847" t="s">
        <v>52</v>
      </c>
      <c r="M1847">
        <v>2022</v>
      </c>
      <c r="N1847" t="s">
        <v>31</v>
      </c>
      <c r="O1847" t="s">
        <v>65</v>
      </c>
      <c r="P1847" t="s">
        <v>54</v>
      </c>
      <c r="Q1847" t="s">
        <v>55</v>
      </c>
      <c r="R1847" t="s">
        <v>56</v>
      </c>
      <c r="S1847" t="s">
        <v>57</v>
      </c>
      <c r="T1847" t="s">
        <v>58</v>
      </c>
      <c r="U1847">
        <v>212</v>
      </c>
      <c r="V1847">
        <v>303.15999999999997</v>
      </c>
    </row>
    <row r="1848" spans="12:22" x14ac:dyDescent="0.25">
      <c r="L1848" t="s">
        <v>61</v>
      </c>
      <c r="M1848">
        <v>2022</v>
      </c>
      <c r="N1848" t="s">
        <v>31</v>
      </c>
      <c r="O1848" t="s">
        <v>65</v>
      </c>
      <c r="P1848" t="s">
        <v>54</v>
      </c>
      <c r="Q1848" t="s">
        <v>55</v>
      </c>
      <c r="R1848" t="s">
        <v>56</v>
      </c>
      <c r="S1848" t="s">
        <v>57</v>
      </c>
      <c r="T1848" t="s">
        <v>58</v>
      </c>
      <c r="U1848">
        <v>260</v>
      </c>
      <c r="V1848">
        <v>371.8</v>
      </c>
    </row>
    <row r="1849" spans="12:22" x14ac:dyDescent="0.25">
      <c r="L1849" t="s">
        <v>52</v>
      </c>
      <c r="M1849">
        <v>2022</v>
      </c>
      <c r="N1849" t="s">
        <v>31</v>
      </c>
      <c r="O1849" t="s">
        <v>65</v>
      </c>
      <c r="P1849" t="s">
        <v>54</v>
      </c>
      <c r="Q1849" t="s">
        <v>55</v>
      </c>
      <c r="R1849" t="s">
        <v>56</v>
      </c>
      <c r="S1849" t="s">
        <v>57</v>
      </c>
      <c r="T1849" t="s">
        <v>58</v>
      </c>
      <c r="U1849">
        <v>214</v>
      </c>
      <c r="V1849">
        <v>306.02</v>
      </c>
    </row>
    <row r="1850" spans="12:22" x14ac:dyDescent="0.25">
      <c r="L1850" t="s">
        <v>52</v>
      </c>
      <c r="M1850">
        <v>2022</v>
      </c>
      <c r="N1850" t="s">
        <v>31</v>
      </c>
      <c r="O1850" t="s">
        <v>65</v>
      </c>
      <c r="P1850" t="s">
        <v>54</v>
      </c>
      <c r="Q1850" t="s">
        <v>55</v>
      </c>
      <c r="R1850" t="s">
        <v>56</v>
      </c>
      <c r="S1850" t="s">
        <v>57</v>
      </c>
      <c r="T1850" t="s">
        <v>58</v>
      </c>
      <c r="U1850">
        <v>208</v>
      </c>
      <c r="V1850">
        <v>297.44</v>
      </c>
    </row>
    <row r="1851" spans="12:22" x14ac:dyDescent="0.25">
      <c r="L1851" t="s">
        <v>59</v>
      </c>
      <c r="M1851">
        <v>2022</v>
      </c>
      <c r="N1851" t="s">
        <v>31</v>
      </c>
      <c r="O1851" t="s">
        <v>65</v>
      </c>
      <c r="P1851" t="s">
        <v>54</v>
      </c>
      <c r="Q1851" t="s">
        <v>55</v>
      </c>
      <c r="R1851" t="s">
        <v>56</v>
      </c>
      <c r="S1851" t="s">
        <v>57</v>
      </c>
      <c r="T1851" t="s">
        <v>58</v>
      </c>
      <c r="U1851">
        <v>214</v>
      </c>
      <c r="V1851">
        <v>526.24</v>
      </c>
    </row>
    <row r="1852" spans="12:22" x14ac:dyDescent="0.25">
      <c r="L1852" t="s">
        <v>59</v>
      </c>
      <c r="M1852">
        <v>2022</v>
      </c>
      <c r="N1852" t="s">
        <v>31</v>
      </c>
      <c r="O1852" t="s">
        <v>65</v>
      </c>
      <c r="P1852" t="s">
        <v>54</v>
      </c>
      <c r="Q1852" t="s">
        <v>55</v>
      </c>
      <c r="R1852" t="s">
        <v>56</v>
      </c>
      <c r="S1852" t="s">
        <v>57</v>
      </c>
      <c r="T1852" t="s">
        <v>58</v>
      </c>
      <c r="U1852">
        <v>256</v>
      </c>
      <c r="V1852">
        <v>526.24</v>
      </c>
    </row>
    <row r="1853" spans="12:22" x14ac:dyDescent="0.25">
      <c r="L1853" t="s">
        <v>52</v>
      </c>
      <c r="M1853">
        <v>2022</v>
      </c>
      <c r="N1853" t="s">
        <v>31</v>
      </c>
      <c r="O1853" t="s">
        <v>65</v>
      </c>
      <c r="P1853" t="s">
        <v>54</v>
      </c>
      <c r="Q1853" t="s">
        <v>55</v>
      </c>
      <c r="R1853" t="s">
        <v>56</v>
      </c>
      <c r="S1853" t="s">
        <v>57</v>
      </c>
      <c r="T1853" t="s">
        <v>58</v>
      </c>
      <c r="U1853">
        <v>1009</v>
      </c>
      <c r="V1853">
        <v>1442.87</v>
      </c>
    </row>
    <row r="1854" spans="12:22" x14ac:dyDescent="0.25">
      <c r="L1854" t="s">
        <v>59</v>
      </c>
      <c r="M1854">
        <v>2022</v>
      </c>
      <c r="N1854" t="s">
        <v>31</v>
      </c>
      <c r="O1854" t="s">
        <v>65</v>
      </c>
      <c r="P1854" t="s">
        <v>54</v>
      </c>
      <c r="Q1854" t="s">
        <v>55</v>
      </c>
      <c r="R1854" t="s">
        <v>56</v>
      </c>
      <c r="S1854" t="s">
        <v>57</v>
      </c>
      <c r="T1854" t="s">
        <v>58</v>
      </c>
      <c r="U1854">
        <v>258</v>
      </c>
      <c r="V1854">
        <v>368.94</v>
      </c>
    </row>
    <row r="1855" spans="12:22" x14ac:dyDescent="0.25">
      <c r="L1855" t="s">
        <v>52</v>
      </c>
      <c r="M1855">
        <v>2022</v>
      </c>
      <c r="N1855" t="s">
        <v>31</v>
      </c>
      <c r="O1855" t="s">
        <v>65</v>
      </c>
      <c r="P1855" t="s">
        <v>54</v>
      </c>
      <c r="Q1855" t="s">
        <v>55</v>
      </c>
      <c r="R1855" t="s">
        <v>56</v>
      </c>
      <c r="S1855" t="s">
        <v>57</v>
      </c>
      <c r="T1855" t="s">
        <v>58</v>
      </c>
      <c r="U1855">
        <v>213</v>
      </c>
      <c r="V1855">
        <v>304.59000000000003</v>
      </c>
    </row>
    <row r="1856" spans="12:22" x14ac:dyDescent="0.25">
      <c r="L1856" t="s">
        <v>62</v>
      </c>
      <c r="M1856">
        <v>2022</v>
      </c>
      <c r="N1856" t="s">
        <v>31</v>
      </c>
      <c r="O1856" t="s">
        <v>65</v>
      </c>
      <c r="P1856" t="s">
        <v>54</v>
      </c>
      <c r="Q1856" t="s">
        <v>55</v>
      </c>
      <c r="R1856" t="s">
        <v>56</v>
      </c>
      <c r="S1856" t="s">
        <v>57</v>
      </c>
      <c r="T1856" t="s">
        <v>58</v>
      </c>
      <c r="U1856">
        <v>261</v>
      </c>
      <c r="V1856">
        <v>373.23</v>
      </c>
    </row>
    <row r="1857" spans="12:22" x14ac:dyDescent="0.25">
      <c r="L1857" t="s">
        <v>59</v>
      </c>
      <c r="M1857">
        <v>2022</v>
      </c>
      <c r="N1857" t="s">
        <v>31</v>
      </c>
      <c r="O1857" t="s">
        <v>65</v>
      </c>
      <c r="P1857" t="s">
        <v>54</v>
      </c>
      <c r="Q1857" t="s">
        <v>55</v>
      </c>
      <c r="R1857" t="s">
        <v>56</v>
      </c>
      <c r="S1857" t="s">
        <v>57</v>
      </c>
      <c r="T1857" t="s">
        <v>58</v>
      </c>
      <c r="U1857">
        <v>217</v>
      </c>
      <c r="V1857">
        <v>310.31</v>
      </c>
    </row>
    <row r="1858" spans="12:22" x14ac:dyDescent="0.25">
      <c r="L1858" t="s">
        <v>52</v>
      </c>
      <c r="M1858">
        <v>2022</v>
      </c>
      <c r="N1858" t="s">
        <v>31</v>
      </c>
      <c r="O1858" t="s">
        <v>65</v>
      </c>
      <c r="P1858" t="s">
        <v>54</v>
      </c>
      <c r="Q1858" t="s">
        <v>55</v>
      </c>
      <c r="R1858" t="s">
        <v>56</v>
      </c>
      <c r="S1858" t="s">
        <v>57</v>
      </c>
      <c r="T1858" t="s">
        <v>58</v>
      </c>
      <c r="U1858">
        <v>211</v>
      </c>
      <c r="V1858">
        <v>301.73</v>
      </c>
    </row>
    <row r="1859" spans="12:22" x14ac:dyDescent="0.25">
      <c r="L1859" t="s">
        <v>52</v>
      </c>
      <c r="M1859">
        <v>2022</v>
      </c>
      <c r="N1859" t="s">
        <v>31</v>
      </c>
      <c r="O1859" t="s">
        <v>65</v>
      </c>
      <c r="P1859" t="s">
        <v>54</v>
      </c>
      <c r="Q1859" t="s">
        <v>55</v>
      </c>
      <c r="R1859" t="s">
        <v>56</v>
      </c>
      <c r="S1859" t="s">
        <v>57</v>
      </c>
      <c r="T1859" t="s">
        <v>58</v>
      </c>
      <c r="U1859">
        <v>205</v>
      </c>
      <c r="V1859">
        <v>293.14999999999998</v>
      </c>
    </row>
    <row r="1860" spans="12:22" x14ac:dyDescent="0.25">
      <c r="L1860" t="s">
        <v>52</v>
      </c>
      <c r="M1860">
        <v>2022</v>
      </c>
      <c r="N1860" t="s">
        <v>31</v>
      </c>
      <c r="O1860" t="s">
        <v>65</v>
      </c>
      <c r="P1860" t="s">
        <v>54</v>
      </c>
      <c r="Q1860" t="s">
        <v>55</v>
      </c>
      <c r="R1860" t="s">
        <v>56</v>
      </c>
      <c r="S1860" t="s">
        <v>57</v>
      </c>
      <c r="T1860" t="s">
        <v>58</v>
      </c>
      <c r="U1860">
        <v>790</v>
      </c>
      <c r="V1860">
        <v>1129.7</v>
      </c>
    </row>
    <row r="1861" spans="12:22" x14ac:dyDescent="0.25">
      <c r="L1861" t="s">
        <v>59</v>
      </c>
      <c r="M1861">
        <v>2022</v>
      </c>
      <c r="N1861" t="s">
        <v>31</v>
      </c>
      <c r="O1861" t="s">
        <v>65</v>
      </c>
      <c r="P1861" t="s">
        <v>54</v>
      </c>
      <c r="Q1861" t="s">
        <v>55</v>
      </c>
      <c r="R1861" t="s">
        <v>56</v>
      </c>
      <c r="S1861" t="s">
        <v>57</v>
      </c>
      <c r="T1861" t="s">
        <v>58</v>
      </c>
      <c r="U1861">
        <v>823</v>
      </c>
      <c r="V1861">
        <v>1176.8899999999999</v>
      </c>
    </row>
    <row r="1862" spans="12:22" x14ac:dyDescent="0.25">
      <c r="L1862" t="s">
        <v>52</v>
      </c>
      <c r="M1862">
        <v>2022</v>
      </c>
      <c r="N1862" t="s">
        <v>31</v>
      </c>
      <c r="O1862" t="s">
        <v>65</v>
      </c>
      <c r="P1862" t="s">
        <v>54</v>
      </c>
      <c r="Q1862" t="s">
        <v>55</v>
      </c>
      <c r="R1862" t="s">
        <v>56</v>
      </c>
      <c r="S1862" t="s">
        <v>57</v>
      </c>
      <c r="T1862" t="s">
        <v>60</v>
      </c>
      <c r="U1862">
        <v>215</v>
      </c>
      <c r="V1862">
        <v>307.45</v>
      </c>
    </row>
    <row r="1863" spans="12:22" x14ac:dyDescent="0.25">
      <c r="L1863" t="s">
        <v>61</v>
      </c>
      <c r="M1863">
        <v>2022</v>
      </c>
      <c r="N1863" t="s">
        <v>31</v>
      </c>
      <c r="O1863" t="s">
        <v>65</v>
      </c>
      <c r="P1863" t="s">
        <v>54</v>
      </c>
      <c r="Q1863" t="s">
        <v>55</v>
      </c>
      <c r="R1863" t="s">
        <v>56</v>
      </c>
      <c r="S1863" t="s">
        <v>57</v>
      </c>
      <c r="T1863" t="s">
        <v>60</v>
      </c>
      <c r="U1863">
        <v>209</v>
      </c>
      <c r="V1863">
        <v>298.87</v>
      </c>
    </row>
    <row r="1864" spans="12:22" x14ac:dyDescent="0.25">
      <c r="L1864" t="s">
        <v>52</v>
      </c>
      <c r="M1864">
        <v>2022</v>
      </c>
      <c r="N1864" t="s">
        <v>31</v>
      </c>
      <c r="O1864" t="s">
        <v>65</v>
      </c>
      <c r="P1864" t="s">
        <v>54</v>
      </c>
      <c r="Q1864" t="s">
        <v>55</v>
      </c>
      <c r="R1864" t="s">
        <v>56</v>
      </c>
      <c r="S1864" t="s">
        <v>57</v>
      </c>
      <c r="T1864" t="s">
        <v>60</v>
      </c>
      <c r="U1864">
        <v>203</v>
      </c>
      <c r="V1864">
        <v>290.28999999999996</v>
      </c>
    </row>
    <row r="1865" spans="12:22" x14ac:dyDescent="0.25">
      <c r="L1865" t="s">
        <v>61</v>
      </c>
      <c r="M1865">
        <v>2022</v>
      </c>
      <c r="N1865" t="s">
        <v>31</v>
      </c>
      <c r="O1865" t="s">
        <v>65</v>
      </c>
      <c r="P1865" t="s">
        <v>54</v>
      </c>
      <c r="Q1865" t="s">
        <v>55</v>
      </c>
      <c r="R1865" t="s">
        <v>56</v>
      </c>
      <c r="S1865" t="s">
        <v>57</v>
      </c>
      <c r="T1865" t="s">
        <v>58</v>
      </c>
      <c r="U1865">
        <v>257</v>
      </c>
      <c r="V1865">
        <v>367.51</v>
      </c>
    </row>
    <row r="1866" spans="12:22" x14ac:dyDescent="0.25">
      <c r="L1866" t="s">
        <v>59</v>
      </c>
      <c r="M1866">
        <v>2022</v>
      </c>
      <c r="N1866" t="s">
        <v>9</v>
      </c>
      <c r="O1866" t="s">
        <v>65</v>
      </c>
      <c r="P1866" t="s">
        <v>54</v>
      </c>
      <c r="Q1866" t="s">
        <v>55</v>
      </c>
      <c r="R1866" t="s">
        <v>56</v>
      </c>
      <c r="S1866" t="s">
        <v>57</v>
      </c>
      <c r="T1866" t="s">
        <v>60</v>
      </c>
      <c r="U1866">
        <v>230</v>
      </c>
      <c r="V1866">
        <v>328.9</v>
      </c>
    </row>
    <row r="1867" spans="12:22" x14ac:dyDescent="0.25">
      <c r="L1867" t="s">
        <v>52</v>
      </c>
      <c r="M1867">
        <v>2022</v>
      </c>
      <c r="N1867" t="s">
        <v>9</v>
      </c>
      <c r="O1867" t="s">
        <v>65</v>
      </c>
      <c r="P1867" t="s">
        <v>54</v>
      </c>
      <c r="Q1867" t="s">
        <v>55</v>
      </c>
      <c r="R1867" t="s">
        <v>56</v>
      </c>
      <c r="S1867" t="s">
        <v>57</v>
      </c>
      <c r="T1867" t="s">
        <v>60</v>
      </c>
      <c r="U1867">
        <v>224</v>
      </c>
      <c r="V1867">
        <v>320.32</v>
      </c>
    </row>
    <row r="1868" spans="12:22" x14ac:dyDescent="0.25">
      <c r="L1868" t="s">
        <v>63</v>
      </c>
      <c r="M1868">
        <v>2022</v>
      </c>
      <c r="N1868" t="s">
        <v>9</v>
      </c>
      <c r="O1868" t="s">
        <v>65</v>
      </c>
      <c r="P1868" t="s">
        <v>54</v>
      </c>
      <c r="Q1868" t="s">
        <v>55</v>
      </c>
      <c r="R1868" t="s">
        <v>56</v>
      </c>
      <c r="S1868" t="s">
        <v>57</v>
      </c>
      <c r="T1868" t="s">
        <v>58</v>
      </c>
      <c r="U1868">
        <v>218</v>
      </c>
      <c r="V1868">
        <v>311.74</v>
      </c>
    </row>
    <row r="1869" spans="12:22" x14ac:dyDescent="0.25">
      <c r="L1869" t="s">
        <v>62</v>
      </c>
      <c r="M1869">
        <v>2022</v>
      </c>
      <c r="N1869" t="s">
        <v>9</v>
      </c>
      <c r="O1869" t="s">
        <v>65</v>
      </c>
      <c r="P1869" t="s">
        <v>54</v>
      </c>
      <c r="Q1869" t="s">
        <v>55</v>
      </c>
      <c r="R1869" t="s">
        <v>56</v>
      </c>
      <c r="S1869" t="s">
        <v>57</v>
      </c>
      <c r="T1869" t="s">
        <v>58</v>
      </c>
      <c r="U1869">
        <v>266</v>
      </c>
      <c r="V1869">
        <v>380.38</v>
      </c>
    </row>
    <row r="1870" spans="12:22" x14ac:dyDescent="0.25">
      <c r="L1870" t="s">
        <v>59</v>
      </c>
      <c r="M1870">
        <v>2022</v>
      </c>
      <c r="N1870" t="s">
        <v>9</v>
      </c>
      <c r="O1870" t="s">
        <v>65</v>
      </c>
      <c r="P1870" t="s">
        <v>54</v>
      </c>
      <c r="Q1870" t="s">
        <v>55</v>
      </c>
      <c r="R1870" t="s">
        <v>56</v>
      </c>
      <c r="S1870" t="s">
        <v>57</v>
      </c>
      <c r="T1870" t="s">
        <v>58</v>
      </c>
      <c r="U1870">
        <v>232</v>
      </c>
      <c r="V1870">
        <v>331.76</v>
      </c>
    </row>
    <row r="1871" spans="12:22" x14ac:dyDescent="0.25">
      <c r="L1871" t="s">
        <v>59</v>
      </c>
      <c r="M1871">
        <v>2022</v>
      </c>
      <c r="N1871" t="s">
        <v>9</v>
      </c>
      <c r="O1871" t="s">
        <v>65</v>
      </c>
      <c r="P1871" t="s">
        <v>54</v>
      </c>
      <c r="Q1871" t="s">
        <v>55</v>
      </c>
      <c r="R1871" t="s">
        <v>56</v>
      </c>
      <c r="S1871" t="s">
        <v>57</v>
      </c>
      <c r="T1871" t="s">
        <v>58</v>
      </c>
      <c r="U1871">
        <v>226</v>
      </c>
      <c r="V1871">
        <v>323.18</v>
      </c>
    </row>
    <row r="1872" spans="12:22" x14ac:dyDescent="0.25">
      <c r="L1872" t="s">
        <v>59</v>
      </c>
      <c r="M1872">
        <v>2022</v>
      </c>
      <c r="N1872" t="s">
        <v>9</v>
      </c>
      <c r="O1872" t="s">
        <v>65</v>
      </c>
      <c r="P1872" t="s">
        <v>54</v>
      </c>
      <c r="Q1872" t="s">
        <v>55</v>
      </c>
      <c r="R1872" t="s">
        <v>56</v>
      </c>
      <c r="S1872" t="s">
        <v>57</v>
      </c>
      <c r="T1872" t="s">
        <v>58</v>
      </c>
      <c r="U1872">
        <v>220</v>
      </c>
      <c r="V1872">
        <v>314.60000000000002</v>
      </c>
    </row>
    <row r="1873" spans="12:22" x14ac:dyDescent="0.25">
      <c r="L1873" t="s">
        <v>52</v>
      </c>
      <c r="M1873">
        <v>2022</v>
      </c>
      <c r="N1873" t="s">
        <v>9</v>
      </c>
      <c r="O1873" t="s">
        <v>65</v>
      </c>
      <c r="P1873" t="s">
        <v>54</v>
      </c>
      <c r="Q1873" t="s">
        <v>55</v>
      </c>
      <c r="R1873" t="s">
        <v>56</v>
      </c>
      <c r="S1873" t="s">
        <v>57</v>
      </c>
      <c r="T1873" t="s">
        <v>58</v>
      </c>
      <c r="U1873">
        <v>262</v>
      </c>
      <c r="V1873">
        <v>526.24</v>
      </c>
    </row>
    <row r="1874" spans="12:22" x14ac:dyDescent="0.25">
      <c r="L1874" t="s">
        <v>52</v>
      </c>
      <c r="M1874">
        <v>2022</v>
      </c>
      <c r="N1874" t="s">
        <v>9</v>
      </c>
      <c r="O1874" t="s">
        <v>65</v>
      </c>
      <c r="P1874" t="s">
        <v>54</v>
      </c>
      <c r="Q1874" t="s">
        <v>55</v>
      </c>
      <c r="R1874" t="s">
        <v>56</v>
      </c>
      <c r="S1874" t="s">
        <v>57</v>
      </c>
      <c r="T1874" t="s">
        <v>58</v>
      </c>
      <c r="U1874">
        <v>1008</v>
      </c>
      <c r="V1874">
        <v>1441.44</v>
      </c>
    </row>
    <row r="1875" spans="12:22" x14ac:dyDescent="0.25">
      <c r="L1875" t="s">
        <v>59</v>
      </c>
      <c r="M1875">
        <v>2022</v>
      </c>
      <c r="N1875" t="s">
        <v>9</v>
      </c>
      <c r="O1875" t="s">
        <v>65</v>
      </c>
      <c r="P1875" t="s">
        <v>54</v>
      </c>
      <c r="Q1875" t="s">
        <v>55</v>
      </c>
      <c r="R1875" t="s">
        <v>56</v>
      </c>
      <c r="S1875" t="s">
        <v>57</v>
      </c>
      <c r="T1875" t="s">
        <v>58</v>
      </c>
      <c r="U1875">
        <v>1041</v>
      </c>
      <c r="V1875">
        <v>1488.63</v>
      </c>
    </row>
    <row r="1876" spans="12:22" x14ac:dyDescent="0.25">
      <c r="L1876" t="s">
        <v>59</v>
      </c>
      <c r="M1876">
        <v>2022</v>
      </c>
      <c r="N1876" t="s">
        <v>9</v>
      </c>
      <c r="O1876" t="s">
        <v>65</v>
      </c>
      <c r="P1876" t="s">
        <v>54</v>
      </c>
      <c r="Q1876" t="s">
        <v>55</v>
      </c>
      <c r="R1876" t="s">
        <v>56</v>
      </c>
      <c r="S1876" t="s">
        <v>57</v>
      </c>
      <c r="T1876" t="s">
        <v>58</v>
      </c>
      <c r="U1876">
        <v>219</v>
      </c>
      <c r="V1876">
        <v>313.17</v>
      </c>
    </row>
    <row r="1877" spans="12:22" x14ac:dyDescent="0.25">
      <c r="L1877" t="s">
        <v>63</v>
      </c>
      <c r="M1877">
        <v>2022</v>
      </c>
      <c r="N1877" t="s">
        <v>9</v>
      </c>
      <c r="O1877" t="s">
        <v>65</v>
      </c>
      <c r="P1877" t="s">
        <v>54</v>
      </c>
      <c r="Q1877" t="s">
        <v>55</v>
      </c>
      <c r="R1877" t="s">
        <v>56</v>
      </c>
      <c r="S1877" t="s">
        <v>57</v>
      </c>
      <c r="T1877" t="s">
        <v>58</v>
      </c>
      <c r="U1877">
        <v>229</v>
      </c>
      <c r="V1877">
        <v>327.47000000000003</v>
      </c>
    </row>
    <row r="1878" spans="12:22" x14ac:dyDescent="0.25">
      <c r="L1878" t="s">
        <v>52</v>
      </c>
      <c r="M1878">
        <v>2022</v>
      </c>
      <c r="N1878" t="s">
        <v>9</v>
      </c>
      <c r="O1878" t="s">
        <v>65</v>
      </c>
      <c r="P1878" t="s">
        <v>54</v>
      </c>
      <c r="Q1878" t="s">
        <v>55</v>
      </c>
      <c r="R1878" t="s">
        <v>56</v>
      </c>
      <c r="S1878" t="s">
        <v>57</v>
      </c>
      <c r="T1878" t="s">
        <v>58</v>
      </c>
      <c r="U1878">
        <v>223</v>
      </c>
      <c r="V1878">
        <v>318.89</v>
      </c>
    </row>
    <row r="1879" spans="12:22" x14ac:dyDescent="0.25">
      <c r="L1879" t="s">
        <v>59</v>
      </c>
      <c r="M1879">
        <v>2022</v>
      </c>
      <c r="N1879" t="s">
        <v>9</v>
      </c>
      <c r="O1879" t="s">
        <v>65</v>
      </c>
      <c r="P1879" t="s">
        <v>54</v>
      </c>
      <c r="Q1879" t="s">
        <v>55</v>
      </c>
      <c r="R1879" t="s">
        <v>56</v>
      </c>
      <c r="S1879" t="s">
        <v>57</v>
      </c>
      <c r="T1879" t="s">
        <v>58</v>
      </c>
      <c r="U1879">
        <v>789</v>
      </c>
      <c r="V1879">
        <v>1128.27</v>
      </c>
    </row>
    <row r="1880" spans="12:22" x14ac:dyDescent="0.25">
      <c r="L1880" t="s">
        <v>59</v>
      </c>
      <c r="M1880">
        <v>2022</v>
      </c>
      <c r="N1880" t="s">
        <v>9</v>
      </c>
      <c r="O1880" t="s">
        <v>65</v>
      </c>
      <c r="P1880" t="s">
        <v>54</v>
      </c>
      <c r="Q1880" t="s">
        <v>55</v>
      </c>
      <c r="R1880" t="s">
        <v>56</v>
      </c>
      <c r="S1880" t="s">
        <v>57</v>
      </c>
      <c r="T1880" t="s">
        <v>58</v>
      </c>
      <c r="U1880">
        <v>822</v>
      </c>
      <c r="V1880">
        <v>1175.46</v>
      </c>
    </row>
    <row r="1881" spans="12:22" x14ac:dyDescent="0.25">
      <c r="L1881" t="s">
        <v>59</v>
      </c>
      <c r="M1881">
        <v>2022</v>
      </c>
      <c r="N1881" t="s">
        <v>9</v>
      </c>
      <c r="O1881" t="s">
        <v>65</v>
      </c>
      <c r="P1881" t="s">
        <v>54</v>
      </c>
      <c r="Q1881" t="s">
        <v>55</v>
      </c>
      <c r="R1881" t="s">
        <v>56</v>
      </c>
      <c r="S1881" t="s">
        <v>57</v>
      </c>
      <c r="T1881" t="s">
        <v>60</v>
      </c>
      <c r="U1881">
        <v>233</v>
      </c>
      <c r="V1881">
        <v>333.19</v>
      </c>
    </row>
    <row r="1882" spans="12:22" x14ac:dyDescent="0.25">
      <c r="L1882" t="s">
        <v>59</v>
      </c>
      <c r="M1882">
        <v>2022</v>
      </c>
      <c r="N1882" t="s">
        <v>9</v>
      </c>
      <c r="O1882" t="s">
        <v>65</v>
      </c>
      <c r="P1882" t="s">
        <v>54</v>
      </c>
      <c r="Q1882" t="s">
        <v>55</v>
      </c>
      <c r="R1882" t="s">
        <v>56</v>
      </c>
      <c r="S1882" t="s">
        <v>57</v>
      </c>
      <c r="T1882" t="s">
        <v>60</v>
      </c>
      <c r="U1882">
        <v>227</v>
      </c>
      <c r="V1882">
        <v>324.61</v>
      </c>
    </row>
    <row r="1883" spans="12:22" x14ac:dyDescent="0.25">
      <c r="L1883" t="s">
        <v>52</v>
      </c>
      <c r="M1883">
        <v>2022</v>
      </c>
      <c r="N1883" t="s">
        <v>9</v>
      </c>
      <c r="O1883" t="s">
        <v>65</v>
      </c>
      <c r="P1883" t="s">
        <v>54</v>
      </c>
      <c r="Q1883" t="s">
        <v>55</v>
      </c>
      <c r="R1883" t="s">
        <v>56</v>
      </c>
      <c r="S1883" t="s">
        <v>57</v>
      </c>
      <c r="T1883" t="s">
        <v>60</v>
      </c>
      <c r="U1883">
        <v>221</v>
      </c>
      <c r="V1883">
        <v>316.02999999999997</v>
      </c>
    </row>
    <row r="1884" spans="12:22" x14ac:dyDescent="0.25">
      <c r="L1884" t="s">
        <v>59</v>
      </c>
      <c r="M1884">
        <v>2022</v>
      </c>
      <c r="N1884" t="s">
        <v>9</v>
      </c>
      <c r="O1884" t="s">
        <v>65</v>
      </c>
      <c r="P1884" t="s">
        <v>54</v>
      </c>
      <c r="Q1884" t="s">
        <v>55</v>
      </c>
      <c r="R1884" t="s">
        <v>56</v>
      </c>
      <c r="S1884" t="s">
        <v>57</v>
      </c>
      <c r="T1884" t="s">
        <v>58</v>
      </c>
      <c r="U1884">
        <v>215</v>
      </c>
      <c r="V1884">
        <v>307.45</v>
      </c>
    </row>
    <row r="1885" spans="12:22" x14ac:dyDescent="0.25">
      <c r="L1885" t="s">
        <v>61</v>
      </c>
      <c r="M1885">
        <v>2022</v>
      </c>
      <c r="N1885" t="s">
        <v>9</v>
      </c>
      <c r="O1885" t="s">
        <v>65</v>
      </c>
      <c r="P1885" t="s">
        <v>54</v>
      </c>
      <c r="Q1885" t="s">
        <v>55</v>
      </c>
      <c r="R1885" t="s">
        <v>56</v>
      </c>
      <c r="S1885" t="s">
        <v>57</v>
      </c>
      <c r="T1885" t="s">
        <v>58</v>
      </c>
      <c r="U1885">
        <v>263</v>
      </c>
      <c r="V1885">
        <v>376.09000000000003</v>
      </c>
    </row>
    <row r="1886" spans="12:22" x14ac:dyDescent="0.25">
      <c r="L1886" t="s">
        <v>52</v>
      </c>
      <c r="M1886">
        <v>2022</v>
      </c>
      <c r="N1886" t="s">
        <v>37</v>
      </c>
      <c r="O1886" t="s">
        <v>65</v>
      </c>
      <c r="P1886" t="s">
        <v>54</v>
      </c>
      <c r="Q1886" t="s">
        <v>55</v>
      </c>
      <c r="R1886" t="s">
        <v>56</v>
      </c>
      <c r="S1886" t="s">
        <v>57</v>
      </c>
      <c r="T1886" t="s">
        <v>60</v>
      </c>
      <c r="U1886">
        <v>134</v>
      </c>
      <c r="V1886">
        <v>191.62</v>
      </c>
    </row>
    <row r="1887" spans="12:22" x14ac:dyDescent="0.25">
      <c r="L1887" t="s">
        <v>52</v>
      </c>
      <c r="M1887">
        <v>2022</v>
      </c>
      <c r="N1887" t="s">
        <v>37</v>
      </c>
      <c r="O1887" t="s">
        <v>65</v>
      </c>
      <c r="P1887" t="s">
        <v>54</v>
      </c>
      <c r="Q1887" t="s">
        <v>55</v>
      </c>
      <c r="R1887" t="s">
        <v>56</v>
      </c>
      <c r="S1887" t="s">
        <v>57</v>
      </c>
      <c r="T1887" t="s">
        <v>60</v>
      </c>
      <c r="U1887">
        <v>128</v>
      </c>
      <c r="V1887">
        <v>183.04</v>
      </c>
    </row>
    <row r="1888" spans="12:22" x14ac:dyDescent="0.25">
      <c r="L1888" t="s">
        <v>59</v>
      </c>
      <c r="M1888">
        <v>2022</v>
      </c>
      <c r="N1888" t="s">
        <v>37</v>
      </c>
      <c r="O1888" t="s">
        <v>65</v>
      </c>
      <c r="P1888" t="s">
        <v>54</v>
      </c>
      <c r="Q1888" t="s">
        <v>55</v>
      </c>
      <c r="R1888" t="s">
        <v>56</v>
      </c>
      <c r="S1888" t="s">
        <v>57</v>
      </c>
      <c r="T1888" t="s">
        <v>58</v>
      </c>
      <c r="U1888">
        <v>230</v>
      </c>
      <c r="V1888">
        <v>328.9</v>
      </c>
    </row>
    <row r="1889" spans="12:22" x14ac:dyDescent="0.25">
      <c r="L1889" t="s">
        <v>59</v>
      </c>
      <c r="M1889">
        <v>2022</v>
      </c>
      <c r="N1889" t="s">
        <v>37</v>
      </c>
      <c r="O1889" t="s">
        <v>65</v>
      </c>
      <c r="P1889" t="s">
        <v>54</v>
      </c>
      <c r="Q1889" t="s">
        <v>55</v>
      </c>
      <c r="R1889" t="s">
        <v>56</v>
      </c>
      <c r="S1889" t="s">
        <v>57</v>
      </c>
      <c r="T1889" t="s">
        <v>58</v>
      </c>
      <c r="U1889">
        <v>136</v>
      </c>
      <c r="V1889">
        <v>194.48</v>
      </c>
    </row>
    <row r="1890" spans="12:22" x14ac:dyDescent="0.25">
      <c r="L1890" t="s">
        <v>52</v>
      </c>
      <c r="M1890">
        <v>2022</v>
      </c>
      <c r="N1890" t="s">
        <v>37</v>
      </c>
      <c r="O1890" t="s">
        <v>65</v>
      </c>
      <c r="P1890" t="s">
        <v>54</v>
      </c>
      <c r="Q1890" t="s">
        <v>55</v>
      </c>
      <c r="R1890" t="s">
        <v>56</v>
      </c>
      <c r="S1890" t="s">
        <v>57</v>
      </c>
      <c r="T1890" t="s">
        <v>58</v>
      </c>
      <c r="U1890">
        <v>130</v>
      </c>
      <c r="V1890">
        <v>185.9</v>
      </c>
    </row>
    <row r="1891" spans="12:22" x14ac:dyDescent="0.25">
      <c r="L1891" t="s">
        <v>61</v>
      </c>
      <c r="M1891">
        <v>2022</v>
      </c>
      <c r="N1891" t="s">
        <v>37</v>
      </c>
      <c r="O1891" t="s">
        <v>65</v>
      </c>
      <c r="P1891" t="s">
        <v>54</v>
      </c>
      <c r="Q1891" t="s">
        <v>55</v>
      </c>
      <c r="R1891" t="s">
        <v>56</v>
      </c>
      <c r="S1891" t="s">
        <v>57</v>
      </c>
      <c r="T1891" t="s">
        <v>58</v>
      </c>
      <c r="U1891">
        <v>370</v>
      </c>
      <c r="V1891">
        <v>529.1</v>
      </c>
    </row>
    <row r="1892" spans="12:22" x14ac:dyDescent="0.25">
      <c r="L1892" t="s">
        <v>59</v>
      </c>
      <c r="M1892">
        <v>2022</v>
      </c>
      <c r="N1892" t="s">
        <v>37</v>
      </c>
      <c r="O1892" t="s">
        <v>65</v>
      </c>
      <c r="P1892" t="s">
        <v>54</v>
      </c>
      <c r="Q1892" t="s">
        <v>55</v>
      </c>
      <c r="R1892" t="s">
        <v>56</v>
      </c>
      <c r="S1892" t="s">
        <v>57</v>
      </c>
      <c r="T1892" t="s">
        <v>58</v>
      </c>
      <c r="U1892">
        <v>184</v>
      </c>
      <c r="V1892">
        <v>526.24</v>
      </c>
    </row>
    <row r="1893" spans="12:22" x14ac:dyDescent="0.25">
      <c r="L1893" t="s">
        <v>59</v>
      </c>
      <c r="M1893">
        <v>2022</v>
      </c>
      <c r="N1893" t="s">
        <v>37</v>
      </c>
      <c r="O1893" t="s">
        <v>65</v>
      </c>
      <c r="P1893" t="s">
        <v>54</v>
      </c>
      <c r="Q1893" t="s">
        <v>55</v>
      </c>
      <c r="R1893" t="s">
        <v>56</v>
      </c>
      <c r="S1893" t="s">
        <v>57</v>
      </c>
      <c r="T1893" t="s">
        <v>58</v>
      </c>
      <c r="U1893">
        <v>232</v>
      </c>
      <c r="V1893">
        <v>526.24</v>
      </c>
    </row>
    <row r="1894" spans="12:22" x14ac:dyDescent="0.25">
      <c r="L1894" t="s">
        <v>61</v>
      </c>
      <c r="M1894">
        <v>2022</v>
      </c>
      <c r="N1894" t="s">
        <v>37</v>
      </c>
      <c r="O1894" t="s">
        <v>65</v>
      </c>
      <c r="P1894" t="s">
        <v>54</v>
      </c>
      <c r="Q1894" t="s">
        <v>55</v>
      </c>
      <c r="R1894" t="s">
        <v>56</v>
      </c>
      <c r="S1894" t="s">
        <v>57</v>
      </c>
      <c r="T1894" t="s">
        <v>58</v>
      </c>
      <c r="U1894">
        <v>1013</v>
      </c>
      <c r="V1894">
        <v>1448.59</v>
      </c>
    </row>
    <row r="1895" spans="12:22" x14ac:dyDescent="0.25">
      <c r="L1895" t="s">
        <v>62</v>
      </c>
      <c r="M1895">
        <v>2022</v>
      </c>
      <c r="N1895" t="s">
        <v>37</v>
      </c>
      <c r="O1895" t="s">
        <v>65</v>
      </c>
      <c r="P1895" t="s">
        <v>54</v>
      </c>
      <c r="Q1895" t="s">
        <v>55</v>
      </c>
      <c r="R1895" t="s">
        <v>56</v>
      </c>
      <c r="S1895" t="s">
        <v>57</v>
      </c>
      <c r="T1895" t="s">
        <v>58</v>
      </c>
      <c r="U1895">
        <v>234</v>
      </c>
      <c r="V1895">
        <v>334.62</v>
      </c>
    </row>
    <row r="1896" spans="12:22" x14ac:dyDescent="0.25">
      <c r="L1896" t="s">
        <v>61</v>
      </c>
      <c r="M1896">
        <v>2022</v>
      </c>
      <c r="N1896" t="s">
        <v>37</v>
      </c>
      <c r="O1896" t="s">
        <v>65</v>
      </c>
      <c r="P1896" t="s">
        <v>54</v>
      </c>
      <c r="Q1896" t="s">
        <v>55</v>
      </c>
      <c r="R1896" t="s">
        <v>56</v>
      </c>
      <c r="S1896" t="s">
        <v>57</v>
      </c>
      <c r="T1896" t="s">
        <v>58</v>
      </c>
      <c r="U1896">
        <v>183</v>
      </c>
      <c r="V1896">
        <v>261.69</v>
      </c>
    </row>
    <row r="1897" spans="12:22" x14ac:dyDescent="0.25">
      <c r="L1897" t="s">
        <v>59</v>
      </c>
      <c r="M1897">
        <v>2022</v>
      </c>
      <c r="N1897" t="s">
        <v>37</v>
      </c>
      <c r="O1897" t="s">
        <v>65</v>
      </c>
      <c r="P1897" t="s">
        <v>54</v>
      </c>
      <c r="Q1897" t="s">
        <v>55</v>
      </c>
      <c r="R1897" t="s">
        <v>56</v>
      </c>
      <c r="S1897" t="s">
        <v>57</v>
      </c>
      <c r="T1897" t="s">
        <v>58</v>
      </c>
      <c r="U1897">
        <v>231</v>
      </c>
      <c r="V1897">
        <v>330.33</v>
      </c>
    </row>
    <row r="1898" spans="12:22" x14ac:dyDescent="0.25">
      <c r="L1898" t="s">
        <v>61</v>
      </c>
      <c r="M1898">
        <v>2022</v>
      </c>
      <c r="N1898" t="s">
        <v>37</v>
      </c>
      <c r="O1898" t="s">
        <v>65</v>
      </c>
      <c r="P1898" t="s">
        <v>54</v>
      </c>
      <c r="Q1898" t="s">
        <v>55</v>
      </c>
      <c r="R1898" t="s">
        <v>56</v>
      </c>
      <c r="S1898" t="s">
        <v>57</v>
      </c>
      <c r="T1898" t="s">
        <v>58</v>
      </c>
      <c r="U1898">
        <v>133</v>
      </c>
      <c r="V1898">
        <v>190.19</v>
      </c>
    </row>
    <row r="1899" spans="12:22" x14ac:dyDescent="0.25">
      <c r="L1899" t="s">
        <v>59</v>
      </c>
      <c r="M1899">
        <v>2022</v>
      </c>
      <c r="N1899" t="s">
        <v>37</v>
      </c>
      <c r="O1899" t="s">
        <v>65</v>
      </c>
      <c r="P1899" t="s">
        <v>54</v>
      </c>
      <c r="Q1899" t="s">
        <v>55</v>
      </c>
      <c r="R1899" t="s">
        <v>56</v>
      </c>
      <c r="S1899" t="s">
        <v>57</v>
      </c>
      <c r="T1899" t="s">
        <v>58</v>
      </c>
      <c r="U1899">
        <v>127</v>
      </c>
      <c r="V1899">
        <v>181.61</v>
      </c>
    </row>
    <row r="1900" spans="12:22" x14ac:dyDescent="0.25">
      <c r="L1900" t="s">
        <v>59</v>
      </c>
      <c r="M1900">
        <v>2022</v>
      </c>
      <c r="N1900" t="s">
        <v>37</v>
      </c>
      <c r="O1900" t="s">
        <v>65</v>
      </c>
      <c r="P1900" t="s">
        <v>54</v>
      </c>
      <c r="Q1900" t="s">
        <v>55</v>
      </c>
      <c r="R1900" t="s">
        <v>56</v>
      </c>
      <c r="S1900" t="s">
        <v>57</v>
      </c>
      <c r="T1900" t="s">
        <v>58</v>
      </c>
      <c r="U1900">
        <v>794</v>
      </c>
      <c r="V1900">
        <v>1135.42</v>
      </c>
    </row>
    <row r="1901" spans="12:22" x14ac:dyDescent="0.25">
      <c r="L1901" t="s">
        <v>59</v>
      </c>
      <c r="M1901">
        <v>2022</v>
      </c>
      <c r="N1901" t="s">
        <v>37</v>
      </c>
      <c r="O1901" t="s">
        <v>65</v>
      </c>
      <c r="P1901" t="s">
        <v>54</v>
      </c>
      <c r="Q1901" t="s">
        <v>55</v>
      </c>
      <c r="R1901" t="s">
        <v>56</v>
      </c>
      <c r="S1901" t="s">
        <v>57</v>
      </c>
      <c r="T1901" t="s">
        <v>60</v>
      </c>
      <c r="U1901">
        <v>137</v>
      </c>
      <c r="V1901">
        <v>195.91</v>
      </c>
    </row>
    <row r="1902" spans="12:22" x14ac:dyDescent="0.25">
      <c r="L1902" t="s">
        <v>52</v>
      </c>
      <c r="M1902">
        <v>2022</v>
      </c>
      <c r="N1902" t="s">
        <v>37</v>
      </c>
      <c r="O1902" t="s">
        <v>65</v>
      </c>
      <c r="P1902" t="s">
        <v>54</v>
      </c>
      <c r="Q1902" t="s">
        <v>55</v>
      </c>
      <c r="R1902" t="s">
        <v>56</v>
      </c>
      <c r="S1902" t="s">
        <v>57</v>
      </c>
      <c r="T1902" t="s">
        <v>60</v>
      </c>
      <c r="U1902">
        <v>131</v>
      </c>
      <c r="V1902">
        <v>187.32999999999998</v>
      </c>
    </row>
    <row r="1903" spans="12:22" x14ac:dyDescent="0.25">
      <c r="L1903" t="s">
        <v>52</v>
      </c>
      <c r="M1903">
        <v>2022</v>
      </c>
      <c r="N1903" t="s">
        <v>37</v>
      </c>
      <c r="O1903" t="s">
        <v>65</v>
      </c>
      <c r="P1903" t="s">
        <v>54</v>
      </c>
      <c r="Q1903" t="s">
        <v>55</v>
      </c>
      <c r="R1903" t="s">
        <v>56</v>
      </c>
      <c r="S1903" t="s">
        <v>57</v>
      </c>
      <c r="T1903" t="s">
        <v>60</v>
      </c>
      <c r="U1903">
        <v>371</v>
      </c>
      <c r="V1903">
        <v>530.53</v>
      </c>
    </row>
    <row r="1904" spans="12:22" x14ac:dyDescent="0.25">
      <c r="L1904" t="s">
        <v>52</v>
      </c>
      <c r="M1904">
        <v>2022</v>
      </c>
      <c r="N1904" t="s">
        <v>37</v>
      </c>
      <c r="O1904" t="s">
        <v>65</v>
      </c>
      <c r="P1904" t="s">
        <v>54</v>
      </c>
      <c r="Q1904" t="s">
        <v>55</v>
      </c>
      <c r="R1904" t="s">
        <v>56</v>
      </c>
      <c r="S1904" t="s">
        <v>57</v>
      </c>
      <c r="T1904" t="s">
        <v>58</v>
      </c>
      <c r="U1904">
        <v>185</v>
      </c>
      <c r="V1904">
        <v>264.55</v>
      </c>
    </row>
    <row r="1905" spans="12:22" x14ac:dyDescent="0.25">
      <c r="L1905" t="s">
        <v>59</v>
      </c>
      <c r="M1905">
        <v>2022</v>
      </c>
      <c r="N1905" t="s">
        <v>37</v>
      </c>
      <c r="O1905" t="s">
        <v>65</v>
      </c>
      <c r="P1905" t="s">
        <v>54</v>
      </c>
      <c r="Q1905" t="s">
        <v>55</v>
      </c>
      <c r="R1905" t="s">
        <v>56</v>
      </c>
      <c r="S1905" t="s">
        <v>57</v>
      </c>
      <c r="T1905" t="s">
        <v>58</v>
      </c>
      <c r="U1905">
        <v>233</v>
      </c>
      <c r="V1905">
        <v>333.19</v>
      </c>
    </row>
    <row r="1906" spans="12:22" x14ac:dyDescent="0.25">
      <c r="L1906" t="s">
        <v>59</v>
      </c>
      <c r="M1906">
        <v>2022</v>
      </c>
      <c r="N1906" t="s">
        <v>36</v>
      </c>
      <c r="O1906" t="s">
        <v>65</v>
      </c>
      <c r="P1906" t="s">
        <v>54</v>
      </c>
      <c r="Q1906" t="s">
        <v>55</v>
      </c>
      <c r="R1906" t="s">
        <v>56</v>
      </c>
      <c r="S1906" t="s">
        <v>57</v>
      </c>
      <c r="T1906" t="s">
        <v>60</v>
      </c>
      <c r="U1906">
        <v>152</v>
      </c>
      <c r="V1906">
        <v>217.36</v>
      </c>
    </row>
    <row r="1907" spans="12:22" x14ac:dyDescent="0.25">
      <c r="L1907" t="s">
        <v>59</v>
      </c>
      <c r="M1907">
        <v>2022</v>
      </c>
      <c r="N1907" t="s">
        <v>36</v>
      </c>
      <c r="O1907" t="s">
        <v>65</v>
      </c>
      <c r="P1907" t="s">
        <v>54</v>
      </c>
      <c r="Q1907" t="s">
        <v>55</v>
      </c>
      <c r="R1907" t="s">
        <v>56</v>
      </c>
      <c r="S1907" t="s">
        <v>57</v>
      </c>
      <c r="T1907" t="s">
        <v>60</v>
      </c>
      <c r="U1907">
        <v>146</v>
      </c>
      <c r="V1907">
        <v>208.78</v>
      </c>
    </row>
    <row r="1908" spans="12:22" x14ac:dyDescent="0.25">
      <c r="L1908" t="s">
        <v>59</v>
      </c>
      <c r="M1908">
        <v>2022</v>
      </c>
      <c r="N1908" t="s">
        <v>36</v>
      </c>
      <c r="O1908" t="s">
        <v>65</v>
      </c>
      <c r="P1908" t="s">
        <v>54</v>
      </c>
      <c r="Q1908" t="s">
        <v>55</v>
      </c>
      <c r="R1908" t="s">
        <v>56</v>
      </c>
      <c r="S1908" t="s">
        <v>57</v>
      </c>
      <c r="T1908" t="s">
        <v>60</v>
      </c>
      <c r="U1908">
        <v>140</v>
      </c>
      <c r="V1908">
        <v>200.2</v>
      </c>
    </row>
    <row r="1909" spans="12:22" x14ac:dyDescent="0.25">
      <c r="L1909" t="s">
        <v>63</v>
      </c>
      <c r="M1909">
        <v>2022</v>
      </c>
      <c r="N1909" t="s">
        <v>36</v>
      </c>
      <c r="O1909" t="s">
        <v>65</v>
      </c>
      <c r="P1909" t="s">
        <v>54</v>
      </c>
      <c r="Q1909" t="s">
        <v>55</v>
      </c>
      <c r="R1909" t="s">
        <v>56</v>
      </c>
      <c r="S1909" t="s">
        <v>57</v>
      </c>
      <c r="T1909" t="s">
        <v>58</v>
      </c>
      <c r="U1909">
        <v>188</v>
      </c>
      <c r="V1909">
        <v>268.84000000000003</v>
      </c>
    </row>
    <row r="1910" spans="12:22" x14ac:dyDescent="0.25">
      <c r="L1910" t="s">
        <v>52</v>
      </c>
      <c r="M1910">
        <v>2022</v>
      </c>
      <c r="N1910" t="s">
        <v>36</v>
      </c>
      <c r="O1910" t="s">
        <v>65</v>
      </c>
      <c r="P1910" t="s">
        <v>54</v>
      </c>
      <c r="Q1910" t="s">
        <v>55</v>
      </c>
      <c r="R1910" t="s">
        <v>56</v>
      </c>
      <c r="S1910" t="s">
        <v>57</v>
      </c>
      <c r="T1910" t="s">
        <v>58</v>
      </c>
      <c r="U1910">
        <v>236</v>
      </c>
      <c r="V1910">
        <v>337.48</v>
      </c>
    </row>
    <row r="1911" spans="12:22" x14ac:dyDescent="0.25">
      <c r="L1911" t="s">
        <v>59</v>
      </c>
      <c r="M1911">
        <v>2022</v>
      </c>
      <c r="N1911" t="s">
        <v>36</v>
      </c>
      <c r="O1911" t="s">
        <v>65</v>
      </c>
      <c r="P1911" t="s">
        <v>54</v>
      </c>
      <c r="Q1911" t="s">
        <v>55</v>
      </c>
      <c r="R1911" t="s">
        <v>56</v>
      </c>
      <c r="S1911" t="s">
        <v>57</v>
      </c>
      <c r="T1911" t="s">
        <v>58</v>
      </c>
      <c r="U1911">
        <v>154</v>
      </c>
      <c r="V1911">
        <v>220.22</v>
      </c>
    </row>
    <row r="1912" spans="12:22" x14ac:dyDescent="0.25">
      <c r="L1912" t="s">
        <v>52</v>
      </c>
      <c r="M1912">
        <v>2022</v>
      </c>
      <c r="N1912" t="s">
        <v>36</v>
      </c>
      <c r="O1912" t="s">
        <v>65</v>
      </c>
      <c r="P1912" t="s">
        <v>54</v>
      </c>
      <c r="Q1912" t="s">
        <v>55</v>
      </c>
      <c r="R1912" t="s">
        <v>56</v>
      </c>
      <c r="S1912" t="s">
        <v>57</v>
      </c>
      <c r="T1912" t="s">
        <v>58</v>
      </c>
      <c r="U1912">
        <v>148</v>
      </c>
      <c r="V1912">
        <v>211.64</v>
      </c>
    </row>
    <row r="1913" spans="12:22" x14ac:dyDescent="0.25">
      <c r="L1913" t="s">
        <v>61</v>
      </c>
      <c r="M1913">
        <v>2022</v>
      </c>
      <c r="N1913" t="s">
        <v>36</v>
      </c>
      <c r="O1913" t="s">
        <v>65</v>
      </c>
      <c r="P1913" t="s">
        <v>54</v>
      </c>
      <c r="Q1913" t="s">
        <v>55</v>
      </c>
      <c r="R1913" t="s">
        <v>56</v>
      </c>
      <c r="S1913" t="s">
        <v>57</v>
      </c>
      <c r="T1913" t="s">
        <v>58</v>
      </c>
      <c r="U1913">
        <v>142</v>
      </c>
      <c r="V1913">
        <v>203.06</v>
      </c>
    </row>
    <row r="1914" spans="12:22" x14ac:dyDescent="0.25">
      <c r="L1914" t="s">
        <v>52</v>
      </c>
      <c r="M1914">
        <v>2022</v>
      </c>
      <c r="N1914" t="s">
        <v>36</v>
      </c>
      <c r="O1914" t="s">
        <v>65</v>
      </c>
      <c r="P1914" t="s">
        <v>54</v>
      </c>
      <c r="Q1914" t="s">
        <v>55</v>
      </c>
      <c r="R1914" t="s">
        <v>56</v>
      </c>
      <c r="S1914" t="s">
        <v>57</v>
      </c>
      <c r="T1914" t="s">
        <v>58</v>
      </c>
      <c r="U1914">
        <v>190</v>
      </c>
      <c r="V1914">
        <v>526.24</v>
      </c>
    </row>
    <row r="1915" spans="12:22" x14ac:dyDescent="0.25">
      <c r="L1915" t="s">
        <v>62</v>
      </c>
      <c r="M1915">
        <v>2022</v>
      </c>
      <c r="N1915" t="s">
        <v>36</v>
      </c>
      <c r="O1915" t="s">
        <v>65</v>
      </c>
      <c r="P1915" t="s">
        <v>54</v>
      </c>
      <c r="Q1915" t="s">
        <v>55</v>
      </c>
      <c r="R1915" t="s">
        <v>56</v>
      </c>
      <c r="S1915" t="s">
        <v>57</v>
      </c>
      <c r="T1915" t="s">
        <v>58</v>
      </c>
      <c r="U1915">
        <v>238</v>
      </c>
      <c r="V1915">
        <v>526.24</v>
      </c>
    </row>
    <row r="1916" spans="12:22" x14ac:dyDescent="0.25">
      <c r="L1916" t="s">
        <v>61</v>
      </c>
      <c r="M1916">
        <v>2022</v>
      </c>
      <c r="N1916" t="s">
        <v>36</v>
      </c>
      <c r="O1916" t="s">
        <v>65</v>
      </c>
      <c r="P1916" t="s">
        <v>54</v>
      </c>
      <c r="Q1916" t="s">
        <v>55</v>
      </c>
      <c r="R1916" t="s">
        <v>56</v>
      </c>
      <c r="S1916" t="s">
        <v>57</v>
      </c>
      <c r="T1916" t="s">
        <v>58</v>
      </c>
      <c r="U1916">
        <v>1012</v>
      </c>
      <c r="V1916">
        <v>1447.1599999999999</v>
      </c>
    </row>
    <row r="1917" spans="12:22" x14ac:dyDescent="0.25">
      <c r="L1917" t="s">
        <v>61</v>
      </c>
      <c r="M1917">
        <v>2022</v>
      </c>
      <c r="N1917" t="s">
        <v>36</v>
      </c>
      <c r="O1917" t="s">
        <v>65</v>
      </c>
      <c r="P1917" t="s">
        <v>54</v>
      </c>
      <c r="Q1917" t="s">
        <v>55</v>
      </c>
      <c r="R1917" t="s">
        <v>56</v>
      </c>
      <c r="S1917" t="s">
        <v>57</v>
      </c>
      <c r="T1917" t="s">
        <v>58</v>
      </c>
      <c r="U1917">
        <v>189</v>
      </c>
      <c r="V1917">
        <v>270.27</v>
      </c>
    </row>
    <row r="1918" spans="12:22" x14ac:dyDescent="0.25">
      <c r="L1918" t="s">
        <v>59</v>
      </c>
      <c r="M1918">
        <v>2022</v>
      </c>
      <c r="N1918" t="s">
        <v>36</v>
      </c>
      <c r="O1918" t="s">
        <v>65</v>
      </c>
      <c r="P1918" t="s">
        <v>54</v>
      </c>
      <c r="Q1918" t="s">
        <v>55</v>
      </c>
      <c r="R1918" t="s">
        <v>56</v>
      </c>
      <c r="S1918" t="s">
        <v>57</v>
      </c>
      <c r="T1918" t="s">
        <v>58</v>
      </c>
      <c r="U1918">
        <v>237</v>
      </c>
      <c r="V1918">
        <v>338.90999999999997</v>
      </c>
    </row>
    <row r="1919" spans="12:22" x14ac:dyDescent="0.25">
      <c r="L1919" t="s">
        <v>61</v>
      </c>
      <c r="M1919">
        <v>2022</v>
      </c>
      <c r="N1919" t="s">
        <v>36</v>
      </c>
      <c r="O1919" t="s">
        <v>65</v>
      </c>
      <c r="P1919" t="s">
        <v>54</v>
      </c>
      <c r="Q1919" t="s">
        <v>55</v>
      </c>
      <c r="R1919" t="s">
        <v>56</v>
      </c>
      <c r="S1919" t="s">
        <v>57</v>
      </c>
      <c r="T1919" t="s">
        <v>58</v>
      </c>
      <c r="U1919">
        <v>151</v>
      </c>
      <c r="V1919">
        <v>215.93</v>
      </c>
    </row>
    <row r="1920" spans="12:22" x14ac:dyDescent="0.25">
      <c r="L1920" t="s">
        <v>52</v>
      </c>
      <c r="M1920">
        <v>2022</v>
      </c>
      <c r="N1920" t="s">
        <v>36</v>
      </c>
      <c r="O1920" t="s">
        <v>65</v>
      </c>
      <c r="P1920" t="s">
        <v>54</v>
      </c>
      <c r="Q1920" t="s">
        <v>55</v>
      </c>
      <c r="R1920" t="s">
        <v>56</v>
      </c>
      <c r="S1920" t="s">
        <v>57</v>
      </c>
      <c r="T1920" t="s">
        <v>58</v>
      </c>
      <c r="U1920">
        <v>145</v>
      </c>
      <c r="V1920">
        <v>207.35</v>
      </c>
    </row>
    <row r="1921" spans="12:22" x14ac:dyDescent="0.25">
      <c r="L1921" t="s">
        <v>63</v>
      </c>
      <c r="M1921">
        <v>2022</v>
      </c>
      <c r="N1921" t="s">
        <v>36</v>
      </c>
      <c r="O1921" t="s">
        <v>65</v>
      </c>
      <c r="P1921" t="s">
        <v>54</v>
      </c>
      <c r="Q1921" t="s">
        <v>55</v>
      </c>
      <c r="R1921" t="s">
        <v>56</v>
      </c>
      <c r="S1921" t="s">
        <v>57</v>
      </c>
      <c r="T1921" t="s">
        <v>58</v>
      </c>
      <c r="U1921">
        <v>139</v>
      </c>
      <c r="V1921">
        <v>198.76999999999998</v>
      </c>
    </row>
    <row r="1922" spans="12:22" x14ac:dyDescent="0.25">
      <c r="L1922" t="s">
        <v>59</v>
      </c>
      <c r="M1922">
        <v>2022</v>
      </c>
      <c r="N1922" t="s">
        <v>36</v>
      </c>
      <c r="O1922" t="s">
        <v>65</v>
      </c>
      <c r="P1922" t="s">
        <v>54</v>
      </c>
      <c r="Q1922" t="s">
        <v>55</v>
      </c>
      <c r="R1922" t="s">
        <v>56</v>
      </c>
      <c r="S1922" t="s">
        <v>57</v>
      </c>
      <c r="T1922" t="s">
        <v>58</v>
      </c>
      <c r="U1922">
        <v>793</v>
      </c>
      <c r="V1922">
        <v>1133.99</v>
      </c>
    </row>
    <row r="1923" spans="12:22" x14ac:dyDescent="0.25">
      <c r="L1923" t="s">
        <v>59</v>
      </c>
      <c r="M1923">
        <v>2022</v>
      </c>
      <c r="N1923" t="s">
        <v>36</v>
      </c>
      <c r="O1923" t="s">
        <v>65</v>
      </c>
      <c r="P1923" t="s">
        <v>54</v>
      </c>
      <c r="Q1923" t="s">
        <v>55</v>
      </c>
      <c r="R1923" t="s">
        <v>56</v>
      </c>
      <c r="S1923" t="s">
        <v>57</v>
      </c>
      <c r="T1923" t="s">
        <v>58</v>
      </c>
      <c r="U1923">
        <v>827</v>
      </c>
      <c r="V1923">
        <v>1182.6100000000001</v>
      </c>
    </row>
    <row r="1924" spans="12:22" x14ac:dyDescent="0.25">
      <c r="L1924" t="s">
        <v>63</v>
      </c>
      <c r="M1924">
        <v>2022</v>
      </c>
      <c r="N1924" t="s">
        <v>36</v>
      </c>
      <c r="O1924" t="s">
        <v>65</v>
      </c>
      <c r="P1924" t="s">
        <v>54</v>
      </c>
      <c r="Q1924" t="s">
        <v>55</v>
      </c>
      <c r="R1924" t="s">
        <v>56</v>
      </c>
      <c r="S1924" t="s">
        <v>57</v>
      </c>
      <c r="T1924" t="s">
        <v>60</v>
      </c>
      <c r="U1924">
        <v>149</v>
      </c>
      <c r="V1924">
        <v>213.07</v>
      </c>
    </row>
    <row r="1925" spans="12:22" x14ac:dyDescent="0.25">
      <c r="L1925" t="s">
        <v>52</v>
      </c>
      <c r="M1925">
        <v>2022</v>
      </c>
      <c r="N1925" t="s">
        <v>36</v>
      </c>
      <c r="O1925" t="s">
        <v>65</v>
      </c>
      <c r="P1925" t="s">
        <v>54</v>
      </c>
      <c r="Q1925" t="s">
        <v>55</v>
      </c>
      <c r="R1925" t="s">
        <v>56</v>
      </c>
      <c r="S1925" t="s">
        <v>57</v>
      </c>
      <c r="T1925" t="s">
        <v>60</v>
      </c>
      <c r="U1925">
        <v>143</v>
      </c>
      <c r="V1925">
        <v>204.49</v>
      </c>
    </row>
    <row r="1926" spans="12:22" x14ac:dyDescent="0.25">
      <c r="L1926" t="s">
        <v>52</v>
      </c>
      <c r="M1926">
        <v>2022</v>
      </c>
      <c r="N1926" t="s">
        <v>36</v>
      </c>
      <c r="O1926" t="s">
        <v>65</v>
      </c>
      <c r="P1926" t="s">
        <v>54</v>
      </c>
      <c r="Q1926" t="s">
        <v>55</v>
      </c>
      <c r="R1926" t="s">
        <v>56</v>
      </c>
      <c r="S1926" t="s">
        <v>57</v>
      </c>
      <c r="T1926" t="s">
        <v>58</v>
      </c>
      <c r="U1926">
        <v>191</v>
      </c>
      <c r="V1926">
        <v>273.13</v>
      </c>
    </row>
    <row r="1927" spans="12:22" x14ac:dyDescent="0.25">
      <c r="L1927" t="s">
        <v>59</v>
      </c>
      <c r="M1927">
        <v>2022</v>
      </c>
      <c r="N1927" t="s">
        <v>36</v>
      </c>
      <c r="O1927" t="s">
        <v>65</v>
      </c>
      <c r="P1927" t="s">
        <v>54</v>
      </c>
      <c r="Q1927" t="s">
        <v>55</v>
      </c>
      <c r="R1927" t="s">
        <v>56</v>
      </c>
      <c r="S1927" t="s">
        <v>57</v>
      </c>
      <c r="T1927" t="s">
        <v>58</v>
      </c>
      <c r="U1927">
        <v>239</v>
      </c>
      <c r="V1927">
        <v>341.77</v>
      </c>
    </row>
    <row r="1928" spans="12:22" x14ac:dyDescent="0.25">
      <c r="L1928" t="s">
        <v>59</v>
      </c>
      <c r="M1928">
        <v>2022</v>
      </c>
      <c r="N1928" t="s">
        <v>32</v>
      </c>
      <c r="O1928" t="s">
        <v>65</v>
      </c>
      <c r="P1928" t="s">
        <v>54</v>
      </c>
      <c r="Q1928" t="s">
        <v>55</v>
      </c>
      <c r="R1928" t="s">
        <v>56</v>
      </c>
      <c r="S1928" t="s">
        <v>57</v>
      </c>
      <c r="T1928" t="s">
        <v>60</v>
      </c>
      <c r="U1928">
        <v>200</v>
      </c>
      <c r="V1928">
        <v>286</v>
      </c>
    </row>
    <row r="1929" spans="12:22" x14ac:dyDescent="0.25">
      <c r="L1929" t="s">
        <v>59</v>
      </c>
      <c r="M1929">
        <v>2022</v>
      </c>
      <c r="N1929" t="s">
        <v>32</v>
      </c>
      <c r="O1929" t="s">
        <v>65</v>
      </c>
      <c r="P1929" t="s">
        <v>54</v>
      </c>
      <c r="Q1929" t="s">
        <v>55</v>
      </c>
      <c r="R1929" t="s">
        <v>56</v>
      </c>
      <c r="S1929" t="s">
        <v>57</v>
      </c>
      <c r="T1929" t="s">
        <v>60</v>
      </c>
      <c r="U1929">
        <v>194</v>
      </c>
      <c r="V1929">
        <v>277.42</v>
      </c>
    </row>
    <row r="1930" spans="12:22" x14ac:dyDescent="0.25">
      <c r="L1930" t="s">
        <v>52</v>
      </c>
      <c r="M1930">
        <v>2022</v>
      </c>
      <c r="N1930" t="s">
        <v>32</v>
      </c>
      <c r="O1930" t="s">
        <v>65</v>
      </c>
      <c r="P1930" t="s">
        <v>54</v>
      </c>
      <c r="Q1930" t="s">
        <v>55</v>
      </c>
      <c r="R1930" t="s">
        <v>56</v>
      </c>
      <c r="S1930" t="s">
        <v>57</v>
      </c>
      <c r="T1930" t="s">
        <v>60</v>
      </c>
      <c r="U1930">
        <v>188</v>
      </c>
      <c r="V1930">
        <v>268.84000000000003</v>
      </c>
    </row>
    <row r="1931" spans="12:22" x14ac:dyDescent="0.25">
      <c r="L1931" t="s">
        <v>59</v>
      </c>
      <c r="M1931">
        <v>2022</v>
      </c>
      <c r="N1931" t="s">
        <v>32</v>
      </c>
      <c r="O1931" t="s">
        <v>65</v>
      </c>
      <c r="P1931" t="s">
        <v>54</v>
      </c>
      <c r="Q1931" t="s">
        <v>55</v>
      </c>
      <c r="R1931" t="s">
        <v>56</v>
      </c>
      <c r="S1931" t="s">
        <v>57</v>
      </c>
      <c r="T1931" t="s">
        <v>58</v>
      </c>
      <c r="U1931">
        <v>206</v>
      </c>
      <c r="V1931">
        <v>294.58</v>
      </c>
    </row>
    <row r="1932" spans="12:22" x14ac:dyDescent="0.25">
      <c r="L1932" t="s">
        <v>52</v>
      </c>
      <c r="M1932">
        <v>2022</v>
      </c>
      <c r="N1932" t="s">
        <v>32</v>
      </c>
      <c r="O1932" t="s">
        <v>65</v>
      </c>
      <c r="P1932" t="s">
        <v>54</v>
      </c>
      <c r="Q1932" t="s">
        <v>55</v>
      </c>
      <c r="R1932" t="s">
        <v>56</v>
      </c>
      <c r="S1932" t="s">
        <v>57</v>
      </c>
      <c r="T1932" t="s">
        <v>58</v>
      </c>
      <c r="U1932">
        <v>254</v>
      </c>
      <c r="V1932">
        <v>363.22</v>
      </c>
    </row>
    <row r="1933" spans="12:22" x14ac:dyDescent="0.25">
      <c r="L1933" t="s">
        <v>62</v>
      </c>
      <c r="M1933">
        <v>2022</v>
      </c>
      <c r="N1933" t="s">
        <v>32</v>
      </c>
      <c r="O1933" t="s">
        <v>65</v>
      </c>
      <c r="P1933" t="s">
        <v>54</v>
      </c>
      <c r="Q1933" t="s">
        <v>55</v>
      </c>
      <c r="R1933" t="s">
        <v>56</v>
      </c>
      <c r="S1933" t="s">
        <v>57</v>
      </c>
      <c r="T1933" t="s">
        <v>58</v>
      </c>
      <c r="U1933">
        <v>202</v>
      </c>
      <c r="V1933">
        <v>288.86</v>
      </c>
    </row>
    <row r="1934" spans="12:22" x14ac:dyDescent="0.25">
      <c r="L1934" t="s">
        <v>59</v>
      </c>
      <c r="M1934">
        <v>2022</v>
      </c>
      <c r="N1934" t="s">
        <v>32</v>
      </c>
      <c r="O1934" t="s">
        <v>65</v>
      </c>
      <c r="P1934" t="s">
        <v>54</v>
      </c>
      <c r="Q1934" t="s">
        <v>55</v>
      </c>
      <c r="R1934" t="s">
        <v>56</v>
      </c>
      <c r="S1934" t="s">
        <v>57</v>
      </c>
      <c r="T1934" t="s">
        <v>58</v>
      </c>
      <c r="U1934">
        <v>196</v>
      </c>
      <c r="V1934">
        <v>280.27999999999997</v>
      </c>
    </row>
    <row r="1935" spans="12:22" x14ac:dyDescent="0.25">
      <c r="L1935" t="s">
        <v>59</v>
      </c>
      <c r="M1935">
        <v>2022</v>
      </c>
      <c r="N1935" t="s">
        <v>32</v>
      </c>
      <c r="O1935" t="s">
        <v>65</v>
      </c>
      <c r="P1935" t="s">
        <v>54</v>
      </c>
      <c r="Q1935" t="s">
        <v>55</v>
      </c>
      <c r="R1935" t="s">
        <v>56</v>
      </c>
      <c r="S1935" t="s">
        <v>57</v>
      </c>
      <c r="T1935" t="s">
        <v>58</v>
      </c>
      <c r="U1935">
        <v>190</v>
      </c>
      <c r="V1935">
        <v>271.7</v>
      </c>
    </row>
    <row r="1936" spans="12:22" x14ac:dyDescent="0.25">
      <c r="L1936" t="s">
        <v>52</v>
      </c>
      <c r="M1936">
        <v>2022</v>
      </c>
      <c r="N1936" t="s">
        <v>32</v>
      </c>
      <c r="O1936" t="s">
        <v>65</v>
      </c>
      <c r="P1936" t="s">
        <v>54</v>
      </c>
      <c r="Q1936" t="s">
        <v>55</v>
      </c>
      <c r="R1936" t="s">
        <v>56</v>
      </c>
      <c r="S1936" t="s">
        <v>57</v>
      </c>
      <c r="T1936" t="s">
        <v>58</v>
      </c>
      <c r="U1936">
        <v>208</v>
      </c>
      <c r="V1936">
        <v>526.24</v>
      </c>
    </row>
    <row r="1937" spans="12:22" x14ac:dyDescent="0.25">
      <c r="L1937" t="s">
        <v>59</v>
      </c>
      <c r="M1937">
        <v>2022</v>
      </c>
      <c r="N1937" t="s">
        <v>32</v>
      </c>
      <c r="O1937" t="s">
        <v>65</v>
      </c>
      <c r="P1937" t="s">
        <v>54</v>
      </c>
      <c r="Q1937" t="s">
        <v>55</v>
      </c>
      <c r="R1937" t="s">
        <v>56</v>
      </c>
      <c r="S1937" t="s">
        <v>57</v>
      </c>
      <c r="T1937" t="s">
        <v>58</v>
      </c>
      <c r="U1937">
        <v>1010</v>
      </c>
      <c r="V1937">
        <v>1444.3</v>
      </c>
    </row>
    <row r="1938" spans="12:22" x14ac:dyDescent="0.25">
      <c r="L1938" t="s">
        <v>52</v>
      </c>
      <c r="M1938">
        <v>2022</v>
      </c>
      <c r="N1938" t="s">
        <v>32</v>
      </c>
      <c r="O1938" t="s">
        <v>65</v>
      </c>
      <c r="P1938" t="s">
        <v>54</v>
      </c>
      <c r="Q1938" t="s">
        <v>55</v>
      </c>
      <c r="R1938" t="s">
        <v>56</v>
      </c>
      <c r="S1938" t="s">
        <v>57</v>
      </c>
      <c r="T1938" t="s">
        <v>58</v>
      </c>
      <c r="U1938">
        <v>252</v>
      </c>
      <c r="V1938">
        <v>360.36</v>
      </c>
    </row>
    <row r="1939" spans="12:22" x14ac:dyDescent="0.25">
      <c r="L1939" t="s">
        <v>59</v>
      </c>
      <c r="M1939">
        <v>2022</v>
      </c>
      <c r="N1939" t="s">
        <v>32</v>
      </c>
      <c r="O1939" t="s">
        <v>65</v>
      </c>
      <c r="P1939" t="s">
        <v>54</v>
      </c>
      <c r="Q1939" t="s">
        <v>55</v>
      </c>
      <c r="R1939" t="s">
        <v>56</v>
      </c>
      <c r="S1939" t="s">
        <v>57</v>
      </c>
      <c r="T1939" t="s">
        <v>58</v>
      </c>
      <c r="U1939">
        <v>207</v>
      </c>
      <c r="V1939">
        <v>296.01</v>
      </c>
    </row>
    <row r="1940" spans="12:22" x14ac:dyDescent="0.25">
      <c r="L1940" t="s">
        <v>52</v>
      </c>
      <c r="M1940">
        <v>2022</v>
      </c>
      <c r="N1940" t="s">
        <v>32</v>
      </c>
      <c r="O1940" t="s">
        <v>65</v>
      </c>
      <c r="P1940" t="s">
        <v>54</v>
      </c>
      <c r="Q1940" t="s">
        <v>55</v>
      </c>
      <c r="R1940" t="s">
        <v>56</v>
      </c>
      <c r="S1940" t="s">
        <v>57</v>
      </c>
      <c r="T1940" t="s">
        <v>58</v>
      </c>
      <c r="U1940">
        <v>255</v>
      </c>
      <c r="V1940">
        <v>364.65</v>
      </c>
    </row>
    <row r="1941" spans="12:22" x14ac:dyDescent="0.25">
      <c r="L1941" t="s">
        <v>52</v>
      </c>
      <c r="M1941">
        <v>2022</v>
      </c>
      <c r="N1941" t="s">
        <v>32</v>
      </c>
      <c r="O1941" t="s">
        <v>65</v>
      </c>
      <c r="P1941" t="s">
        <v>54</v>
      </c>
      <c r="Q1941" t="s">
        <v>55</v>
      </c>
      <c r="R1941" t="s">
        <v>56</v>
      </c>
      <c r="S1941" t="s">
        <v>57</v>
      </c>
      <c r="T1941" t="s">
        <v>58</v>
      </c>
      <c r="U1941">
        <v>199</v>
      </c>
      <c r="V1941">
        <v>284.57</v>
      </c>
    </row>
    <row r="1942" spans="12:22" x14ac:dyDescent="0.25">
      <c r="L1942" t="s">
        <v>59</v>
      </c>
      <c r="M1942">
        <v>2022</v>
      </c>
      <c r="N1942" t="s">
        <v>32</v>
      </c>
      <c r="O1942" t="s">
        <v>65</v>
      </c>
      <c r="P1942" t="s">
        <v>54</v>
      </c>
      <c r="Q1942" t="s">
        <v>55</v>
      </c>
      <c r="R1942" t="s">
        <v>56</v>
      </c>
      <c r="S1942" t="s">
        <v>57</v>
      </c>
      <c r="T1942" t="s">
        <v>58</v>
      </c>
      <c r="U1942">
        <v>193</v>
      </c>
      <c r="V1942">
        <v>275.99</v>
      </c>
    </row>
    <row r="1943" spans="12:22" x14ac:dyDescent="0.25">
      <c r="L1943" t="s">
        <v>59</v>
      </c>
      <c r="M1943">
        <v>2022</v>
      </c>
      <c r="N1943" t="s">
        <v>32</v>
      </c>
      <c r="O1943" t="s">
        <v>65</v>
      </c>
      <c r="P1943" t="s">
        <v>54</v>
      </c>
      <c r="Q1943" t="s">
        <v>55</v>
      </c>
      <c r="R1943" t="s">
        <v>56</v>
      </c>
      <c r="S1943" t="s">
        <v>57</v>
      </c>
      <c r="T1943" t="s">
        <v>58</v>
      </c>
      <c r="U1943">
        <v>187</v>
      </c>
      <c r="V1943">
        <v>267.40999999999997</v>
      </c>
    </row>
    <row r="1944" spans="12:22" x14ac:dyDescent="0.25">
      <c r="L1944" t="s">
        <v>59</v>
      </c>
      <c r="M1944">
        <v>2022</v>
      </c>
      <c r="N1944" t="s">
        <v>32</v>
      </c>
      <c r="O1944" t="s">
        <v>65</v>
      </c>
      <c r="P1944" t="s">
        <v>54</v>
      </c>
      <c r="Q1944" t="s">
        <v>55</v>
      </c>
      <c r="R1944" t="s">
        <v>56</v>
      </c>
      <c r="S1944" t="s">
        <v>57</v>
      </c>
      <c r="T1944" t="s">
        <v>58</v>
      </c>
      <c r="U1944">
        <v>791</v>
      </c>
      <c r="V1944">
        <v>1131.1300000000001</v>
      </c>
    </row>
    <row r="1945" spans="12:22" x14ac:dyDescent="0.25">
      <c r="L1945" t="s">
        <v>59</v>
      </c>
      <c r="M1945">
        <v>2022</v>
      </c>
      <c r="N1945" t="s">
        <v>32</v>
      </c>
      <c r="O1945" t="s">
        <v>65</v>
      </c>
      <c r="P1945" t="s">
        <v>54</v>
      </c>
      <c r="Q1945" t="s">
        <v>55</v>
      </c>
      <c r="R1945" t="s">
        <v>56</v>
      </c>
      <c r="S1945" t="s">
        <v>57</v>
      </c>
      <c r="T1945" t="s">
        <v>58</v>
      </c>
      <c r="U1945">
        <v>824</v>
      </c>
      <c r="V1945">
        <v>1178.32</v>
      </c>
    </row>
    <row r="1946" spans="12:22" x14ac:dyDescent="0.25">
      <c r="L1946" t="s">
        <v>62</v>
      </c>
      <c r="M1946">
        <v>2022</v>
      </c>
      <c r="N1946" t="s">
        <v>32</v>
      </c>
      <c r="O1946" t="s">
        <v>65</v>
      </c>
      <c r="P1946" t="s">
        <v>54</v>
      </c>
      <c r="Q1946" t="s">
        <v>55</v>
      </c>
      <c r="R1946" t="s">
        <v>56</v>
      </c>
      <c r="S1946" t="s">
        <v>57</v>
      </c>
      <c r="T1946" t="s">
        <v>60</v>
      </c>
      <c r="U1946">
        <v>197</v>
      </c>
      <c r="V1946">
        <v>281.70999999999998</v>
      </c>
    </row>
    <row r="1947" spans="12:22" x14ac:dyDescent="0.25">
      <c r="L1947" t="s">
        <v>61</v>
      </c>
      <c r="M1947">
        <v>2022</v>
      </c>
      <c r="N1947" t="s">
        <v>32</v>
      </c>
      <c r="O1947" t="s">
        <v>65</v>
      </c>
      <c r="P1947" t="s">
        <v>54</v>
      </c>
      <c r="Q1947" t="s">
        <v>55</v>
      </c>
      <c r="R1947" t="s">
        <v>56</v>
      </c>
      <c r="S1947" t="s">
        <v>57</v>
      </c>
      <c r="T1947" t="s">
        <v>60</v>
      </c>
      <c r="U1947">
        <v>191</v>
      </c>
      <c r="V1947">
        <v>273.13</v>
      </c>
    </row>
    <row r="1948" spans="12:22" x14ac:dyDescent="0.25">
      <c r="L1948" t="s">
        <v>62</v>
      </c>
      <c r="M1948">
        <v>2022</v>
      </c>
      <c r="N1948" t="s">
        <v>32</v>
      </c>
      <c r="O1948" t="s">
        <v>65</v>
      </c>
      <c r="P1948" t="s">
        <v>54</v>
      </c>
      <c r="Q1948" t="s">
        <v>55</v>
      </c>
      <c r="R1948" t="s">
        <v>56</v>
      </c>
      <c r="S1948" t="s">
        <v>57</v>
      </c>
      <c r="T1948" t="s">
        <v>58</v>
      </c>
      <c r="U1948">
        <v>209</v>
      </c>
      <c r="V1948">
        <v>298.87</v>
      </c>
    </row>
    <row r="1949" spans="12:22" x14ac:dyDescent="0.25">
      <c r="L1949" t="s">
        <v>62</v>
      </c>
      <c r="M1949">
        <v>2022</v>
      </c>
      <c r="N1949" t="s">
        <v>32</v>
      </c>
      <c r="O1949" t="s">
        <v>65</v>
      </c>
      <c r="P1949" t="s">
        <v>54</v>
      </c>
      <c r="Q1949" t="s">
        <v>55</v>
      </c>
      <c r="R1949" t="s">
        <v>56</v>
      </c>
      <c r="S1949" t="s">
        <v>57</v>
      </c>
      <c r="T1949" t="s">
        <v>58</v>
      </c>
      <c r="U1949">
        <v>251</v>
      </c>
      <c r="V1949">
        <v>358.93</v>
      </c>
    </row>
    <row r="1950" spans="12:22" x14ac:dyDescent="0.25">
      <c r="L1950" t="s">
        <v>52</v>
      </c>
      <c r="M1950">
        <v>2022</v>
      </c>
      <c r="N1950" t="s">
        <v>35</v>
      </c>
      <c r="O1950" t="s">
        <v>65</v>
      </c>
      <c r="P1950" t="s">
        <v>54</v>
      </c>
      <c r="Q1950" t="s">
        <v>55</v>
      </c>
      <c r="R1950" t="s">
        <v>56</v>
      </c>
      <c r="S1950" t="s">
        <v>57</v>
      </c>
      <c r="T1950" t="s">
        <v>60</v>
      </c>
      <c r="U1950">
        <v>170</v>
      </c>
      <c r="V1950">
        <v>243.1</v>
      </c>
    </row>
    <row r="1951" spans="12:22" x14ac:dyDescent="0.25">
      <c r="L1951" t="s">
        <v>61</v>
      </c>
      <c r="M1951">
        <v>2022</v>
      </c>
      <c r="N1951" t="s">
        <v>35</v>
      </c>
      <c r="O1951" t="s">
        <v>65</v>
      </c>
      <c r="P1951" t="s">
        <v>54</v>
      </c>
      <c r="Q1951" t="s">
        <v>55</v>
      </c>
      <c r="R1951" t="s">
        <v>56</v>
      </c>
      <c r="S1951" t="s">
        <v>57</v>
      </c>
      <c r="T1951" t="s">
        <v>60</v>
      </c>
      <c r="U1951">
        <v>164</v>
      </c>
      <c r="V1951">
        <v>234.51999999999998</v>
      </c>
    </row>
    <row r="1952" spans="12:22" x14ac:dyDescent="0.25">
      <c r="L1952" t="s">
        <v>61</v>
      </c>
      <c r="M1952">
        <v>2022</v>
      </c>
      <c r="N1952" t="s">
        <v>35</v>
      </c>
      <c r="O1952" t="s">
        <v>65</v>
      </c>
      <c r="P1952" t="s">
        <v>54</v>
      </c>
      <c r="Q1952" t="s">
        <v>55</v>
      </c>
      <c r="R1952" t="s">
        <v>56</v>
      </c>
      <c r="S1952" t="s">
        <v>57</v>
      </c>
      <c r="T1952" t="s">
        <v>60</v>
      </c>
      <c r="U1952">
        <v>158</v>
      </c>
      <c r="V1952">
        <v>225.94</v>
      </c>
    </row>
    <row r="1953" spans="12:22" x14ac:dyDescent="0.25">
      <c r="L1953" t="s">
        <v>62</v>
      </c>
      <c r="M1953">
        <v>2022</v>
      </c>
      <c r="N1953" t="s">
        <v>35</v>
      </c>
      <c r="O1953" t="s">
        <v>65</v>
      </c>
      <c r="P1953" t="s">
        <v>54</v>
      </c>
      <c r="Q1953" t="s">
        <v>55</v>
      </c>
      <c r="R1953" t="s">
        <v>56</v>
      </c>
      <c r="S1953" t="s">
        <v>57</v>
      </c>
      <c r="T1953" t="s">
        <v>58</v>
      </c>
      <c r="U1953">
        <v>194</v>
      </c>
      <c r="V1953">
        <v>277.42</v>
      </c>
    </row>
    <row r="1954" spans="12:22" x14ac:dyDescent="0.25">
      <c r="L1954" t="s">
        <v>61</v>
      </c>
      <c r="M1954">
        <v>2022</v>
      </c>
      <c r="N1954" t="s">
        <v>35</v>
      </c>
      <c r="O1954" t="s">
        <v>65</v>
      </c>
      <c r="P1954" t="s">
        <v>54</v>
      </c>
      <c r="Q1954" t="s">
        <v>55</v>
      </c>
      <c r="R1954" t="s">
        <v>56</v>
      </c>
      <c r="S1954" t="s">
        <v>57</v>
      </c>
      <c r="T1954" t="s">
        <v>58</v>
      </c>
      <c r="U1954">
        <v>242</v>
      </c>
      <c r="V1954">
        <v>346.06</v>
      </c>
    </row>
    <row r="1955" spans="12:22" x14ac:dyDescent="0.25">
      <c r="L1955" t="s">
        <v>61</v>
      </c>
      <c r="M1955">
        <v>2022</v>
      </c>
      <c r="N1955" t="s">
        <v>35</v>
      </c>
      <c r="O1955" t="s">
        <v>65</v>
      </c>
      <c r="P1955" t="s">
        <v>54</v>
      </c>
      <c r="Q1955" t="s">
        <v>55</v>
      </c>
      <c r="R1955" t="s">
        <v>56</v>
      </c>
      <c r="S1955" t="s">
        <v>57</v>
      </c>
      <c r="T1955" t="s">
        <v>58</v>
      </c>
      <c r="U1955">
        <v>166</v>
      </c>
      <c r="V1955">
        <v>237.38</v>
      </c>
    </row>
    <row r="1956" spans="12:22" x14ac:dyDescent="0.25">
      <c r="L1956" t="s">
        <v>59</v>
      </c>
      <c r="M1956">
        <v>2022</v>
      </c>
      <c r="N1956" t="s">
        <v>35</v>
      </c>
      <c r="O1956" t="s">
        <v>65</v>
      </c>
      <c r="P1956" t="s">
        <v>54</v>
      </c>
      <c r="Q1956" t="s">
        <v>55</v>
      </c>
      <c r="R1956" t="s">
        <v>56</v>
      </c>
      <c r="S1956" t="s">
        <v>57</v>
      </c>
      <c r="T1956" t="s">
        <v>58</v>
      </c>
      <c r="U1956">
        <v>160</v>
      </c>
      <c r="V1956">
        <v>228.8</v>
      </c>
    </row>
    <row r="1957" spans="12:22" x14ac:dyDescent="0.25">
      <c r="L1957" t="s">
        <v>52</v>
      </c>
      <c r="M1957">
        <v>2022</v>
      </c>
      <c r="N1957" t="s">
        <v>35</v>
      </c>
      <c r="O1957" t="s">
        <v>65</v>
      </c>
      <c r="P1957" t="s">
        <v>54</v>
      </c>
      <c r="Q1957" t="s">
        <v>55</v>
      </c>
      <c r="R1957" t="s">
        <v>56</v>
      </c>
      <c r="S1957" t="s">
        <v>57</v>
      </c>
      <c r="T1957" t="s">
        <v>58</v>
      </c>
      <c r="U1957">
        <v>196</v>
      </c>
      <c r="V1957">
        <v>526.24</v>
      </c>
    </row>
    <row r="1958" spans="12:22" x14ac:dyDescent="0.25">
      <c r="L1958" t="s">
        <v>61</v>
      </c>
      <c r="M1958">
        <v>2022</v>
      </c>
      <c r="N1958" t="s">
        <v>35</v>
      </c>
      <c r="O1958" t="s">
        <v>65</v>
      </c>
      <c r="P1958" t="s">
        <v>54</v>
      </c>
      <c r="Q1958" t="s">
        <v>55</v>
      </c>
      <c r="R1958" t="s">
        <v>56</v>
      </c>
      <c r="S1958" t="s">
        <v>57</v>
      </c>
      <c r="T1958" t="s">
        <v>58</v>
      </c>
      <c r="U1958">
        <v>244</v>
      </c>
      <c r="V1958">
        <v>526.24</v>
      </c>
    </row>
    <row r="1959" spans="12:22" x14ac:dyDescent="0.25">
      <c r="L1959" t="s">
        <v>61</v>
      </c>
      <c r="M1959">
        <v>2022</v>
      </c>
      <c r="N1959" t="s">
        <v>35</v>
      </c>
      <c r="O1959" t="s">
        <v>65</v>
      </c>
      <c r="P1959" t="s">
        <v>54</v>
      </c>
      <c r="Q1959" t="s">
        <v>55</v>
      </c>
      <c r="R1959" t="s">
        <v>56</v>
      </c>
      <c r="S1959" t="s">
        <v>57</v>
      </c>
      <c r="T1959" t="s">
        <v>58</v>
      </c>
      <c r="U1959">
        <v>1011</v>
      </c>
      <c r="V1959">
        <v>1445.73</v>
      </c>
    </row>
    <row r="1960" spans="12:22" x14ac:dyDescent="0.25">
      <c r="L1960" t="s">
        <v>61</v>
      </c>
      <c r="M1960">
        <v>2022</v>
      </c>
      <c r="N1960" t="s">
        <v>35</v>
      </c>
      <c r="O1960" t="s">
        <v>65</v>
      </c>
      <c r="P1960" t="s">
        <v>54</v>
      </c>
      <c r="Q1960" t="s">
        <v>55</v>
      </c>
      <c r="R1960" t="s">
        <v>56</v>
      </c>
      <c r="S1960" t="s">
        <v>57</v>
      </c>
      <c r="T1960" t="s">
        <v>58</v>
      </c>
      <c r="U1960">
        <v>240</v>
      </c>
      <c r="V1960">
        <v>343.2</v>
      </c>
    </row>
    <row r="1961" spans="12:22" x14ac:dyDescent="0.25">
      <c r="L1961" t="s">
        <v>59</v>
      </c>
      <c r="M1961">
        <v>2022</v>
      </c>
      <c r="N1961" t="s">
        <v>35</v>
      </c>
      <c r="O1961" t="s">
        <v>65</v>
      </c>
      <c r="P1961" t="s">
        <v>54</v>
      </c>
      <c r="Q1961" t="s">
        <v>55</v>
      </c>
      <c r="R1961" t="s">
        <v>56</v>
      </c>
      <c r="S1961" t="s">
        <v>57</v>
      </c>
      <c r="T1961" t="s">
        <v>58</v>
      </c>
      <c r="U1961">
        <v>195</v>
      </c>
      <c r="V1961">
        <v>278.85000000000002</v>
      </c>
    </row>
    <row r="1962" spans="12:22" x14ac:dyDescent="0.25">
      <c r="L1962" t="s">
        <v>59</v>
      </c>
      <c r="M1962">
        <v>2022</v>
      </c>
      <c r="N1962" t="s">
        <v>35</v>
      </c>
      <c r="O1962" t="s">
        <v>65</v>
      </c>
      <c r="P1962" t="s">
        <v>54</v>
      </c>
      <c r="Q1962" t="s">
        <v>55</v>
      </c>
      <c r="R1962" t="s">
        <v>56</v>
      </c>
      <c r="S1962" t="s">
        <v>57</v>
      </c>
      <c r="T1962" t="s">
        <v>58</v>
      </c>
      <c r="U1962">
        <v>243</v>
      </c>
      <c r="V1962">
        <v>347.49</v>
      </c>
    </row>
    <row r="1963" spans="12:22" x14ac:dyDescent="0.25">
      <c r="L1963" t="s">
        <v>61</v>
      </c>
      <c r="M1963">
        <v>2022</v>
      </c>
      <c r="N1963" t="s">
        <v>35</v>
      </c>
      <c r="O1963" t="s">
        <v>65</v>
      </c>
      <c r="P1963" t="s">
        <v>54</v>
      </c>
      <c r="Q1963" t="s">
        <v>55</v>
      </c>
      <c r="R1963" t="s">
        <v>56</v>
      </c>
      <c r="S1963" t="s">
        <v>57</v>
      </c>
      <c r="T1963" t="s">
        <v>58</v>
      </c>
      <c r="U1963">
        <v>169</v>
      </c>
      <c r="V1963">
        <v>241.67000000000002</v>
      </c>
    </row>
    <row r="1964" spans="12:22" x14ac:dyDescent="0.25">
      <c r="L1964" t="s">
        <v>52</v>
      </c>
      <c r="M1964">
        <v>2022</v>
      </c>
      <c r="N1964" t="s">
        <v>35</v>
      </c>
      <c r="O1964" t="s">
        <v>65</v>
      </c>
      <c r="P1964" t="s">
        <v>54</v>
      </c>
      <c r="Q1964" t="s">
        <v>55</v>
      </c>
      <c r="R1964" t="s">
        <v>56</v>
      </c>
      <c r="S1964" t="s">
        <v>57</v>
      </c>
      <c r="T1964" t="s">
        <v>58</v>
      </c>
      <c r="U1964">
        <v>163</v>
      </c>
      <c r="V1964">
        <v>233.09</v>
      </c>
    </row>
    <row r="1965" spans="12:22" x14ac:dyDescent="0.25">
      <c r="L1965" t="s">
        <v>62</v>
      </c>
      <c r="M1965">
        <v>2022</v>
      </c>
      <c r="N1965" t="s">
        <v>35</v>
      </c>
      <c r="O1965" t="s">
        <v>65</v>
      </c>
      <c r="P1965" t="s">
        <v>54</v>
      </c>
      <c r="Q1965" t="s">
        <v>55</v>
      </c>
      <c r="R1965" t="s">
        <v>56</v>
      </c>
      <c r="S1965" t="s">
        <v>57</v>
      </c>
      <c r="T1965" t="s">
        <v>58</v>
      </c>
      <c r="U1965">
        <v>157</v>
      </c>
      <c r="V1965">
        <v>224.51</v>
      </c>
    </row>
    <row r="1966" spans="12:22" x14ac:dyDescent="0.25">
      <c r="L1966" t="s">
        <v>59</v>
      </c>
      <c r="M1966">
        <v>2022</v>
      </c>
      <c r="N1966" t="s">
        <v>35</v>
      </c>
      <c r="O1966" t="s">
        <v>65</v>
      </c>
      <c r="P1966" t="s">
        <v>54</v>
      </c>
      <c r="Q1966" t="s">
        <v>55</v>
      </c>
      <c r="R1966" t="s">
        <v>56</v>
      </c>
      <c r="S1966" t="s">
        <v>57</v>
      </c>
      <c r="T1966" t="s">
        <v>58</v>
      </c>
      <c r="U1966">
        <v>826</v>
      </c>
      <c r="V1966">
        <v>1181.18</v>
      </c>
    </row>
    <row r="1967" spans="12:22" x14ac:dyDescent="0.25">
      <c r="L1967" t="s">
        <v>59</v>
      </c>
      <c r="M1967">
        <v>2022</v>
      </c>
      <c r="N1967" t="s">
        <v>35</v>
      </c>
      <c r="O1967" t="s">
        <v>65</v>
      </c>
      <c r="P1967" t="s">
        <v>54</v>
      </c>
      <c r="Q1967" t="s">
        <v>55</v>
      </c>
      <c r="R1967" t="s">
        <v>56</v>
      </c>
      <c r="S1967" t="s">
        <v>57</v>
      </c>
      <c r="T1967" t="s">
        <v>60</v>
      </c>
      <c r="U1967">
        <v>167</v>
      </c>
      <c r="V1967">
        <v>238.81</v>
      </c>
    </row>
    <row r="1968" spans="12:22" x14ac:dyDescent="0.25">
      <c r="L1968" t="s">
        <v>59</v>
      </c>
      <c r="M1968">
        <v>2022</v>
      </c>
      <c r="N1968" t="s">
        <v>35</v>
      </c>
      <c r="O1968" t="s">
        <v>65</v>
      </c>
      <c r="P1968" t="s">
        <v>54</v>
      </c>
      <c r="Q1968" t="s">
        <v>55</v>
      </c>
      <c r="R1968" t="s">
        <v>56</v>
      </c>
      <c r="S1968" t="s">
        <v>57</v>
      </c>
      <c r="T1968" t="s">
        <v>60</v>
      </c>
      <c r="U1968">
        <v>161</v>
      </c>
      <c r="V1968">
        <v>230.23000000000002</v>
      </c>
    </row>
    <row r="1969" spans="12:22" x14ac:dyDescent="0.25">
      <c r="L1969" t="s">
        <v>59</v>
      </c>
      <c r="M1969">
        <v>2022</v>
      </c>
      <c r="N1969" t="s">
        <v>35</v>
      </c>
      <c r="O1969" t="s">
        <v>65</v>
      </c>
      <c r="P1969" t="s">
        <v>54</v>
      </c>
      <c r="Q1969" t="s">
        <v>55</v>
      </c>
      <c r="R1969" t="s">
        <v>56</v>
      </c>
      <c r="S1969" t="s">
        <v>57</v>
      </c>
      <c r="T1969" t="s">
        <v>60</v>
      </c>
      <c r="U1969">
        <v>155</v>
      </c>
      <c r="V1969">
        <v>221.65</v>
      </c>
    </row>
    <row r="1970" spans="12:22" x14ac:dyDescent="0.25">
      <c r="L1970" t="s">
        <v>61</v>
      </c>
      <c r="M1970">
        <v>2022</v>
      </c>
      <c r="N1970" t="s">
        <v>35</v>
      </c>
      <c r="O1970" t="s">
        <v>65</v>
      </c>
      <c r="P1970" t="s">
        <v>54</v>
      </c>
      <c r="Q1970" t="s">
        <v>55</v>
      </c>
      <c r="R1970" t="s">
        <v>56</v>
      </c>
      <c r="S1970" t="s">
        <v>57</v>
      </c>
      <c r="T1970" t="s">
        <v>58</v>
      </c>
      <c r="U1970">
        <v>197</v>
      </c>
      <c r="V1970">
        <v>281.70999999999998</v>
      </c>
    </row>
    <row r="1971" spans="12:22" x14ac:dyDescent="0.25">
      <c r="L1971" t="s">
        <v>52</v>
      </c>
      <c r="M1971">
        <v>2022</v>
      </c>
      <c r="N1971" t="s">
        <v>35</v>
      </c>
      <c r="O1971" t="s">
        <v>65</v>
      </c>
      <c r="P1971" t="s">
        <v>54</v>
      </c>
      <c r="Q1971" t="s">
        <v>55</v>
      </c>
      <c r="R1971" t="s">
        <v>56</v>
      </c>
      <c r="S1971" t="s">
        <v>57</v>
      </c>
      <c r="T1971" t="s">
        <v>58</v>
      </c>
      <c r="U1971">
        <v>245</v>
      </c>
      <c r="V1971">
        <v>350.35</v>
      </c>
    </row>
    <row r="1972" spans="12:22" x14ac:dyDescent="0.25">
      <c r="L1972" t="s">
        <v>59</v>
      </c>
      <c r="M1972">
        <v>2022</v>
      </c>
      <c r="N1972" t="s">
        <v>41</v>
      </c>
      <c r="O1972" t="s">
        <v>65</v>
      </c>
      <c r="P1972" t="s">
        <v>54</v>
      </c>
      <c r="Q1972" t="s">
        <v>55</v>
      </c>
      <c r="R1972" t="s">
        <v>56</v>
      </c>
      <c r="S1972" t="s">
        <v>57</v>
      </c>
      <c r="T1972" t="s">
        <v>60</v>
      </c>
      <c r="U1972">
        <v>320</v>
      </c>
      <c r="V1972">
        <v>457.6</v>
      </c>
    </row>
    <row r="1973" spans="12:22" x14ac:dyDescent="0.25">
      <c r="L1973" t="s">
        <v>52</v>
      </c>
      <c r="M1973">
        <v>2022</v>
      </c>
      <c r="N1973" t="s">
        <v>41</v>
      </c>
      <c r="O1973" t="s">
        <v>65</v>
      </c>
      <c r="P1973" t="s">
        <v>54</v>
      </c>
      <c r="Q1973" t="s">
        <v>55</v>
      </c>
      <c r="R1973" t="s">
        <v>56</v>
      </c>
      <c r="S1973" t="s">
        <v>57</v>
      </c>
      <c r="T1973" t="s">
        <v>60</v>
      </c>
      <c r="U1973">
        <v>314</v>
      </c>
      <c r="V1973">
        <v>449.02</v>
      </c>
    </row>
    <row r="1974" spans="12:22" x14ac:dyDescent="0.25">
      <c r="L1974" t="s">
        <v>61</v>
      </c>
      <c r="M1974">
        <v>2022</v>
      </c>
      <c r="N1974" t="s">
        <v>41</v>
      </c>
      <c r="O1974" t="s">
        <v>65</v>
      </c>
      <c r="P1974" t="s">
        <v>54</v>
      </c>
      <c r="Q1974" t="s">
        <v>55</v>
      </c>
      <c r="R1974" t="s">
        <v>56</v>
      </c>
      <c r="S1974" t="s">
        <v>57</v>
      </c>
      <c r="T1974" t="s">
        <v>60</v>
      </c>
      <c r="U1974">
        <v>308</v>
      </c>
      <c r="V1974">
        <v>440.44</v>
      </c>
    </row>
    <row r="1975" spans="12:22" x14ac:dyDescent="0.25">
      <c r="L1975" t="s">
        <v>52</v>
      </c>
      <c r="M1975">
        <v>2022</v>
      </c>
      <c r="N1975" t="s">
        <v>41</v>
      </c>
      <c r="O1975" t="s">
        <v>65</v>
      </c>
      <c r="P1975" t="s">
        <v>54</v>
      </c>
      <c r="Q1975" t="s">
        <v>55</v>
      </c>
      <c r="R1975" t="s">
        <v>56</v>
      </c>
      <c r="S1975" t="s">
        <v>57</v>
      </c>
      <c r="T1975" t="s">
        <v>58</v>
      </c>
      <c r="U1975">
        <v>236</v>
      </c>
      <c r="V1975">
        <v>337.48</v>
      </c>
    </row>
    <row r="1976" spans="12:22" x14ac:dyDescent="0.25">
      <c r="L1976" t="s">
        <v>59</v>
      </c>
      <c r="M1976">
        <v>2022</v>
      </c>
      <c r="N1976" t="s">
        <v>41</v>
      </c>
      <c r="O1976" t="s">
        <v>65</v>
      </c>
      <c r="P1976" t="s">
        <v>54</v>
      </c>
      <c r="Q1976" t="s">
        <v>55</v>
      </c>
      <c r="R1976" t="s">
        <v>56</v>
      </c>
      <c r="S1976" t="s">
        <v>57</v>
      </c>
      <c r="T1976" t="s">
        <v>58</v>
      </c>
      <c r="U1976">
        <v>164</v>
      </c>
      <c r="V1976">
        <v>234.51999999999998</v>
      </c>
    </row>
    <row r="1977" spans="12:22" x14ac:dyDescent="0.25">
      <c r="L1977" t="s">
        <v>52</v>
      </c>
      <c r="M1977">
        <v>2022</v>
      </c>
      <c r="N1977" t="s">
        <v>41</v>
      </c>
      <c r="O1977" t="s">
        <v>65</v>
      </c>
      <c r="P1977" t="s">
        <v>54</v>
      </c>
      <c r="Q1977" t="s">
        <v>55</v>
      </c>
      <c r="R1977" t="s">
        <v>56</v>
      </c>
      <c r="S1977" t="s">
        <v>57</v>
      </c>
      <c r="T1977" t="s">
        <v>58</v>
      </c>
      <c r="U1977">
        <v>212</v>
      </c>
      <c r="V1977">
        <v>303.15999999999997</v>
      </c>
    </row>
    <row r="1978" spans="12:22" x14ac:dyDescent="0.25">
      <c r="L1978" t="s">
        <v>59</v>
      </c>
      <c r="M1978">
        <v>2022</v>
      </c>
      <c r="N1978" t="s">
        <v>41</v>
      </c>
      <c r="O1978" t="s">
        <v>65</v>
      </c>
      <c r="P1978" t="s">
        <v>54</v>
      </c>
      <c r="Q1978" t="s">
        <v>55</v>
      </c>
      <c r="R1978" t="s">
        <v>56</v>
      </c>
      <c r="S1978" t="s">
        <v>57</v>
      </c>
      <c r="T1978" t="s">
        <v>58</v>
      </c>
      <c r="U1978">
        <v>316</v>
      </c>
      <c r="V1978">
        <v>451.88</v>
      </c>
    </row>
    <row r="1979" spans="12:22" x14ac:dyDescent="0.25">
      <c r="L1979" t="s">
        <v>52</v>
      </c>
      <c r="M1979">
        <v>2022</v>
      </c>
      <c r="N1979" t="s">
        <v>41</v>
      </c>
      <c r="O1979" t="s">
        <v>65</v>
      </c>
      <c r="P1979" t="s">
        <v>54</v>
      </c>
      <c r="Q1979" t="s">
        <v>55</v>
      </c>
      <c r="R1979" t="s">
        <v>56</v>
      </c>
      <c r="S1979" t="s">
        <v>57</v>
      </c>
      <c r="T1979" t="s">
        <v>58</v>
      </c>
      <c r="U1979">
        <v>310</v>
      </c>
      <c r="V1979">
        <v>443.3</v>
      </c>
    </row>
    <row r="1980" spans="12:22" x14ac:dyDescent="0.25">
      <c r="L1980" t="s">
        <v>59</v>
      </c>
      <c r="M1980">
        <v>2022</v>
      </c>
      <c r="N1980" t="s">
        <v>41</v>
      </c>
      <c r="O1980" t="s">
        <v>65</v>
      </c>
      <c r="P1980" t="s">
        <v>54</v>
      </c>
      <c r="Q1980" t="s">
        <v>55</v>
      </c>
      <c r="R1980" t="s">
        <v>56</v>
      </c>
      <c r="S1980" t="s">
        <v>57</v>
      </c>
      <c r="T1980" t="s">
        <v>58</v>
      </c>
      <c r="U1980">
        <v>238</v>
      </c>
      <c r="V1980">
        <v>526.24</v>
      </c>
    </row>
    <row r="1981" spans="12:22" x14ac:dyDescent="0.25">
      <c r="L1981" t="s">
        <v>59</v>
      </c>
      <c r="M1981">
        <v>2022</v>
      </c>
      <c r="N1981" t="s">
        <v>41</v>
      </c>
      <c r="O1981" t="s">
        <v>65</v>
      </c>
      <c r="P1981" t="s">
        <v>54</v>
      </c>
      <c r="Q1981" t="s">
        <v>55</v>
      </c>
      <c r="R1981" t="s">
        <v>56</v>
      </c>
      <c r="S1981" t="s">
        <v>57</v>
      </c>
      <c r="T1981" t="s">
        <v>58</v>
      </c>
      <c r="U1981">
        <v>166</v>
      </c>
      <c r="V1981">
        <v>526.24</v>
      </c>
    </row>
    <row r="1982" spans="12:22" x14ac:dyDescent="0.25">
      <c r="L1982" t="s">
        <v>52</v>
      </c>
      <c r="M1982">
        <v>2022</v>
      </c>
      <c r="N1982" t="s">
        <v>41</v>
      </c>
      <c r="O1982" t="s">
        <v>65</v>
      </c>
      <c r="P1982" t="s">
        <v>54</v>
      </c>
      <c r="Q1982" t="s">
        <v>55</v>
      </c>
      <c r="R1982" t="s">
        <v>56</v>
      </c>
      <c r="S1982" t="s">
        <v>57</v>
      </c>
      <c r="T1982" t="s">
        <v>58</v>
      </c>
      <c r="U1982">
        <v>208</v>
      </c>
      <c r="V1982">
        <v>526.24</v>
      </c>
    </row>
    <row r="1983" spans="12:22" x14ac:dyDescent="0.25">
      <c r="L1983" t="s">
        <v>61</v>
      </c>
      <c r="M1983">
        <v>2022</v>
      </c>
      <c r="N1983" t="s">
        <v>41</v>
      </c>
      <c r="O1983" t="s">
        <v>65</v>
      </c>
      <c r="P1983" t="s">
        <v>54</v>
      </c>
      <c r="Q1983" t="s">
        <v>55</v>
      </c>
      <c r="R1983" t="s">
        <v>56</v>
      </c>
      <c r="S1983" t="s">
        <v>57</v>
      </c>
      <c r="T1983" t="s">
        <v>58</v>
      </c>
      <c r="U1983">
        <v>963</v>
      </c>
      <c r="V1983">
        <v>1377.09</v>
      </c>
    </row>
    <row r="1984" spans="12:22" x14ac:dyDescent="0.25">
      <c r="L1984" t="s">
        <v>52</v>
      </c>
      <c r="M1984">
        <v>2022</v>
      </c>
      <c r="N1984" t="s">
        <v>41</v>
      </c>
      <c r="O1984" t="s">
        <v>65</v>
      </c>
      <c r="P1984" t="s">
        <v>54</v>
      </c>
      <c r="Q1984" t="s">
        <v>55</v>
      </c>
      <c r="R1984" t="s">
        <v>56</v>
      </c>
      <c r="S1984" t="s">
        <v>57</v>
      </c>
      <c r="T1984" t="s">
        <v>58</v>
      </c>
      <c r="U1984">
        <v>1017</v>
      </c>
      <c r="V1984">
        <v>1454.31</v>
      </c>
    </row>
    <row r="1985" spans="12:22" x14ac:dyDescent="0.25">
      <c r="L1985" t="s">
        <v>52</v>
      </c>
      <c r="M1985">
        <v>2022</v>
      </c>
      <c r="N1985" t="s">
        <v>41</v>
      </c>
      <c r="O1985" t="s">
        <v>65</v>
      </c>
      <c r="P1985" t="s">
        <v>54</v>
      </c>
      <c r="Q1985" t="s">
        <v>55</v>
      </c>
      <c r="R1985" t="s">
        <v>56</v>
      </c>
      <c r="S1985" t="s">
        <v>57</v>
      </c>
      <c r="T1985" t="s">
        <v>58</v>
      </c>
      <c r="U1985">
        <v>210</v>
      </c>
      <c r="V1985">
        <v>300.3</v>
      </c>
    </row>
    <row r="1986" spans="12:22" x14ac:dyDescent="0.25">
      <c r="L1986" t="s">
        <v>52</v>
      </c>
      <c r="M1986">
        <v>2022</v>
      </c>
      <c r="N1986" t="s">
        <v>41</v>
      </c>
      <c r="O1986" t="s">
        <v>65</v>
      </c>
      <c r="P1986" t="s">
        <v>54</v>
      </c>
      <c r="Q1986" t="s">
        <v>55</v>
      </c>
      <c r="R1986" t="s">
        <v>56</v>
      </c>
      <c r="S1986" t="s">
        <v>57</v>
      </c>
      <c r="T1986" t="s">
        <v>58</v>
      </c>
      <c r="U1986">
        <v>237</v>
      </c>
      <c r="V1986">
        <v>338.90999999999997</v>
      </c>
    </row>
    <row r="1987" spans="12:22" x14ac:dyDescent="0.25">
      <c r="L1987" t="s">
        <v>59</v>
      </c>
      <c r="M1987">
        <v>2022</v>
      </c>
      <c r="N1987" t="s">
        <v>41</v>
      </c>
      <c r="O1987" t="s">
        <v>65</v>
      </c>
      <c r="P1987" t="s">
        <v>54</v>
      </c>
      <c r="Q1987" t="s">
        <v>55</v>
      </c>
      <c r="R1987" t="s">
        <v>56</v>
      </c>
      <c r="S1987" t="s">
        <v>57</v>
      </c>
      <c r="T1987" t="s">
        <v>58</v>
      </c>
      <c r="U1987">
        <v>165</v>
      </c>
      <c r="V1987">
        <v>235.95</v>
      </c>
    </row>
    <row r="1988" spans="12:22" x14ac:dyDescent="0.25">
      <c r="L1988" t="s">
        <v>61</v>
      </c>
      <c r="M1988">
        <v>2022</v>
      </c>
      <c r="N1988" t="s">
        <v>41</v>
      </c>
      <c r="O1988" t="s">
        <v>65</v>
      </c>
      <c r="P1988" t="s">
        <v>54</v>
      </c>
      <c r="Q1988" t="s">
        <v>55</v>
      </c>
      <c r="R1988" t="s">
        <v>56</v>
      </c>
      <c r="S1988" t="s">
        <v>57</v>
      </c>
      <c r="T1988" t="s">
        <v>58</v>
      </c>
      <c r="U1988">
        <v>213</v>
      </c>
      <c r="V1988">
        <v>304.59000000000003</v>
      </c>
    </row>
    <row r="1989" spans="12:22" x14ac:dyDescent="0.25">
      <c r="L1989" t="s">
        <v>59</v>
      </c>
      <c r="M1989">
        <v>2022</v>
      </c>
      <c r="N1989" t="s">
        <v>41</v>
      </c>
      <c r="O1989" t="s">
        <v>65</v>
      </c>
      <c r="P1989" t="s">
        <v>54</v>
      </c>
      <c r="Q1989" t="s">
        <v>55</v>
      </c>
      <c r="R1989" t="s">
        <v>56</v>
      </c>
      <c r="S1989" t="s">
        <v>57</v>
      </c>
      <c r="T1989" t="s">
        <v>58</v>
      </c>
      <c r="U1989">
        <v>319</v>
      </c>
      <c r="V1989">
        <v>456.16999999999996</v>
      </c>
    </row>
    <row r="1990" spans="12:22" x14ac:dyDescent="0.25">
      <c r="L1990" t="s">
        <v>59</v>
      </c>
      <c r="M1990">
        <v>2022</v>
      </c>
      <c r="N1990" t="s">
        <v>41</v>
      </c>
      <c r="O1990" t="s">
        <v>65</v>
      </c>
      <c r="P1990" t="s">
        <v>54</v>
      </c>
      <c r="Q1990" t="s">
        <v>55</v>
      </c>
      <c r="R1990" t="s">
        <v>56</v>
      </c>
      <c r="S1990" t="s">
        <v>57</v>
      </c>
      <c r="T1990" t="s">
        <v>58</v>
      </c>
      <c r="U1990">
        <v>313</v>
      </c>
      <c r="V1990">
        <v>447.59000000000003</v>
      </c>
    </row>
    <row r="1991" spans="12:22" x14ac:dyDescent="0.25">
      <c r="L1991" t="s">
        <v>52</v>
      </c>
      <c r="M1991">
        <v>2022</v>
      </c>
      <c r="N1991" t="s">
        <v>41</v>
      </c>
      <c r="O1991" t="s">
        <v>65</v>
      </c>
      <c r="P1991" t="s">
        <v>54</v>
      </c>
      <c r="Q1991" t="s">
        <v>55</v>
      </c>
      <c r="R1991" t="s">
        <v>56</v>
      </c>
      <c r="S1991" t="s">
        <v>57</v>
      </c>
      <c r="T1991" t="s">
        <v>58</v>
      </c>
      <c r="U1991">
        <v>307</v>
      </c>
      <c r="V1991">
        <v>439.01</v>
      </c>
    </row>
    <row r="1992" spans="12:22" x14ac:dyDescent="0.25">
      <c r="L1992" t="s">
        <v>52</v>
      </c>
      <c r="M1992">
        <v>2022</v>
      </c>
      <c r="N1992" t="s">
        <v>41</v>
      </c>
      <c r="O1992" t="s">
        <v>65</v>
      </c>
      <c r="P1992" t="s">
        <v>54</v>
      </c>
      <c r="Q1992" t="s">
        <v>55</v>
      </c>
      <c r="R1992" t="s">
        <v>56</v>
      </c>
      <c r="S1992" t="s">
        <v>57</v>
      </c>
      <c r="T1992" t="s">
        <v>58</v>
      </c>
      <c r="U1992">
        <v>235</v>
      </c>
      <c r="V1992">
        <v>336.05</v>
      </c>
    </row>
    <row r="1993" spans="12:22" x14ac:dyDescent="0.25">
      <c r="L1993" t="s">
        <v>52</v>
      </c>
      <c r="M1993">
        <v>2022</v>
      </c>
      <c r="N1993" t="s">
        <v>41</v>
      </c>
      <c r="O1993" t="s">
        <v>65</v>
      </c>
      <c r="P1993" t="s">
        <v>54</v>
      </c>
      <c r="Q1993" t="s">
        <v>55</v>
      </c>
      <c r="R1993" t="s">
        <v>56</v>
      </c>
      <c r="S1993" t="s">
        <v>57</v>
      </c>
      <c r="T1993" t="s">
        <v>58</v>
      </c>
      <c r="U1993">
        <v>798</v>
      </c>
      <c r="V1993">
        <v>1141.1399999999999</v>
      </c>
    </row>
    <row r="1994" spans="12:22" x14ac:dyDescent="0.25">
      <c r="L1994" t="s">
        <v>59</v>
      </c>
      <c r="M1994">
        <v>2022</v>
      </c>
      <c r="N1994" t="s">
        <v>41</v>
      </c>
      <c r="O1994" t="s">
        <v>65</v>
      </c>
      <c r="P1994" t="s">
        <v>54</v>
      </c>
      <c r="Q1994" t="s">
        <v>55</v>
      </c>
      <c r="R1994" t="s">
        <v>56</v>
      </c>
      <c r="S1994" t="s">
        <v>57</v>
      </c>
      <c r="T1994" t="s">
        <v>58</v>
      </c>
      <c r="U1994">
        <v>831</v>
      </c>
      <c r="V1994">
        <v>1188.33</v>
      </c>
    </row>
    <row r="1995" spans="12:22" x14ac:dyDescent="0.25">
      <c r="L1995" t="s">
        <v>61</v>
      </c>
      <c r="M1995">
        <v>2022</v>
      </c>
      <c r="N1995" t="s">
        <v>41</v>
      </c>
      <c r="O1995" t="s">
        <v>65</v>
      </c>
      <c r="P1995" t="s">
        <v>54</v>
      </c>
      <c r="Q1995" t="s">
        <v>55</v>
      </c>
      <c r="R1995" t="s">
        <v>56</v>
      </c>
      <c r="S1995" t="s">
        <v>57</v>
      </c>
      <c r="T1995" t="s">
        <v>60</v>
      </c>
      <c r="U1995">
        <v>317</v>
      </c>
      <c r="V1995">
        <v>453.31</v>
      </c>
    </row>
    <row r="1996" spans="12:22" x14ac:dyDescent="0.25">
      <c r="L1996" t="s">
        <v>52</v>
      </c>
      <c r="M1996">
        <v>2022</v>
      </c>
      <c r="N1996" t="s">
        <v>41</v>
      </c>
      <c r="O1996" t="s">
        <v>65</v>
      </c>
      <c r="P1996" t="s">
        <v>54</v>
      </c>
      <c r="Q1996" t="s">
        <v>55</v>
      </c>
      <c r="R1996" t="s">
        <v>56</v>
      </c>
      <c r="S1996" t="s">
        <v>57</v>
      </c>
      <c r="T1996" t="s">
        <v>60</v>
      </c>
      <c r="U1996">
        <v>311</v>
      </c>
      <c r="V1996">
        <v>444.73</v>
      </c>
    </row>
    <row r="1997" spans="12:22" x14ac:dyDescent="0.25">
      <c r="L1997" t="s">
        <v>63</v>
      </c>
      <c r="M1997">
        <v>2022</v>
      </c>
      <c r="N1997" t="s">
        <v>41</v>
      </c>
      <c r="O1997" t="s">
        <v>65</v>
      </c>
      <c r="P1997" t="s">
        <v>54</v>
      </c>
      <c r="Q1997" t="s">
        <v>55</v>
      </c>
      <c r="R1997" t="s">
        <v>56</v>
      </c>
      <c r="S1997" t="s">
        <v>57</v>
      </c>
      <c r="T1997" t="s">
        <v>60</v>
      </c>
      <c r="U1997">
        <v>305</v>
      </c>
      <c r="V1997">
        <v>436.15</v>
      </c>
    </row>
    <row r="1998" spans="12:22" x14ac:dyDescent="0.25">
      <c r="L1998" t="s">
        <v>52</v>
      </c>
      <c r="M1998">
        <v>2022</v>
      </c>
      <c r="N1998" t="s">
        <v>41</v>
      </c>
      <c r="O1998" t="s">
        <v>65</v>
      </c>
      <c r="P1998" t="s">
        <v>54</v>
      </c>
      <c r="Q1998" t="s">
        <v>55</v>
      </c>
      <c r="R1998" t="s">
        <v>56</v>
      </c>
      <c r="S1998" t="s">
        <v>57</v>
      </c>
      <c r="T1998" t="s">
        <v>58</v>
      </c>
      <c r="U1998">
        <v>239</v>
      </c>
      <c r="V1998">
        <v>341.77</v>
      </c>
    </row>
    <row r="1999" spans="12:22" x14ac:dyDescent="0.25">
      <c r="L1999" t="s">
        <v>52</v>
      </c>
      <c r="M1999">
        <v>2022</v>
      </c>
      <c r="N1999" t="s">
        <v>41</v>
      </c>
      <c r="O1999" t="s">
        <v>65</v>
      </c>
      <c r="P1999" t="s">
        <v>54</v>
      </c>
      <c r="Q1999" t="s">
        <v>55</v>
      </c>
      <c r="R1999" t="s">
        <v>56</v>
      </c>
      <c r="S1999" t="s">
        <v>57</v>
      </c>
      <c r="T1999" t="s">
        <v>58</v>
      </c>
      <c r="U1999">
        <v>209</v>
      </c>
      <c r="V1999">
        <v>298.87</v>
      </c>
    </row>
    <row r="2000" spans="12:22" x14ac:dyDescent="0.25">
      <c r="L2000" t="s">
        <v>61</v>
      </c>
      <c r="M2000">
        <v>2022</v>
      </c>
      <c r="N2000" t="s">
        <v>40</v>
      </c>
      <c r="O2000" t="s">
        <v>65</v>
      </c>
      <c r="P2000" t="s">
        <v>54</v>
      </c>
      <c r="Q2000" t="s">
        <v>55</v>
      </c>
      <c r="R2000" t="s">
        <v>56</v>
      </c>
      <c r="S2000" t="s">
        <v>57</v>
      </c>
      <c r="T2000" t="s">
        <v>60</v>
      </c>
      <c r="U2000">
        <v>332</v>
      </c>
      <c r="V2000">
        <v>474.76</v>
      </c>
    </row>
    <row r="2001" spans="12:22" x14ac:dyDescent="0.25">
      <c r="L2001" t="s">
        <v>59</v>
      </c>
      <c r="M2001">
        <v>2022</v>
      </c>
      <c r="N2001" t="s">
        <v>40</v>
      </c>
      <c r="O2001" t="s">
        <v>65</v>
      </c>
      <c r="P2001" t="s">
        <v>54</v>
      </c>
      <c r="Q2001" t="s">
        <v>55</v>
      </c>
      <c r="R2001" t="s">
        <v>56</v>
      </c>
      <c r="S2001" t="s">
        <v>57</v>
      </c>
      <c r="T2001" t="s">
        <v>60</v>
      </c>
      <c r="U2001">
        <v>326</v>
      </c>
      <c r="V2001">
        <v>466.18</v>
      </c>
    </row>
    <row r="2002" spans="12:22" x14ac:dyDescent="0.25">
      <c r="L2002" t="s">
        <v>52</v>
      </c>
      <c r="M2002">
        <v>2022</v>
      </c>
      <c r="N2002" t="s">
        <v>40</v>
      </c>
      <c r="O2002" t="s">
        <v>65</v>
      </c>
      <c r="P2002" t="s">
        <v>54</v>
      </c>
      <c r="Q2002" t="s">
        <v>55</v>
      </c>
      <c r="R2002" t="s">
        <v>56</v>
      </c>
      <c r="S2002" t="s">
        <v>57</v>
      </c>
      <c r="T2002" t="s">
        <v>58</v>
      </c>
      <c r="U2002">
        <v>242</v>
      </c>
      <c r="V2002">
        <v>346.06</v>
      </c>
    </row>
    <row r="2003" spans="12:22" x14ac:dyDescent="0.25">
      <c r="L2003" t="s">
        <v>52</v>
      </c>
      <c r="M2003">
        <v>2022</v>
      </c>
      <c r="N2003" t="s">
        <v>40</v>
      </c>
      <c r="O2003" t="s">
        <v>65</v>
      </c>
      <c r="P2003" t="s">
        <v>54</v>
      </c>
      <c r="Q2003" t="s">
        <v>55</v>
      </c>
      <c r="R2003" t="s">
        <v>56</v>
      </c>
      <c r="S2003" t="s">
        <v>57</v>
      </c>
      <c r="T2003" t="s">
        <v>58</v>
      </c>
      <c r="U2003">
        <v>170</v>
      </c>
      <c r="V2003">
        <v>243.1</v>
      </c>
    </row>
    <row r="2004" spans="12:22" x14ac:dyDescent="0.25">
      <c r="L2004" t="s">
        <v>52</v>
      </c>
      <c r="M2004">
        <v>2022</v>
      </c>
      <c r="N2004" t="s">
        <v>40</v>
      </c>
      <c r="O2004" t="s">
        <v>65</v>
      </c>
      <c r="P2004" t="s">
        <v>54</v>
      </c>
      <c r="Q2004" t="s">
        <v>55</v>
      </c>
      <c r="R2004" t="s">
        <v>56</v>
      </c>
      <c r="S2004" t="s">
        <v>57</v>
      </c>
      <c r="T2004" t="s">
        <v>58</v>
      </c>
      <c r="U2004">
        <v>218</v>
      </c>
      <c r="V2004">
        <v>311.74</v>
      </c>
    </row>
    <row r="2005" spans="12:22" x14ac:dyDescent="0.25">
      <c r="L2005" t="s">
        <v>52</v>
      </c>
      <c r="M2005">
        <v>2022</v>
      </c>
      <c r="N2005" t="s">
        <v>40</v>
      </c>
      <c r="O2005" t="s">
        <v>65</v>
      </c>
      <c r="P2005" t="s">
        <v>54</v>
      </c>
      <c r="Q2005" t="s">
        <v>55</v>
      </c>
      <c r="R2005" t="s">
        <v>56</v>
      </c>
      <c r="S2005" t="s">
        <v>57</v>
      </c>
      <c r="T2005" t="s">
        <v>58</v>
      </c>
      <c r="U2005">
        <v>334</v>
      </c>
      <c r="V2005">
        <v>477.62</v>
      </c>
    </row>
    <row r="2006" spans="12:22" x14ac:dyDescent="0.25">
      <c r="L2006" t="s">
        <v>62</v>
      </c>
      <c r="M2006">
        <v>2022</v>
      </c>
      <c r="N2006" t="s">
        <v>40</v>
      </c>
      <c r="O2006" t="s">
        <v>65</v>
      </c>
      <c r="P2006" t="s">
        <v>54</v>
      </c>
      <c r="Q2006" t="s">
        <v>55</v>
      </c>
      <c r="R2006" t="s">
        <v>56</v>
      </c>
      <c r="S2006" t="s">
        <v>57</v>
      </c>
      <c r="T2006" t="s">
        <v>58</v>
      </c>
      <c r="U2006">
        <v>328</v>
      </c>
      <c r="V2006">
        <v>469.03999999999996</v>
      </c>
    </row>
    <row r="2007" spans="12:22" x14ac:dyDescent="0.25">
      <c r="L2007" t="s">
        <v>59</v>
      </c>
      <c r="M2007">
        <v>2022</v>
      </c>
      <c r="N2007" t="s">
        <v>40</v>
      </c>
      <c r="O2007" t="s">
        <v>65</v>
      </c>
      <c r="P2007" t="s">
        <v>54</v>
      </c>
      <c r="Q2007" t="s">
        <v>55</v>
      </c>
      <c r="R2007" t="s">
        <v>56</v>
      </c>
      <c r="S2007" t="s">
        <v>57</v>
      </c>
      <c r="T2007" t="s">
        <v>58</v>
      </c>
      <c r="U2007">
        <v>322</v>
      </c>
      <c r="V2007">
        <v>460.46000000000004</v>
      </c>
    </row>
    <row r="2008" spans="12:22" x14ac:dyDescent="0.25">
      <c r="L2008" t="s">
        <v>59</v>
      </c>
      <c r="M2008">
        <v>2022</v>
      </c>
      <c r="N2008" t="s">
        <v>40</v>
      </c>
      <c r="O2008" t="s">
        <v>65</v>
      </c>
      <c r="P2008" t="s">
        <v>54</v>
      </c>
      <c r="Q2008" t="s">
        <v>55</v>
      </c>
      <c r="R2008" t="s">
        <v>56</v>
      </c>
      <c r="S2008" t="s">
        <v>57</v>
      </c>
      <c r="T2008" t="s">
        <v>58</v>
      </c>
      <c r="U2008">
        <v>244</v>
      </c>
      <c r="V2008">
        <v>526.24</v>
      </c>
    </row>
    <row r="2009" spans="12:22" x14ac:dyDescent="0.25">
      <c r="L2009" t="s">
        <v>59</v>
      </c>
      <c r="M2009">
        <v>2022</v>
      </c>
      <c r="N2009" t="s">
        <v>40</v>
      </c>
      <c r="O2009" t="s">
        <v>65</v>
      </c>
      <c r="P2009" t="s">
        <v>54</v>
      </c>
      <c r="Q2009" t="s">
        <v>55</v>
      </c>
      <c r="R2009" t="s">
        <v>56</v>
      </c>
      <c r="S2009" t="s">
        <v>57</v>
      </c>
      <c r="T2009" t="s">
        <v>58</v>
      </c>
      <c r="U2009">
        <v>214</v>
      </c>
      <c r="V2009">
        <v>526.24</v>
      </c>
    </row>
    <row r="2010" spans="12:22" x14ac:dyDescent="0.25">
      <c r="L2010" t="s">
        <v>52</v>
      </c>
      <c r="M2010">
        <v>2022</v>
      </c>
      <c r="N2010" t="s">
        <v>40</v>
      </c>
      <c r="O2010" t="s">
        <v>65</v>
      </c>
      <c r="P2010" t="s">
        <v>54</v>
      </c>
      <c r="Q2010" t="s">
        <v>55</v>
      </c>
      <c r="R2010" t="s">
        <v>56</v>
      </c>
      <c r="S2010" t="s">
        <v>57</v>
      </c>
      <c r="T2010" t="s">
        <v>58</v>
      </c>
      <c r="U2010">
        <v>1016</v>
      </c>
      <c r="V2010">
        <v>1452.88</v>
      </c>
    </row>
    <row r="2011" spans="12:22" x14ac:dyDescent="0.25">
      <c r="L2011" t="s">
        <v>59</v>
      </c>
      <c r="M2011">
        <v>2022</v>
      </c>
      <c r="N2011" t="s">
        <v>40</v>
      </c>
      <c r="O2011" t="s">
        <v>65</v>
      </c>
      <c r="P2011" t="s">
        <v>54</v>
      </c>
      <c r="Q2011" t="s">
        <v>55</v>
      </c>
      <c r="R2011" t="s">
        <v>56</v>
      </c>
      <c r="S2011" t="s">
        <v>57</v>
      </c>
      <c r="T2011" t="s">
        <v>58</v>
      </c>
      <c r="U2011">
        <v>216</v>
      </c>
      <c r="V2011">
        <v>308.88</v>
      </c>
    </row>
    <row r="2012" spans="12:22" x14ac:dyDescent="0.25">
      <c r="L2012" t="s">
        <v>59</v>
      </c>
      <c r="M2012">
        <v>2022</v>
      </c>
      <c r="N2012" t="s">
        <v>40</v>
      </c>
      <c r="O2012" t="s">
        <v>65</v>
      </c>
      <c r="P2012" t="s">
        <v>54</v>
      </c>
      <c r="Q2012" t="s">
        <v>55</v>
      </c>
      <c r="R2012" t="s">
        <v>56</v>
      </c>
      <c r="S2012" t="s">
        <v>57</v>
      </c>
      <c r="T2012" t="s">
        <v>58</v>
      </c>
      <c r="U2012">
        <v>243</v>
      </c>
      <c r="V2012">
        <v>347.49</v>
      </c>
    </row>
    <row r="2013" spans="12:22" x14ac:dyDescent="0.25">
      <c r="L2013" t="s">
        <v>52</v>
      </c>
      <c r="M2013">
        <v>2022</v>
      </c>
      <c r="N2013" t="s">
        <v>40</v>
      </c>
      <c r="O2013" t="s">
        <v>65</v>
      </c>
      <c r="P2013" t="s">
        <v>54</v>
      </c>
      <c r="Q2013" t="s">
        <v>55</v>
      </c>
      <c r="R2013" t="s">
        <v>56</v>
      </c>
      <c r="S2013" t="s">
        <v>57</v>
      </c>
      <c r="T2013" t="s">
        <v>58</v>
      </c>
      <c r="U2013">
        <v>171</v>
      </c>
      <c r="V2013">
        <v>244.53</v>
      </c>
    </row>
    <row r="2014" spans="12:22" x14ac:dyDescent="0.25">
      <c r="L2014" t="s">
        <v>52</v>
      </c>
      <c r="M2014">
        <v>2022</v>
      </c>
      <c r="N2014" t="s">
        <v>40</v>
      </c>
      <c r="O2014" t="s">
        <v>65</v>
      </c>
      <c r="P2014" t="s">
        <v>54</v>
      </c>
      <c r="Q2014" t="s">
        <v>55</v>
      </c>
      <c r="R2014" t="s">
        <v>56</v>
      </c>
      <c r="S2014" t="s">
        <v>57</v>
      </c>
      <c r="T2014" t="s">
        <v>58</v>
      </c>
      <c r="U2014">
        <v>331</v>
      </c>
      <c r="V2014">
        <v>473.33</v>
      </c>
    </row>
    <row r="2015" spans="12:22" x14ac:dyDescent="0.25">
      <c r="L2015" t="s">
        <v>52</v>
      </c>
      <c r="M2015">
        <v>2022</v>
      </c>
      <c r="N2015" t="s">
        <v>40</v>
      </c>
      <c r="O2015" t="s">
        <v>65</v>
      </c>
      <c r="P2015" t="s">
        <v>54</v>
      </c>
      <c r="Q2015" t="s">
        <v>55</v>
      </c>
      <c r="R2015" t="s">
        <v>56</v>
      </c>
      <c r="S2015" t="s">
        <v>57</v>
      </c>
      <c r="T2015" t="s">
        <v>58</v>
      </c>
      <c r="U2015">
        <v>325</v>
      </c>
      <c r="V2015">
        <v>464.75</v>
      </c>
    </row>
    <row r="2016" spans="12:22" x14ac:dyDescent="0.25">
      <c r="L2016" t="s">
        <v>59</v>
      </c>
      <c r="M2016">
        <v>2022</v>
      </c>
      <c r="N2016" t="s">
        <v>40</v>
      </c>
      <c r="O2016" t="s">
        <v>65</v>
      </c>
      <c r="P2016" t="s">
        <v>54</v>
      </c>
      <c r="Q2016" t="s">
        <v>55</v>
      </c>
      <c r="R2016" t="s">
        <v>56</v>
      </c>
      <c r="S2016" t="s">
        <v>57</v>
      </c>
      <c r="T2016" t="s">
        <v>58</v>
      </c>
      <c r="U2016">
        <v>241</v>
      </c>
      <c r="V2016">
        <v>344.63</v>
      </c>
    </row>
    <row r="2017" spans="12:22" x14ac:dyDescent="0.25">
      <c r="L2017" t="s">
        <v>62</v>
      </c>
      <c r="M2017">
        <v>2022</v>
      </c>
      <c r="N2017" t="s">
        <v>40</v>
      </c>
      <c r="O2017" t="s">
        <v>65</v>
      </c>
      <c r="P2017" t="s">
        <v>54</v>
      </c>
      <c r="Q2017" t="s">
        <v>55</v>
      </c>
      <c r="R2017" t="s">
        <v>56</v>
      </c>
      <c r="S2017" t="s">
        <v>57</v>
      </c>
      <c r="T2017" t="s">
        <v>58</v>
      </c>
      <c r="U2017">
        <v>797</v>
      </c>
      <c r="V2017">
        <v>1139.71</v>
      </c>
    </row>
    <row r="2018" spans="12:22" x14ac:dyDescent="0.25">
      <c r="L2018" t="s">
        <v>59</v>
      </c>
      <c r="M2018">
        <v>2022</v>
      </c>
      <c r="N2018" t="s">
        <v>40</v>
      </c>
      <c r="O2018" t="s">
        <v>65</v>
      </c>
      <c r="P2018" t="s">
        <v>54</v>
      </c>
      <c r="Q2018" t="s">
        <v>55</v>
      </c>
      <c r="R2018" t="s">
        <v>56</v>
      </c>
      <c r="S2018" t="s">
        <v>57</v>
      </c>
      <c r="T2018" t="s">
        <v>58</v>
      </c>
      <c r="U2018">
        <v>830</v>
      </c>
      <c r="V2018">
        <v>1186.9000000000001</v>
      </c>
    </row>
    <row r="2019" spans="12:22" x14ac:dyDescent="0.25">
      <c r="L2019" t="s">
        <v>61</v>
      </c>
      <c r="M2019">
        <v>2022</v>
      </c>
      <c r="N2019" t="s">
        <v>40</v>
      </c>
      <c r="O2019" t="s">
        <v>65</v>
      </c>
      <c r="P2019" t="s">
        <v>54</v>
      </c>
      <c r="Q2019" t="s">
        <v>55</v>
      </c>
      <c r="R2019" t="s">
        <v>56</v>
      </c>
      <c r="S2019" t="s">
        <v>57</v>
      </c>
      <c r="T2019" t="s">
        <v>60</v>
      </c>
      <c r="U2019">
        <v>335</v>
      </c>
      <c r="V2019">
        <v>479.05</v>
      </c>
    </row>
    <row r="2020" spans="12:22" x14ac:dyDescent="0.25">
      <c r="L2020" t="s">
        <v>52</v>
      </c>
      <c r="M2020">
        <v>2022</v>
      </c>
      <c r="N2020" t="s">
        <v>40</v>
      </c>
      <c r="O2020" t="s">
        <v>65</v>
      </c>
      <c r="P2020" t="s">
        <v>54</v>
      </c>
      <c r="Q2020" t="s">
        <v>55</v>
      </c>
      <c r="R2020" t="s">
        <v>56</v>
      </c>
      <c r="S2020" t="s">
        <v>57</v>
      </c>
      <c r="T2020" t="s">
        <v>60</v>
      </c>
      <c r="U2020">
        <v>329</v>
      </c>
      <c r="V2020">
        <v>470.47</v>
      </c>
    </row>
    <row r="2021" spans="12:22" x14ac:dyDescent="0.25">
      <c r="L2021" t="s">
        <v>62</v>
      </c>
      <c r="M2021">
        <v>2022</v>
      </c>
      <c r="N2021" t="s">
        <v>40</v>
      </c>
      <c r="O2021" t="s">
        <v>65</v>
      </c>
      <c r="P2021" t="s">
        <v>54</v>
      </c>
      <c r="Q2021" t="s">
        <v>55</v>
      </c>
      <c r="R2021" t="s">
        <v>56</v>
      </c>
      <c r="S2021" t="s">
        <v>57</v>
      </c>
      <c r="T2021" t="s">
        <v>60</v>
      </c>
      <c r="U2021">
        <v>323</v>
      </c>
      <c r="V2021">
        <v>461.89</v>
      </c>
    </row>
    <row r="2022" spans="12:22" x14ac:dyDescent="0.25">
      <c r="L2022" t="s">
        <v>52</v>
      </c>
      <c r="M2022">
        <v>2022</v>
      </c>
      <c r="N2022" t="s">
        <v>40</v>
      </c>
      <c r="O2022" t="s">
        <v>65</v>
      </c>
      <c r="P2022" t="s">
        <v>54</v>
      </c>
      <c r="Q2022" t="s">
        <v>55</v>
      </c>
      <c r="R2022" t="s">
        <v>56</v>
      </c>
      <c r="S2022" t="s">
        <v>57</v>
      </c>
      <c r="T2022" t="s">
        <v>58</v>
      </c>
      <c r="U2022">
        <v>245</v>
      </c>
      <c r="V2022">
        <v>350.35</v>
      </c>
    </row>
    <row r="2023" spans="12:22" x14ac:dyDescent="0.25">
      <c r="L2023" t="s">
        <v>59</v>
      </c>
      <c r="M2023">
        <v>2022</v>
      </c>
      <c r="N2023" t="s">
        <v>40</v>
      </c>
      <c r="O2023" t="s">
        <v>65</v>
      </c>
      <c r="P2023" t="s">
        <v>54</v>
      </c>
      <c r="Q2023" t="s">
        <v>55</v>
      </c>
      <c r="R2023" t="s">
        <v>56</v>
      </c>
      <c r="S2023" t="s">
        <v>57</v>
      </c>
      <c r="T2023" t="s">
        <v>58</v>
      </c>
      <c r="U2023">
        <v>167</v>
      </c>
      <c r="V2023">
        <v>238.81</v>
      </c>
    </row>
    <row r="2024" spans="12:22" x14ac:dyDescent="0.25">
      <c r="L2024" t="s">
        <v>52</v>
      </c>
      <c r="M2024">
        <v>2022</v>
      </c>
      <c r="N2024" t="s">
        <v>40</v>
      </c>
      <c r="O2024" t="s">
        <v>65</v>
      </c>
      <c r="P2024" t="s">
        <v>54</v>
      </c>
      <c r="Q2024" t="s">
        <v>55</v>
      </c>
      <c r="R2024" t="s">
        <v>56</v>
      </c>
      <c r="S2024" t="s">
        <v>57</v>
      </c>
      <c r="T2024" t="s">
        <v>58</v>
      </c>
      <c r="U2024">
        <v>215</v>
      </c>
      <c r="V2024">
        <v>307.45</v>
      </c>
    </row>
    <row r="2025" spans="12:22" x14ac:dyDescent="0.25">
      <c r="L2025" t="s">
        <v>52</v>
      </c>
      <c r="M2025">
        <v>2022</v>
      </c>
      <c r="N2025" t="s">
        <v>39</v>
      </c>
      <c r="O2025" t="s">
        <v>65</v>
      </c>
      <c r="P2025" t="s">
        <v>54</v>
      </c>
      <c r="Q2025" t="s">
        <v>55</v>
      </c>
      <c r="R2025" t="s">
        <v>56</v>
      </c>
      <c r="S2025" t="s">
        <v>57</v>
      </c>
      <c r="T2025" t="s">
        <v>60</v>
      </c>
      <c r="U2025">
        <v>350</v>
      </c>
      <c r="V2025">
        <v>500.5</v>
      </c>
    </row>
    <row r="2026" spans="12:22" x14ac:dyDescent="0.25">
      <c r="L2026" t="s">
        <v>52</v>
      </c>
      <c r="M2026">
        <v>2022</v>
      </c>
      <c r="N2026" t="s">
        <v>39</v>
      </c>
      <c r="O2026" t="s">
        <v>65</v>
      </c>
      <c r="P2026" t="s">
        <v>54</v>
      </c>
      <c r="Q2026" t="s">
        <v>55</v>
      </c>
      <c r="R2026" t="s">
        <v>56</v>
      </c>
      <c r="S2026" t="s">
        <v>57</v>
      </c>
      <c r="T2026" t="s">
        <v>60</v>
      </c>
      <c r="U2026">
        <v>344</v>
      </c>
      <c r="V2026">
        <v>491.91999999999996</v>
      </c>
    </row>
    <row r="2027" spans="12:22" x14ac:dyDescent="0.25">
      <c r="L2027" t="s">
        <v>59</v>
      </c>
      <c r="M2027">
        <v>2022</v>
      </c>
      <c r="N2027" t="s">
        <v>39</v>
      </c>
      <c r="O2027" t="s">
        <v>65</v>
      </c>
      <c r="P2027" t="s">
        <v>54</v>
      </c>
      <c r="Q2027" t="s">
        <v>55</v>
      </c>
      <c r="R2027" t="s">
        <v>56</v>
      </c>
      <c r="S2027" t="s">
        <v>57</v>
      </c>
      <c r="T2027" t="s">
        <v>60</v>
      </c>
      <c r="U2027">
        <v>338</v>
      </c>
      <c r="V2027">
        <v>483.34000000000003</v>
      </c>
    </row>
    <row r="2028" spans="12:22" x14ac:dyDescent="0.25">
      <c r="L2028" t="s">
        <v>52</v>
      </c>
      <c r="M2028">
        <v>2022</v>
      </c>
      <c r="N2028" t="s">
        <v>39</v>
      </c>
      <c r="O2028" t="s">
        <v>65</v>
      </c>
      <c r="P2028" t="s">
        <v>54</v>
      </c>
      <c r="Q2028" t="s">
        <v>55</v>
      </c>
      <c r="R2028" t="s">
        <v>56</v>
      </c>
      <c r="S2028" t="s">
        <v>57</v>
      </c>
      <c r="T2028" t="s">
        <v>58</v>
      </c>
      <c r="U2028">
        <v>176</v>
      </c>
      <c r="V2028">
        <v>251.68</v>
      </c>
    </row>
    <row r="2029" spans="12:22" x14ac:dyDescent="0.25">
      <c r="L2029" t="s">
        <v>59</v>
      </c>
      <c r="M2029">
        <v>2022</v>
      </c>
      <c r="N2029" t="s">
        <v>39</v>
      </c>
      <c r="O2029" t="s">
        <v>65</v>
      </c>
      <c r="P2029" t="s">
        <v>54</v>
      </c>
      <c r="Q2029" t="s">
        <v>55</v>
      </c>
      <c r="R2029" t="s">
        <v>56</v>
      </c>
      <c r="S2029" t="s">
        <v>57</v>
      </c>
      <c r="T2029" t="s">
        <v>58</v>
      </c>
      <c r="U2029">
        <v>352</v>
      </c>
      <c r="V2029">
        <v>503.36</v>
      </c>
    </row>
    <row r="2030" spans="12:22" x14ac:dyDescent="0.25">
      <c r="L2030" t="s">
        <v>59</v>
      </c>
      <c r="M2030">
        <v>2022</v>
      </c>
      <c r="N2030" t="s">
        <v>39</v>
      </c>
      <c r="O2030" t="s">
        <v>65</v>
      </c>
      <c r="P2030" t="s">
        <v>54</v>
      </c>
      <c r="Q2030" t="s">
        <v>55</v>
      </c>
      <c r="R2030" t="s">
        <v>56</v>
      </c>
      <c r="S2030" t="s">
        <v>57</v>
      </c>
      <c r="T2030" t="s">
        <v>58</v>
      </c>
      <c r="U2030">
        <v>346</v>
      </c>
      <c r="V2030">
        <v>494.78</v>
      </c>
    </row>
    <row r="2031" spans="12:22" x14ac:dyDescent="0.25">
      <c r="L2031" t="s">
        <v>52</v>
      </c>
      <c r="M2031">
        <v>2022</v>
      </c>
      <c r="N2031" t="s">
        <v>39</v>
      </c>
      <c r="O2031" t="s">
        <v>65</v>
      </c>
      <c r="P2031" t="s">
        <v>54</v>
      </c>
      <c r="Q2031" t="s">
        <v>55</v>
      </c>
      <c r="R2031" t="s">
        <v>56</v>
      </c>
      <c r="S2031" t="s">
        <v>57</v>
      </c>
      <c r="T2031" t="s">
        <v>58</v>
      </c>
      <c r="U2031">
        <v>340</v>
      </c>
      <c r="V2031">
        <v>486.2</v>
      </c>
    </row>
    <row r="2032" spans="12:22" x14ac:dyDescent="0.25">
      <c r="L2032" t="s">
        <v>52</v>
      </c>
      <c r="M2032">
        <v>2022</v>
      </c>
      <c r="N2032" t="s">
        <v>39</v>
      </c>
      <c r="O2032" t="s">
        <v>65</v>
      </c>
      <c r="P2032" t="s">
        <v>54</v>
      </c>
      <c r="Q2032" t="s">
        <v>55</v>
      </c>
      <c r="R2032" t="s">
        <v>56</v>
      </c>
      <c r="S2032" t="s">
        <v>57</v>
      </c>
      <c r="T2032" t="s">
        <v>58</v>
      </c>
      <c r="U2032">
        <v>172</v>
      </c>
      <c r="V2032">
        <v>526.24</v>
      </c>
    </row>
    <row r="2033" spans="12:22" x14ac:dyDescent="0.25">
      <c r="L2033" t="s">
        <v>52</v>
      </c>
      <c r="M2033">
        <v>2022</v>
      </c>
      <c r="N2033" t="s">
        <v>39</v>
      </c>
      <c r="O2033" t="s">
        <v>65</v>
      </c>
      <c r="P2033" t="s">
        <v>54</v>
      </c>
      <c r="Q2033" t="s">
        <v>55</v>
      </c>
      <c r="R2033" t="s">
        <v>56</v>
      </c>
      <c r="S2033" t="s">
        <v>57</v>
      </c>
      <c r="T2033" t="s">
        <v>58</v>
      </c>
      <c r="U2033">
        <v>220</v>
      </c>
      <c r="V2033">
        <v>526.24</v>
      </c>
    </row>
    <row r="2034" spans="12:22" x14ac:dyDescent="0.25">
      <c r="L2034" t="s">
        <v>59</v>
      </c>
      <c r="M2034">
        <v>2022</v>
      </c>
      <c r="N2034" t="s">
        <v>39</v>
      </c>
      <c r="O2034" t="s">
        <v>65</v>
      </c>
      <c r="P2034" t="s">
        <v>54</v>
      </c>
      <c r="Q2034" t="s">
        <v>55</v>
      </c>
      <c r="R2034" t="s">
        <v>56</v>
      </c>
      <c r="S2034" t="s">
        <v>57</v>
      </c>
      <c r="T2034" t="s">
        <v>58</v>
      </c>
      <c r="U2034">
        <v>962</v>
      </c>
      <c r="V2034">
        <v>1375.6599999999999</v>
      </c>
    </row>
    <row r="2035" spans="12:22" x14ac:dyDescent="0.25">
      <c r="L2035" t="s">
        <v>59</v>
      </c>
      <c r="M2035">
        <v>2022</v>
      </c>
      <c r="N2035" t="s">
        <v>39</v>
      </c>
      <c r="O2035" t="s">
        <v>65</v>
      </c>
      <c r="P2035" t="s">
        <v>54</v>
      </c>
      <c r="Q2035" t="s">
        <v>55</v>
      </c>
      <c r="R2035" t="s">
        <v>56</v>
      </c>
      <c r="S2035" t="s">
        <v>57</v>
      </c>
      <c r="T2035" t="s">
        <v>58</v>
      </c>
      <c r="U2035">
        <v>1015</v>
      </c>
      <c r="V2035">
        <v>1451.45</v>
      </c>
    </row>
    <row r="2036" spans="12:22" x14ac:dyDescent="0.25">
      <c r="L2036" t="s">
        <v>59</v>
      </c>
      <c r="M2036">
        <v>2022</v>
      </c>
      <c r="N2036" t="s">
        <v>39</v>
      </c>
      <c r="O2036" t="s">
        <v>65</v>
      </c>
      <c r="P2036" t="s">
        <v>54</v>
      </c>
      <c r="Q2036" t="s">
        <v>55</v>
      </c>
      <c r="R2036" t="s">
        <v>56</v>
      </c>
      <c r="S2036" t="s">
        <v>57</v>
      </c>
      <c r="T2036" t="s">
        <v>58</v>
      </c>
      <c r="U2036">
        <v>222</v>
      </c>
      <c r="V2036">
        <v>317.45999999999998</v>
      </c>
    </row>
    <row r="2037" spans="12:22" x14ac:dyDescent="0.25">
      <c r="L2037" t="s">
        <v>59</v>
      </c>
      <c r="M2037">
        <v>2022</v>
      </c>
      <c r="N2037" t="s">
        <v>39</v>
      </c>
      <c r="O2037" t="s">
        <v>65</v>
      </c>
      <c r="P2037" t="s">
        <v>54</v>
      </c>
      <c r="Q2037" t="s">
        <v>55</v>
      </c>
      <c r="R2037" t="s">
        <v>56</v>
      </c>
      <c r="S2037" t="s">
        <v>57</v>
      </c>
      <c r="T2037" t="s">
        <v>58</v>
      </c>
      <c r="U2037">
        <v>177</v>
      </c>
      <c r="V2037">
        <v>253.11</v>
      </c>
    </row>
    <row r="2038" spans="12:22" x14ac:dyDescent="0.25">
      <c r="L2038" t="s">
        <v>59</v>
      </c>
      <c r="M2038">
        <v>2022</v>
      </c>
      <c r="N2038" t="s">
        <v>39</v>
      </c>
      <c r="O2038" t="s">
        <v>65</v>
      </c>
      <c r="P2038" t="s">
        <v>54</v>
      </c>
      <c r="Q2038" t="s">
        <v>55</v>
      </c>
      <c r="R2038" t="s">
        <v>56</v>
      </c>
      <c r="S2038" t="s">
        <v>57</v>
      </c>
      <c r="T2038" t="s">
        <v>58</v>
      </c>
      <c r="U2038">
        <v>219</v>
      </c>
      <c r="V2038">
        <v>313.17</v>
      </c>
    </row>
    <row r="2039" spans="12:22" x14ac:dyDescent="0.25">
      <c r="L2039" t="s">
        <v>52</v>
      </c>
      <c r="M2039">
        <v>2022</v>
      </c>
      <c r="N2039" t="s">
        <v>39</v>
      </c>
      <c r="O2039" t="s">
        <v>65</v>
      </c>
      <c r="P2039" t="s">
        <v>54</v>
      </c>
      <c r="Q2039" t="s">
        <v>55</v>
      </c>
      <c r="R2039" t="s">
        <v>56</v>
      </c>
      <c r="S2039" t="s">
        <v>57</v>
      </c>
      <c r="T2039" t="s">
        <v>58</v>
      </c>
      <c r="U2039">
        <v>349</v>
      </c>
      <c r="V2039">
        <v>499.07</v>
      </c>
    </row>
    <row r="2040" spans="12:22" x14ac:dyDescent="0.25">
      <c r="L2040" t="s">
        <v>59</v>
      </c>
      <c r="M2040">
        <v>2022</v>
      </c>
      <c r="N2040" t="s">
        <v>39</v>
      </c>
      <c r="O2040" t="s">
        <v>65</v>
      </c>
      <c r="P2040" t="s">
        <v>54</v>
      </c>
      <c r="Q2040" t="s">
        <v>55</v>
      </c>
      <c r="R2040" t="s">
        <v>56</v>
      </c>
      <c r="S2040" t="s">
        <v>57</v>
      </c>
      <c r="T2040" t="s">
        <v>58</v>
      </c>
      <c r="U2040">
        <v>343</v>
      </c>
      <c r="V2040">
        <v>490.49</v>
      </c>
    </row>
    <row r="2041" spans="12:22" x14ac:dyDescent="0.25">
      <c r="L2041" t="s">
        <v>52</v>
      </c>
      <c r="M2041">
        <v>2022</v>
      </c>
      <c r="N2041" t="s">
        <v>39</v>
      </c>
      <c r="O2041" t="s">
        <v>65</v>
      </c>
      <c r="P2041" t="s">
        <v>54</v>
      </c>
      <c r="Q2041" t="s">
        <v>55</v>
      </c>
      <c r="R2041" t="s">
        <v>56</v>
      </c>
      <c r="S2041" t="s">
        <v>57</v>
      </c>
      <c r="T2041" t="s">
        <v>58</v>
      </c>
      <c r="U2041">
        <v>337</v>
      </c>
      <c r="V2041">
        <v>481.90999999999997</v>
      </c>
    </row>
    <row r="2042" spans="12:22" x14ac:dyDescent="0.25">
      <c r="L2042" t="s">
        <v>59</v>
      </c>
      <c r="M2042">
        <v>2022</v>
      </c>
      <c r="N2042" t="s">
        <v>39</v>
      </c>
      <c r="O2042" t="s">
        <v>65</v>
      </c>
      <c r="P2042" t="s">
        <v>54</v>
      </c>
      <c r="Q2042" t="s">
        <v>55</v>
      </c>
      <c r="R2042" t="s">
        <v>56</v>
      </c>
      <c r="S2042" t="s">
        <v>57</v>
      </c>
      <c r="T2042" t="s">
        <v>58</v>
      </c>
      <c r="U2042">
        <v>796</v>
      </c>
      <c r="V2042">
        <v>1138.28</v>
      </c>
    </row>
    <row r="2043" spans="12:22" x14ac:dyDescent="0.25">
      <c r="L2043" t="s">
        <v>61</v>
      </c>
      <c r="M2043">
        <v>2022</v>
      </c>
      <c r="N2043" t="s">
        <v>39</v>
      </c>
      <c r="O2043" t="s">
        <v>65</v>
      </c>
      <c r="P2043" t="s">
        <v>54</v>
      </c>
      <c r="Q2043" t="s">
        <v>55</v>
      </c>
      <c r="R2043" t="s">
        <v>56</v>
      </c>
      <c r="S2043" t="s">
        <v>57</v>
      </c>
      <c r="T2043" t="s">
        <v>58</v>
      </c>
      <c r="U2043">
        <v>829</v>
      </c>
      <c r="V2043">
        <v>1185.47</v>
      </c>
    </row>
    <row r="2044" spans="12:22" x14ac:dyDescent="0.25">
      <c r="L2044" t="s">
        <v>52</v>
      </c>
      <c r="M2044">
        <v>2022</v>
      </c>
      <c r="N2044" t="s">
        <v>39</v>
      </c>
      <c r="O2044" t="s">
        <v>65</v>
      </c>
      <c r="P2044" t="s">
        <v>54</v>
      </c>
      <c r="Q2044" t="s">
        <v>55</v>
      </c>
      <c r="R2044" t="s">
        <v>56</v>
      </c>
      <c r="S2044" t="s">
        <v>57</v>
      </c>
      <c r="T2044" t="s">
        <v>60</v>
      </c>
      <c r="U2044">
        <v>347</v>
      </c>
      <c r="V2044">
        <v>496.21000000000004</v>
      </c>
    </row>
    <row r="2045" spans="12:22" x14ac:dyDescent="0.25">
      <c r="L2045" t="s">
        <v>52</v>
      </c>
      <c r="M2045">
        <v>2022</v>
      </c>
      <c r="N2045" t="s">
        <v>39</v>
      </c>
      <c r="O2045" t="s">
        <v>65</v>
      </c>
      <c r="P2045" t="s">
        <v>54</v>
      </c>
      <c r="Q2045" t="s">
        <v>55</v>
      </c>
      <c r="R2045" t="s">
        <v>56</v>
      </c>
      <c r="S2045" t="s">
        <v>57</v>
      </c>
      <c r="T2045" t="s">
        <v>60</v>
      </c>
      <c r="U2045">
        <v>341</v>
      </c>
      <c r="V2045">
        <v>487.63</v>
      </c>
    </row>
    <row r="2046" spans="12:22" x14ac:dyDescent="0.25">
      <c r="L2046" t="s">
        <v>52</v>
      </c>
      <c r="M2046">
        <v>2022</v>
      </c>
      <c r="N2046" t="s">
        <v>39</v>
      </c>
      <c r="O2046" t="s">
        <v>65</v>
      </c>
      <c r="P2046" t="s">
        <v>54</v>
      </c>
      <c r="Q2046" t="s">
        <v>55</v>
      </c>
      <c r="R2046" t="s">
        <v>56</v>
      </c>
      <c r="S2046" t="s">
        <v>57</v>
      </c>
      <c r="T2046" t="s">
        <v>58</v>
      </c>
      <c r="U2046">
        <v>173</v>
      </c>
      <c r="V2046">
        <v>247.39</v>
      </c>
    </row>
    <row r="2047" spans="12:22" x14ac:dyDescent="0.25">
      <c r="L2047" t="s">
        <v>52</v>
      </c>
      <c r="M2047">
        <v>2022</v>
      </c>
      <c r="N2047" t="s">
        <v>39</v>
      </c>
      <c r="O2047" t="s">
        <v>65</v>
      </c>
      <c r="P2047" t="s">
        <v>54</v>
      </c>
      <c r="Q2047" t="s">
        <v>55</v>
      </c>
      <c r="R2047" t="s">
        <v>56</v>
      </c>
      <c r="S2047" t="s">
        <v>57</v>
      </c>
      <c r="T2047" t="s">
        <v>58</v>
      </c>
      <c r="U2047">
        <v>221</v>
      </c>
      <c r="V2047">
        <v>316.02999999999997</v>
      </c>
    </row>
    <row r="2048" spans="12:22" x14ac:dyDescent="0.25">
      <c r="L2048" t="s">
        <v>52</v>
      </c>
      <c r="M2048">
        <v>2022</v>
      </c>
      <c r="N2048" t="s">
        <v>34</v>
      </c>
      <c r="O2048" t="s">
        <v>53</v>
      </c>
      <c r="P2048" t="s">
        <v>67</v>
      </c>
      <c r="Q2048" t="s">
        <v>68</v>
      </c>
      <c r="R2048" t="s">
        <v>64</v>
      </c>
      <c r="S2048" t="s">
        <v>57</v>
      </c>
      <c r="T2048" t="s">
        <v>69</v>
      </c>
      <c r="U2048">
        <v>214</v>
      </c>
      <c r="V2048">
        <v>306.02</v>
      </c>
    </row>
    <row r="2049" spans="12:22" x14ac:dyDescent="0.25">
      <c r="L2049" t="s">
        <v>61</v>
      </c>
      <c r="M2049">
        <v>2022</v>
      </c>
      <c r="N2049" t="s">
        <v>34</v>
      </c>
      <c r="O2049" t="s">
        <v>53</v>
      </c>
      <c r="P2049" t="s">
        <v>67</v>
      </c>
      <c r="Q2049" t="s">
        <v>68</v>
      </c>
      <c r="R2049" t="s">
        <v>64</v>
      </c>
      <c r="S2049" t="s">
        <v>57</v>
      </c>
      <c r="T2049" t="s">
        <v>69</v>
      </c>
      <c r="U2049">
        <v>208</v>
      </c>
      <c r="V2049">
        <v>297.44</v>
      </c>
    </row>
    <row r="2050" spans="12:22" x14ac:dyDescent="0.25">
      <c r="L2050" t="s">
        <v>59</v>
      </c>
      <c r="M2050">
        <v>2022</v>
      </c>
      <c r="N2050" t="s">
        <v>34</v>
      </c>
      <c r="O2050" t="s">
        <v>53</v>
      </c>
      <c r="P2050" t="s">
        <v>67</v>
      </c>
      <c r="Q2050" t="s">
        <v>68</v>
      </c>
      <c r="R2050" t="s">
        <v>64</v>
      </c>
      <c r="S2050" t="s">
        <v>57</v>
      </c>
      <c r="T2050" t="s">
        <v>69</v>
      </c>
      <c r="U2050">
        <v>202</v>
      </c>
      <c r="V2050">
        <v>288.86</v>
      </c>
    </row>
    <row r="2051" spans="12:22" x14ac:dyDescent="0.25">
      <c r="L2051" t="s">
        <v>63</v>
      </c>
      <c r="M2051">
        <v>2022</v>
      </c>
      <c r="N2051" t="s">
        <v>34</v>
      </c>
      <c r="O2051" t="s">
        <v>53</v>
      </c>
      <c r="P2051" t="s">
        <v>67</v>
      </c>
      <c r="Q2051" t="s">
        <v>68</v>
      </c>
      <c r="R2051" t="s">
        <v>64</v>
      </c>
      <c r="S2051" t="s">
        <v>57</v>
      </c>
      <c r="T2051" t="s">
        <v>69</v>
      </c>
      <c r="U2051">
        <v>211</v>
      </c>
      <c r="V2051">
        <v>301.73</v>
      </c>
    </row>
    <row r="2052" spans="12:22" x14ac:dyDescent="0.25">
      <c r="L2052" t="s">
        <v>52</v>
      </c>
      <c r="M2052">
        <v>2022</v>
      </c>
      <c r="N2052" t="s">
        <v>34</v>
      </c>
      <c r="O2052" t="s">
        <v>53</v>
      </c>
      <c r="P2052" t="s">
        <v>67</v>
      </c>
      <c r="Q2052" t="s">
        <v>68</v>
      </c>
      <c r="R2052" t="s">
        <v>64</v>
      </c>
      <c r="S2052" t="s">
        <v>57</v>
      </c>
      <c r="T2052" t="s">
        <v>69</v>
      </c>
      <c r="U2052">
        <v>205</v>
      </c>
      <c r="V2052">
        <v>293.14999999999998</v>
      </c>
    </row>
    <row r="2053" spans="12:22" x14ac:dyDescent="0.25">
      <c r="L2053" t="s">
        <v>59</v>
      </c>
      <c r="M2053">
        <v>2022</v>
      </c>
      <c r="N2053" t="s">
        <v>31</v>
      </c>
      <c r="O2053" t="s">
        <v>53</v>
      </c>
      <c r="P2053" t="s">
        <v>67</v>
      </c>
      <c r="Q2053" t="s">
        <v>68</v>
      </c>
      <c r="R2053" t="s">
        <v>64</v>
      </c>
      <c r="S2053" t="s">
        <v>57</v>
      </c>
      <c r="T2053" t="s">
        <v>69</v>
      </c>
      <c r="U2053">
        <v>244</v>
      </c>
      <c r="V2053">
        <v>348.92</v>
      </c>
    </row>
    <row r="2054" spans="12:22" x14ac:dyDescent="0.25">
      <c r="L2054" t="s">
        <v>52</v>
      </c>
      <c r="M2054">
        <v>2022</v>
      </c>
      <c r="N2054" t="s">
        <v>31</v>
      </c>
      <c r="O2054" t="s">
        <v>53</v>
      </c>
      <c r="P2054" t="s">
        <v>67</v>
      </c>
      <c r="Q2054" t="s">
        <v>68</v>
      </c>
      <c r="R2054" t="s">
        <v>64</v>
      </c>
      <c r="S2054" t="s">
        <v>57</v>
      </c>
      <c r="T2054" t="s">
        <v>69</v>
      </c>
      <c r="U2054">
        <v>238</v>
      </c>
      <c r="V2054">
        <v>340.34000000000003</v>
      </c>
    </row>
    <row r="2055" spans="12:22" x14ac:dyDescent="0.25">
      <c r="L2055" t="s">
        <v>52</v>
      </c>
      <c r="M2055">
        <v>2022</v>
      </c>
      <c r="N2055" t="s">
        <v>31</v>
      </c>
      <c r="O2055" t="s">
        <v>53</v>
      </c>
      <c r="P2055" t="s">
        <v>67</v>
      </c>
      <c r="Q2055" t="s">
        <v>68</v>
      </c>
      <c r="R2055" t="s">
        <v>64</v>
      </c>
      <c r="S2055" t="s">
        <v>57</v>
      </c>
      <c r="T2055" t="s">
        <v>69</v>
      </c>
      <c r="U2055">
        <v>247</v>
      </c>
      <c r="V2055">
        <v>353.21</v>
      </c>
    </row>
    <row r="2056" spans="12:22" x14ac:dyDescent="0.25">
      <c r="L2056" t="s">
        <v>59</v>
      </c>
      <c r="M2056">
        <v>2022</v>
      </c>
      <c r="N2056" t="s">
        <v>31</v>
      </c>
      <c r="O2056" t="s">
        <v>53</v>
      </c>
      <c r="P2056" t="s">
        <v>67</v>
      </c>
      <c r="Q2056" t="s">
        <v>68</v>
      </c>
      <c r="R2056" t="s">
        <v>64</v>
      </c>
      <c r="S2056" t="s">
        <v>57</v>
      </c>
      <c r="T2056" t="s">
        <v>69</v>
      </c>
      <c r="U2056">
        <v>241</v>
      </c>
      <c r="V2056">
        <v>344.63</v>
      </c>
    </row>
    <row r="2057" spans="12:22" x14ac:dyDescent="0.25">
      <c r="L2057" t="s">
        <v>61</v>
      </c>
      <c r="M2057">
        <v>2022</v>
      </c>
      <c r="N2057" t="s">
        <v>31</v>
      </c>
      <c r="O2057" t="s">
        <v>53</v>
      </c>
      <c r="P2057" t="s">
        <v>67</v>
      </c>
      <c r="Q2057" t="s">
        <v>68</v>
      </c>
      <c r="R2057" t="s">
        <v>64</v>
      </c>
      <c r="S2057" t="s">
        <v>57</v>
      </c>
      <c r="T2057" t="s">
        <v>69</v>
      </c>
      <c r="U2057">
        <v>235</v>
      </c>
      <c r="V2057">
        <v>336.05</v>
      </c>
    </row>
    <row r="2058" spans="12:22" x14ac:dyDescent="0.25">
      <c r="L2058" t="s">
        <v>59</v>
      </c>
      <c r="M2058">
        <v>2022</v>
      </c>
      <c r="N2058" t="s">
        <v>9</v>
      </c>
      <c r="O2058" t="s">
        <v>53</v>
      </c>
      <c r="P2058" t="s">
        <v>67</v>
      </c>
      <c r="Q2058" t="s">
        <v>68</v>
      </c>
      <c r="R2058" t="s">
        <v>64</v>
      </c>
      <c r="S2058" t="s">
        <v>57</v>
      </c>
      <c r="T2058" t="s">
        <v>58</v>
      </c>
      <c r="U2058">
        <v>262</v>
      </c>
      <c r="V2058">
        <v>374.65999999999997</v>
      </c>
    </row>
    <row r="2059" spans="12:22" x14ac:dyDescent="0.25">
      <c r="L2059" t="s">
        <v>59</v>
      </c>
      <c r="M2059">
        <v>2022</v>
      </c>
      <c r="N2059" t="s">
        <v>9</v>
      </c>
      <c r="O2059" t="s">
        <v>53</v>
      </c>
      <c r="P2059" t="s">
        <v>67</v>
      </c>
      <c r="Q2059" t="s">
        <v>68</v>
      </c>
      <c r="R2059" t="s">
        <v>64</v>
      </c>
      <c r="S2059" t="s">
        <v>57</v>
      </c>
      <c r="T2059" t="s">
        <v>69</v>
      </c>
      <c r="U2059">
        <v>256</v>
      </c>
      <c r="V2059">
        <v>366.08</v>
      </c>
    </row>
    <row r="2060" spans="12:22" x14ac:dyDescent="0.25">
      <c r="L2060" t="s">
        <v>59</v>
      </c>
      <c r="M2060">
        <v>2022</v>
      </c>
      <c r="N2060" t="s">
        <v>9</v>
      </c>
      <c r="O2060" t="s">
        <v>53</v>
      </c>
      <c r="P2060" t="s">
        <v>67</v>
      </c>
      <c r="Q2060" t="s">
        <v>68</v>
      </c>
      <c r="R2060" t="s">
        <v>64</v>
      </c>
      <c r="S2060" t="s">
        <v>57</v>
      </c>
      <c r="T2060" t="s">
        <v>69</v>
      </c>
      <c r="U2060">
        <v>250</v>
      </c>
      <c r="V2060">
        <v>357.5</v>
      </c>
    </row>
    <row r="2061" spans="12:22" x14ac:dyDescent="0.25">
      <c r="L2061" t="s">
        <v>59</v>
      </c>
      <c r="M2061">
        <v>2022</v>
      </c>
      <c r="N2061" t="s">
        <v>9</v>
      </c>
      <c r="O2061" t="s">
        <v>53</v>
      </c>
      <c r="P2061" t="s">
        <v>67</v>
      </c>
      <c r="Q2061" t="s">
        <v>68</v>
      </c>
      <c r="R2061" t="s">
        <v>64</v>
      </c>
      <c r="S2061" t="s">
        <v>57</v>
      </c>
      <c r="T2061" t="s">
        <v>69</v>
      </c>
      <c r="U2061">
        <v>259</v>
      </c>
      <c r="V2061">
        <v>370.37</v>
      </c>
    </row>
    <row r="2062" spans="12:22" x14ac:dyDescent="0.25">
      <c r="L2062" t="s">
        <v>61</v>
      </c>
      <c r="M2062">
        <v>2022</v>
      </c>
      <c r="N2062" t="s">
        <v>9</v>
      </c>
      <c r="O2062" t="s">
        <v>53</v>
      </c>
      <c r="P2062" t="s">
        <v>67</v>
      </c>
      <c r="Q2062" t="s">
        <v>68</v>
      </c>
      <c r="R2062" t="s">
        <v>64</v>
      </c>
      <c r="S2062" t="s">
        <v>57</v>
      </c>
      <c r="T2062" t="s">
        <v>69</v>
      </c>
      <c r="U2062">
        <v>253</v>
      </c>
      <c r="V2062">
        <v>361.78999999999996</v>
      </c>
    </row>
    <row r="2063" spans="12:22" x14ac:dyDescent="0.25">
      <c r="L2063" t="s">
        <v>59</v>
      </c>
      <c r="M2063">
        <v>2022</v>
      </c>
      <c r="N2063" t="s">
        <v>36</v>
      </c>
      <c r="O2063" t="s">
        <v>53</v>
      </c>
      <c r="P2063" t="s">
        <v>67</v>
      </c>
      <c r="Q2063" t="s">
        <v>68</v>
      </c>
      <c r="R2063" t="s">
        <v>64</v>
      </c>
      <c r="S2063" t="s">
        <v>57</v>
      </c>
      <c r="T2063" t="s">
        <v>69</v>
      </c>
      <c r="U2063">
        <v>184</v>
      </c>
      <c r="V2063">
        <v>263.12</v>
      </c>
    </row>
    <row r="2064" spans="12:22" x14ac:dyDescent="0.25">
      <c r="L2064" t="s">
        <v>62</v>
      </c>
      <c r="M2064">
        <v>2022</v>
      </c>
      <c r="N2064" t="s">
        <v>36</v>
      </c>
      <c r="O2064" t="s">
        <v>53</v>
      </c>
      <c r="P2064" t="s">
        <v>67</v>
      </c>
      <c r="Q2064" t="s">
        <v>68</v>
      </c>
      <c r="R2064" t="s">
        <v>64</v>
      </c>
      <c r="S2064" t="s">
        <v>57</v>
      </c>
      <c r="T2064" t="s">
        <v>69</v>
      </c>
      <c r="U2064">
        <v>178</v>
      </c>
      <c r="V2064">
        <v>254.54</v>
      </c>
    </row>
    <row r="2065" spans="12:22" x14ac:dyDescent="0.25">
      <c r="L2065" t="s">
        <v>61</v>
      </c>
      <c r="M2065">
        <v>2022</v>
      </c>
      <c r="N2065" t="s">
        <v>36</v>
      </c>
      <c r="O2065" t="s">
        <v>53</v>
      </c>
      <c r="P2065" t="s">
        <v>67</v>
      </c>
      <c r="Q2065" t="s">
        <v>68</v>
      </c>
      <c r="R2065" t="s">
        <v>64</v>
      </c>
      <c r="S2065" t="s">
        <v>57</v>
      </c>
      <c r="T2065" t="s">
        <v>69</v>
      </c>
      <c r="U2065">
        <v>172</v>
      </c>
      <c r="V2065">
        <v>245.95999999999998</v>
      </c>
    </row>
    <row r="2066" spans="12:22" x14ac:dyDescent="0.25">
      <c r="L2066" t="s">
        <v>52</v>
      </c>
      <c r="M2066">
        <v>2022</v>
      </c>
      <c r="N2066" t="s">
        <v>36</v>
      </c>
      <c r="O2066" t="s">
        <v>53</v>
      </c>
      <c r="P2066" t="s">
        <v>67</v>
      </c>
      <c r="Q2066" t="s">
        <v>68</v>
      </c>
      <c r="R2066" t="s">
        <v>64</v>
      </c>
      <c r="S2066" t="s">
        <v>57</v>
      </c>
      <c r="T2066" t="s">
        <v>69</v>
      </c>
      <c r="U2066">
        <v>181</v>
      </c>
      <c r="V2066">
        <v>258.83</v>
      </c>
    </row>
    <row r="2067" spans="12:22" x14ac:dyDescent="0.25">
      <c r="L2067" t="s">
        <v>62</v>
      </c>
      <c r="M2067">
        <v>2022</v>
      </c>
      <c r="N2067" t="s">
        <v>36</v>
      </c>
      <c r="O2067" t="s">
        <v>53</v>
      </c>
      <c r="P2067" t="s">
        <v>67</v>
      </c>
      <c r="Q2067" t="s">
        <v>68</v>
      </c>
      <c r="R2067" t="s">
        <v>64</v>
      </c>
      <c r="S2067" t="s">
        <v>57</v>
      </c>
      <c r="T2067" t="s">
        <v>69</v>
      </c>
      <c r="U2067">
        <v>175</v>
      </c>
      <c r="V2067">
        <v>250.25</v>
      </c>
    </row>
    <row r="2068" spans="12:22" x14ac:dyDescent="0.25">
      <c r="L2068" t="s">
        <v>59</v>
      </c>
      <c r="M2068">
        <v>2022</v>
      </c>
      <c r="N2068" t="s">
        <v>36</v>
      </c>
      <c r="O2068" t="s">
        <v>53</v>
      </c>
      <c r="P2068" t="s">
        <v>67</v>
      </c>
      <c r="Q2068" t="s">
        <v>68</v>
      </c>
      <c r="R2068" t="s">
        <v>64</v>
      </c>
      <c r="S2068" t="s">
        <v>57</v>
      </c>
      <c r="T2068" t="s">
        <v>69</v>
      </c>
      <c r="U2068">
        <v>169</v>
      </c>
      <c r="V2068">
        <v>241.67000000000002</v>
      </c>
    </row>
    <row r="2069" spans="12:22" x14ac:dyDescent="0.25">
      <c r="L2069" t="s">
        <v>52</v>
      </c>
      <c r="M2069">
        <v>2022</v>
      </c>
      <c r="N2069" t="s">
        <v>32</v>
      </c>
      <c r="O2069" t="s">
        <v>53</v>
      </c>
      <c r="P2069" t="s">
        <v>67</v>
      </c>
      <c r="Q2069" t="s">
        <v>68</v>
      </c>
      <c r="R2069" t="s">
        <v>64</v>
      </c>
      <c r="S2069" t="s">
        <v>57</v>
      </c>
      <c r="T2069" t="s">
        <v>69</v>
      </c>
      <c r="U2069">
        <v>232</v>
      </c>
      <c r="V2069">
        <v>331.76</v>
      </c>
    </row>
    <row r="2070" spans="12:22" x14ac:dyDescent="0.25">
      <c r="L2070" t="s">
        <v>59</v>
      </c>
      <c r="M2070">
        <v>2022</v>
      </c>
      <c r="N2070" t="s">
        <v>32</v>
      </c>
      <c r="O2070" t="s">
        <v>53</v>
      </c>
      <c r="P2070" t="s">
        <v>67</v>
      </c>
      <c r="Q2070" t="s">
        <v>68</v>
      </c>
      <c r="R2070" t="s">
        <v>64</v>
      </c>
      <c r="S2070" t="s">
        <v>57</v>
      </c>
      <c r="T2070" t="s">
        <v>69</v>
      </c>
      <c r="U2070">
        <v>226</v>
      </c>
      <c r="V2070">
        <v>323.18</v>
      </c>
    </row>
    <row r="2071" spans="12:22" x14ac:dyDescent="0.25">
      <c r="L2071" t="s">
        <v>59</v>
      </c>
      <c r="M2071">
        <v>2022</v>
      </c>
      <c r="N2071" t="s">
        <v>32</v>
      </c>
      <c r="O2071" t="s">
        <v>53</v>
      </c>
      <c r="P2071" t="s">
        <v>67</v>
      </c>
      <c r="Q2071" t="s">
        <v>68</v>
      </c>
      <c r="R2071" t="s">
        <v>64</v>
      </c>
      <c r="S2071" t="s">
        <v>57</v>
      </c>
      <c r="T2071" t="s">
        <v>69</v>
      </c>
      <c r="U2071">
        <v>220</v>
      </c>
      <c r="V2071">
        <v>314.60000000000002</v>
      </c>
    </row>
    <row r="2072" spans="12:22" x14ac:dyDescent="0.25">
      <c r="L2072" t="s">
        <v>61</v>
      </c>
      <c r="M2072">
        <v>2022</v>
      </c>
      <c r="N2072" t="s">
        <v>32</v>
      </c>
      <c r="O2072" t="s">
        <v>53</v>
      </c>
      <c r="P2072" t="s">
        <v>67</v>
      </c>
      <c r="Q2072" t="s">
        <v>68</v>
      </c>
      <c r="R2072" t="s">
        <v>64</v>
      </c>
      <c r="S2072" t="s">
        <v>57</v>
      </c>
      <c r="T2072" t="s">
        <v>69</v>
      </c>
      <c r="U2072">
        <v>229</v>
      </c>
      <c r="V2072">
        <v>327.47000000000003</v>
      </c>
    </row>
    <row r="2073" spans="12:22" x14ac:dyDescent="0.25">
      <c r="L2073" t="s">
        <v>52</v>
      </c>
      <c r="M2073">
        <v>2022</v>
      </c>
      <c r="N2073" t="s">
        <v>32</v>
      </c>
      <c r="O2073" t="s">
        <v>53</v>
      </c>
      <c r="P2073" t="s">
        <v>67</v>
      </c>
      <c r="Q2073" t="s">
        <v>68</v>
      </c>
      <c r="R2073" t="s">
        <v>64</v>
      </c>
      <c r="S2073" t="s">
        <v>57</v>
      </c>
      <c r="T2073" t="s">
        <v>69</v>
      </c>
      <c r="U2073">
        <v>223</v>
      </c>
      <c r="V2073">
        <v>318.89</v>
      </c>
    </row>
    <row r="2074" spans="12:22" x14ac:dyDescent="0.25">
      <c r="L2074" t="s">
        <v>52</v>
      </c>
      <c r="M2074">
        <v>2022</v>
      </c>
      <c r="N2074" t="s">
        <v>32</v>
      </c>
      <c r="O2074" t="s">
        <v>53</v>
      </c>
      <c r="P2074" t="s">
        <v>67</v>
      </c>
      <c r="Q2074" t="s">
        <v>68</v>
      </c>
      <c r="R2074" t="s">
        <v>64</v>
      </c>
      <c r="S2074" t="s">
        <v>57</v>
      </c>
      <c r="T2074" t="s">
        <v>69</v>
      </c>
      <c r="U2074">
        <v>217</v>
      </c>
      <c r="V2074">
        <v>310.31</v>
      </c>
    </row>
    <row r="2075" spans="12:22" x14ac:dyDescent="0.25">
      <c r="L2075" t="s">
        <v>59</v>
      </c>
      <c r="M2075">
        <v>2022</v>
      </c>
      <c r="N2075" t="s">
        <v>35</v>
      </c>
      <c r="O2075" t="s">
        <v>53</v>
      </c>
      <c r="P2075" t="s">
        <v>67</v>
      </c>
      <c r="Q2075" t="s">
        <v>68</v>
      </c>
      <c r="R2075" t="s">
        <v>64</v>
      </c>
      <c r="S2075" t="s">
        <v>57</v>
      </c>
      <c r="T2075" t="s">
        <v>69</v>
      </c>
      <c r="U2075">
        <v>196</v>
      </c>
      <c r="V2075">
        <v>280.27999999999997</v>
      </c>
    </row>
    <row r="2076" spans="12:22" x14ac:dyDescent="0.25">
      <c r="L2076" t="s">
        <v>52</v>
      </c>
      <c r="M2076">
        <v>2022</v>
      </c>
      <c r="N2076" t="s">
        <v>35</v>
      </c>
      <c r="O2076" t="s">
        <v>53</v>
      </c>
      <c r="P2076" t="s">
        <v>67</v>
      </c>
      <c r="Q2076" t="s">
        <v>68</v>
      </c>
      <c r="R2076" t="s">
        <v>64</v>
      </c>
      <c r="S2076" t="s">
        <v>57</v>
      </c>
      <c r="T2076" t="s">
        <v>69</v>
      </c>
      <c r="U2076">
        <v>190</v>
      </c>
      <c r="V2076">
        <v>271.7</v>
      </c>
    </row>
    <row r="2077" spans="12:22" x14ac:dyDescent="0.25">
      <c r="L2077" t="s">
        <v>52</v>
      </c>
      <c r="M2077">
        <v>2022</v>
      </c>
      <c r="N2077" t="s">
        <v>35</v>
      </c>
      <c r="O2077" t="s">
        <v>53</v>
      </c>
      <c r="P2077" t="s">
        <v>67</v>
      </c>
      <c r="Q2077" t="s">
        <v>68</v>
      </c>
      <c r="R2077" t="s">
        <v>64</v>
      </c>
      <c r="S2077" t="s">
        <v>57</v>
      </c>
      <c r="T2077" t="s">
        <v>69</v>
      </c>
      <c r="U2077">
        <v>199</v>
      </c>
      <c r="V2077">
        <v>284.57</v>
      </c>
    </row>
    <row r="2078" spans="12:22" x14ac:dyDescent="0.25">
      <c r="L2078" t="s">
        <v>52</v>
      </c>
      <c r="M2078">
        <v>2022</v>
      </c>
      <c r="N2078" t="s">
        <v>35</v>
      </c>
      <c r="O2078" t="s">
        <v>53</v>
      </c>
      <c r="P2078" t="s">
        <v>67</v>
      </c>
      <c r="Q2078" t="s">
        <v>68</v>
      </c>
      <c r="R2078" t="s">
        <v>64</v>
      </c>
      <c r="S2078" t="s">
        <v>57</v>
      </c>
      <c r="T2078" t="s">
        <v>69</v>
      </c>
      <c r="U2078">
        <v>193</v>
      </c>
      <c r="V2078">
        <v>275.99</v>
      </c>
    </row>
    <row r="2079" spans="12:22" x14ac:dyDescent="0.25">
      <c r="L2079" t="s">
        <v>52</v>
      </c>
      <c r="M2079">
        <v>2022</v>
      </c>
      <c r="N2079" t="s">
        <v>35</v>
      </c>
      <c r="O2079" t="s">
        <v>53</v>
      </c>
      <c r="P2079" t="s">
        <v>67</v>
      </c>
      <c r="Q2079" t="s">
        <v>68</v>
      </c>
      <c r="R2079" t="s">
        <v>64</v>
      </c>
      <c r="S2079" t="s">
        <v>57</v>
      </c>
      <c r="T2079" t="s">
        <v>69</v>
      </c>
      <c r="U2079">
        <v>187</v>
      </c>
      <c r="V2079">
        <v>267.40999999999997</v>
      </c>
    </row>
    <row r="2080" spans="12:22" x14ac:dyDescent="0.25">
      <c r="L2080" t="s">
        <v>59</v>
      </c>
      <c r="M2080">
        <v>2022</v>
      </c>
      <c r="N2080" t="s">
        <v>34</v>
      </c>
      <c r="O2080" t="s">
        <v>65</v>
      </c>
      <c r="P2080" t="s">
        <v>67</v>
      </c>
      <c r="Q2080" t="s">
        <v>68</v>
      </c>
      <c r="R2080" t="s">
        <v>64</v>
      </c>
      <c r="S2080" t="s">
        <v>57</v>
      </c>
      <c r="T2080" t="s">
        <v>69</v>
      </c>
      <c r="U2080">
        <v>278</v>
      </c>
      <c r="V2080">
        <v>397.53999999999996</v>
      </c>
    </row>
    <row r="2081" spans="12:22" x14ac:dyDescent="0.25">
      <c r="L2081" t="s">
        <v>63</v>
      </c>
      <c r="M2081">
        <v>2022</v>
      </c>
      <c r="N2081" t="s">
        <v>34</v>
      </c>
      <c r="O2081" t="s">
        <v>65</v>
      </c>
      <c r="P2081" t="s">
        <v>67</v>
      </c>
      <c r="Q2081" t="s">
        <v>68</v>
      </c>
      <c r="R2081" t="s">
        <v>64</v>
      </c>
      <c r="S2081" t="s">
        <v>57</v>
      </c>
      <c r="T2081" t="s">
        <v>69</v>
      </c>
      <c r="U2081">
        <v>326</v>
      </c>
      <c r="V2081">
        <v>466.18</v>
      </c>
    </row>
    <row r="2082" spans="12:22" x14ac:dyDescent="0.25">
      <c r="L2082" t="s">
        <v>52</v>
      </c>
      <c r="M2082">
        <v>2022</v>
      </c>
      <c r="N2082" t="s">
        <v>34</v>
      </c>
      <c r="O2082" t="s">
        <v>65</v>
      </c>
      <c r="P2082" t="s">
        <v>67</v>
      </c>
      <c r="Q2082" t="s">
        <v>68</v>
      </c>
      <c r="R2082" t="s">
        <v>64</v>
      </c>
      <c r="S2082" t="s">
        <v>57</v>
      </c>
      <c r="T2082" t="s">
        <v>69</v>
      </c>
      <c r="U2082">
        <v>280</v>
      </c>
      <c r="V2082">
        <v>400.4</v>
      </c>
    </row>
    <row r="2083" spans="12:22" x14ac:dyDescent="0.25">
      <c r="L2083" t="s">
        <v>52</v>
      </c>
      <c r="M2083">
        <v>2022</v>
      </c>
      <c r="N2083" t="s">
        <v>34</v>
      </c>
      <c r="O2083" t="s">
        <v>65</v>
      </c>
      <c r="P2083" t="s">
        <v>67</v>
      </c>
      <c r="Q2083" t="s">
        <v>68</v>
      </c>
      <c r="R2083" t="s">
        <v>64</v>
      </c>
      <c r="S2083" t="s">
        <v>57</v>
      </c>
      <c r="T2083" t="s">
        <v>69</v>
      </c>
      <c r="U2083">
        <v>834</v>
      </c>
      <c r="V2083">
        <v>1192.6199999999999</v>
      </c>
    </row>
    <row r="2084" spans="12:22" x14ac:dyDescent="0.25">
      <c r="L2084" t="s">
        <v>52</v>
      </c>
      <c r="M2084">
        <v>2022</v>
      </c>
      <c r="N2084" t="s">
        <v>34</v>
      </c>
      <c r="O2084" t="s">
        <v>65</v>
      </c>
      <c r="P2084" t="s">
        <v>67</v>
      </c>
      <c r="Q2084" t="s">
        <v>68</v>
      </c>
      <c r="R2084" t="s">
        <v>64</v>
      </c>
      <c r="S2084" t="s">
        <v>57</v>
      </c>
      <c r="T2084" t="s">
        <v>69</v>
      </c>
      <c r="U2084">
        <v>867</v>
      </c>
      <c r="V2084">
        <v>1239.81</v>
      </c>
    </row>
    <row r="2085" spans="12:22" x14ac:dyDescent="0.25">
      <c r="L2085" t="s">
        <v>59</v>
      </c>
      <c r="M2085">
        <v>2022</v>
      </c>
      <c r="N2085" t="s">
        <v>34</v>
      </c>
      <c r="O2085" t="s">
        <v>65</v>
      </c>
      <c r="P2085" t="s">
        <v>67</v>
      </c>
      <c r="Q2085" t="s">
        <v>68</v>
      </c>
      <c r="R2085" t="s">
        <v>64</v>
      </c>
      <c r="S2085" t="s">
        <v>57</v>
      </c>
      <c r="T2085" t="s">
        <v>69</v>
      </c>
      <c r="U2085">
        <v>931</v>
      </c>
      <c r="V2085">
        <v>1331.33</v>
      </c>
    </row>
    <row r="2086" spans="12:22" x14ac:dyDescent="0.25">
      <c r="L2086" t="s">
        <v>59</v>
      </c>
      <c r="M2086">
        <v>2022</v>
      </c>
      <c r="N2086" t="s">
        <v>34</v>
      </c>
      <c r="O2086" t="s">
        <v>65</v>
      </c>
      <c r="P2086" t="s">
        <v>67</v>
      </c>
      <c r="Q2086" t="s">
        <v>68</v>
      </c>
      <c r="R2086" t="s">
        <v>64</v>
      </c>
      <c r="S2086" t="s">
        <v>57</v>
      </c>
      <c r="T2086" t="s">
        <v>69</v>
      </c>
      <c r="U2086">
        <v>932</v>
      </c>
      <c r="V2086">
        <v>1332.76</v>
      </c>
    </row>
    <row r="2087" spans="12:22" x14ac:dyDescent="0.25">
      <c r="L2087" t="s">
        <v>52</v>
      </c>
      <c r="M2087">
        <v>2022</v>
      </c>
      <c r="N2087" t="s">
        <v>34</v>
      </c>
      <c r="O2087" t="s">
        <v>65</v>
      </c>
      <c r="P2087" t="s">
        <v>67</v>
      </c>
      <c r="Q2087" t="s">
        <v>68</v>
      </c>
      <c r="R2087" t="s">
        <v>64</v>
      </c>
      <c r="S2087" t="s">
        <v>57</v>
      </c>
      <c r="T2087" t="s">
        <v>69</v>
      </c>
      <c r="U2087">
        <v>933</v>
      </c>
      <c r="V2087">
        <v>1334.19</v>
      </c>
    </row>
    <row r="2088" spans="12:22" x14ac:dyDescent="0.25">
      <c r="L2088" t="s">
        <v>59</v>
      </c>
      <c r="M2088">
        <v>2022</v>
      </c>
      <c r="N2088" t="s">
        <v>34</v>
      </c>
      <c r="O2088" t="s">
        <v>65</v>
      </c>
      <c r="P2088" t="s">
        <v>67</v>
      </c>
      <c r="Q2088" t="s">
        <v>68</v>
      </c>
      <c r="R2088" t="s">
        <v>64</v>
      </c>
      <c r="S2088" t="s">
        <v>57</v>
      </c>
      <c r="T2088" t="s">
        <v>69</v>
      </c>
      <c r="U2088">
        <v>873</v>
      </c>
      <c r="V2088">
        <v>526.24</v>
      </c>
    </row>
    <row r="2089" spans="12:22" x14ac:dyDescent="0.25">
      <c r="L2089" t="s">
        <v>52</v>
      </c>
      <c r="M2089">
        <v>2022</v>
      </c>
      <c r="N2089" t="s">
        <v>34</v>
      </c>
      <c r="O2089" t="s">
        <v>65</v>
      </c>
      <c r="P2089" t="s">
        <v>67</v>
      </c>
      <c r="Q2089" t="s">
        <v>68</v>
      </c>
      <c r="R2089" t="s">
        <v>64</v>
      </c>
      <c r="S2089" t="s">
        <v>57</v>
      </c>
      <c r="T2089" t="s">
        <v>69</v>
      </c>
      <c r="U2089">
        <v>327</v>
      </c>
      <c r="V2089">
        <v>467.61</v>
      </c>
    </row>
    <row r="2090" spans="12:22" x14ac:dyDescent="0.25">
      <c r="L2090" t="s">
        <v>52</v>
      </c>
      <c r="M2090">
        <v>2022</v>
      </c>
      <c r="N2090" t="s">
        <v>34</v>
      </c>
      <c r="O2090" t="s">
        <v>65</v>
      </c>
      <c r="P2090" t="s">
        <v>67</v>
      </c>
      <c r="Q2090" t="s">
        <v>68</v>
      </c>
      <c r="R2090" t="s">
        <v>64</v>
      </c>
      <c r="S2090" t="s">
        <v>57</v>
      </c>
      <c r="T2090" t="s">
        <v>69</v>
      </c>
      <c r="U2090">
        <v>183</v>
      </c>
      <c r="V2090">
        <v>261.69</v>
      </c>
    </row>
    <row r="2091" spans="12:22" x14ac:dyDescent="0.25">
      <c r="L2091" t="s">
        <v>59</v>
      </c>
      <c r="M2091">
        <v>2022</v>
      </c>
      <c r="N2091" t="s">
        <v>34</v>
      </c>
      <c r="O2091" t="s">
        <v>65</v>
      </c>
      <c r="P2091" t="s">
        <v>67</v>
      </c>
      <c r="Q2091" t="s">
        <v>68</v>
      </c>
      <c r="R2091" t="s">
        <v>64</v>
      </c>
      <c r="S2091" t="s">
        <v>57</v>
      </c>
      <c r="T2091" t="s">
        <v>69</v>
      </c>
      <c r="U2091">
        <v>177</v>
      </c>
      <c r="V2091">
        <v>253.11</v>
      </c>
    </row>
    <row r="2092" spans="12:22" x14ac:dyDescent="0.25">
      <c r="L2092" t="s">
        <v>52</v>
      </c>
      <c r="M2092">
        <v>2022</v>
      </c>
      <c r="N2092" t="s">
        <v>34</v>
      </c>
      <c r="O2092" t="s">
        <v>65</v>
      </c>
      <c r="P2092" t="s">
        <v>67</v>
      </c>
      <c r="Q2092" t="s">
        <v>68</v>
      </c>
      <c r="R2092" t="s">
        <v>64</v>
      </c>
      <c r="S2092" t="s">
        <v>57</v>
      </c>
      <c r="T2092" t="s">
        <v>69</v>
      </c>
      <c r="U2092">
        <v>171</v>
      </c>
      <c r="V2092">
        <v>244.53</v>
      </c>
    </row>
    <row r="2093" spans="12:22" x14ac:dyDescent="0.25">
      <c r="L2093" t="s">
        <v>52</v>
      </c>
      <c r="M2093">
        <v>2022</v>
      </c>
      <c r="N2093" t="s">
        <v>34</v>
      </c>
      <c r="O2093" t="s">
        <v>65</v>
      </c>
      <c r="P2093" t="s">
        <v>67</v>
      </c>
      <c r="Q2093" t="s">
        <v>68</v>
      </c>
      <c r="R2093" t="s">
        <v>64</v>
      </c>
      <c r="S2093" t="s">
        <v>57</v>
      </c>
      <c r="T2093" t="s">
        <v>69</v>
      </c>
      <c r="U2093">
        <v>277</v>
      </c>
      <c r="V2093">
        <v>396.11</v>
      </c>
    </row>
    <row r="2094" spans="12:22" x14ac:dyDescent="0.25">
      <c r="L2094" t="s">
        <v>61</v>
      </c>
      <c r="M2094">
        <v>2022</v>
      </c>
      <c r="N2094" t="s">
        <v>34</v>
      </c>
      <c r="O2094" t="s">
        <v>65</v>
      </c>
      <c r="P2094" t="s">
        <v>67</v>
      </c>
      <c r="Q2094" t="s">
        <v>68</v>
      </c>
      <c r="R2094" t="s">
        <v>64</v>
      </c>
      <c r="S2094" t="s">
        <v>57</v>
      </c>
      <c r="T2094" t="s">
        <v>69</v>
      </c>
      <c r="U2094">
        <v>325</v>
      </c>
      <c r="V2094">
        <v>464.75</v>
      </c>
    </row>
    <row r="2095" spans="12:22" x14ac:dyDescent="0.25">
      <c r="L2095" t="s">
        <v>59</v>
      </c>
      <c r="M2095">
        <v>2022</v>
      </c>
      <c r="N2095" t="s">
        <v>34</v>
      </c>
      <c r="O2095" t="s">
        <v>65</v>
      </c>
      <c r="P2095" t="s">
        <v>67</v>
      </c>
      <c r="Q2095" t="s">
        <v>68</v>
      </c>
      <c r="R2095" t="s">
        <v>64</v>
      </c>
      <c r="S2095" t="s">
        <v>57</v>
      </c>
      <c r="T2095" t="s">
        <v>69</v>
      </c>
      <c r="U2095">
        <v>842</v>
      </c>
      <c r="V2095">
        <v>1204.06</v>
      </c>
    </row>
    <row r="2096" spans="12:22" x14ac:dyDescent="0.25">
      <c r="L2096" t="s">
        <v>59</v>
      </c>
      <c r="M2096">
        <v>2022</v>
      </c>
      <c r="N2096" t="s">
        <v>34</v>
      </c>
      <c r="O2096" t="s">
        <v>65</v>
      </c>
      <c r="P2096" t="s">
        <v>67</v>
      </c>
      <c r="Q2096" t="s">
        <v>68</v>
      </c>
      <c r="R2096" t="s">
        <v>64</v>
      </c>
      <c r="S2096" t="s">
        <v>57</v>
      </c>
      <c r="T2096" t="s">
        <v>69</v>
      </c>
      <c r="U2096">
        <v>876</v>
      </c>
      <c r="V2096">
        <v>1252.68</v>
      </c>
    </row>
    <row r="2097" spans="12:22" x14ac:dyDescent="0.25">
      <c r="L2097" t="s">
        <v>59</v>
      </c>
      <c r="M2097">
        <v>2022</v>
      </c>
      <c r="N2097" t="s">
        <v>38</v>
      </c>
      <c r="O2097" t="s">
        <v>65</v>
      </c>
      <c r="P2097" t="s">
        <v>67</v>
      </c>
      <c r="Q2097" t="s">
        <v>68</v>
      </c>
      <c r="R2097" t="s">
        <v>64</v>
      </c>
      <c r="S2097" t="s">
        <v>57</v>
      </c>
      <c r="T2097" t="s">
        <v>69</v>
      </c>
      <c r="U2097">
        <v>332</v>
      </c>
      <c r="V2097">
        <v>474.76</v>
      </c>
    </row>
    <row r="2098" spans="12:22" x14ac:dyDescent="0.25">
      <c r="L2098" t="s">
        <v>59</v>
      </c>
      <c r="M2098">
        <v>2022</v>
      </c>
      <c r="N2098" t="s">
        <v>38</v>
      </c>
      <c r="O2098" t="s">
        <v>65</v>
      </c>
      <c r="P2098" t="s">
        <v>67</v>
      </c>
      <c r="Q2098" t="s">
        <v>68</v>
      </c>
      <c r="R2098" t="s">
        <v>64</v>
      </c>
      <c r="S2098" t="s">
        <v>57</v>
      </c>
      <c r="T2098" t="s">
        <v>69</v>
      </c>
      <c r="U2098">
        <v>302</v>
      </c>
      <c r="V2098">
        <v>431.86</v>
      </c>
    </row>
    <row r="2099" spans="12:22" x14ac:dyDescent="0.25">
      <c r="L2099" t="s">
        <v>61</v>
      </c>
      <c r="M2099">
        <v>2022</v>
      </c>
      <c r="N2099" t="s">
        <v>38</v>
      </c>
      <c r="O2099" t="s">
        <v>65</v>
      </c>
      <c r="P2099" t="s">
        <v>67</v>
      </c>
      <c r="Q2099" t="s">
        <v>68</v>
      </c>
      <c r="R2099" t="s">
        <v>64</v>
      </c>
      <c r="S2099" t="s">
        <v>57</v>
      </c>
      <c r="T2099" t="s">
        <v>69</v>
      </c>
      <c r="U2099">
        <v>256</v>
      </c>
      <c r="V2099">
        <v>366.08</v>
      </c>
    </row>
    <row r="2100" spans="12:22" x14ac:dyDescent="0.25">
      <c r="L2100" t="s">
        <v>62</v>
      </c>
      <c r="M2100">
        <v>2022</v>
      </c>
      <c r="N2100" t="s">
        <v>38</v>
      </c>
      <c r="O2100" t="s">
        <v>65</v>
      </c>
      <c r="P2100" t="s">
        <v>67</v>
      </c>
      <c r="Q2100" t="s">
        <v>68</v>
      </c>
      <c r="R2100" t="s">
        <v>64</v>
      </c>
      <c r="S2100" t="s">
        <v>57</v>
      </c>
      <c r="T2100" t="s">
        <v>69</v>
      </c>
      <c r="U2100">
        <v>304</v>
      </c>
      <c r="V2100">
        <v>434.72</v>
      </c>
    </row>
    <row r="2101" spans="12:22" x14ac:dyDescent="0.25">
      <c r="L2101" t="s">
        <v>52</v>
      </c>
      <c r="M2101">
        <v>2022</v>
      </c>
      <c r="N2101" t="s">
        <v>38</v>
      </c>
      <c r="O2101" t="s">
        <v>65</v>
      </c>
      <c r="P2101" t="s">
        <v>67</v>
      </c>
      <c r="Q2101" t="s">
        <v>68</v>
      </c>
      <c r="R2101" t="s">
        <v>64</v>
      </c>
      <c r="S2101" t="s">
        <v>57</v>
      </c>
      <c r="T2101" t="s">
        <v>69</v>
      </c>
      <c r="U2101">
        <v>784</v>
      </c>
      <c r="V2101">
        <v>1121.1199999999999</v>
      </c>
    </row>
    <row r="2102" spans="12:22" x14ac:dyDescent="0.25">
      <c r="L2102" t="s">
        <v>62</v>
      </c>
      <c r="M2102">
        <v>2022</v>
      </c>
      <c r="N2102" t="s">
        <v>38</v>
      </c>
      <c r="O2102" t="s">
        <v>65</v>
      </c>
      <c r="P2102" t="s">
        <v>67</v>
      </c>
      <c r="Q2102" t="s">
        <v>68</v>
      </c>
      <c r="R2102" t="s">
        <v>64</v>
      </c>
      <c r="S2102" t="s">
        <v>57</v>
      </c>
      <c r="T2102" t="s">
        <v>69</v>
      </c>
      <c r="U2102">
        <v>837</v>
      </c>
      <c r="V2102">
        <v>1196.9099999999999</v>
      </c>
    </row>
    <row r="2103" spans="12:22" x14ac:dyDescent="0.25">
      <c r="L2103" t="s">
        <v>59</v>
      </c>
      <c r="M2103">
        <v>2022</v>
      </c>
      <c r="N2103" t="s">
        <v>38</v>
      </c>
      <c r="O2103" t="s">
        <v>65</v>
      </c>
      <c r="P2103" t="s">
        <v>67</v>
      </c>
      <c r="Q2103" t="s">
        <v>68</v>
      </c>
      <c r="R2103" t="s">
        <v>64</v>
      </c>
      <c r="S2103" t="s">
        <v>57</v>
      </c>
      <c r="T2103" t="s">
        <v>69</v>
      </c>
      <c r="U2103">
        <v>870</v>
      </c>
      <c r="V2103">
        <v>1244.0999999999999</v>
      </c>
    </row>
    <row r="2104" spans="12:22" x14ac:dyDescent="0.25">
      <c r="L2104" t="s">
        <v>59</v>
      </c>
      <c r="M2104">
        <v>2022</v>
      </c>
      <c r="N2104" t="s">
        <v>38</v>
      </c>
      <c r="O2104" t="s">
        <v>65</v>
      </c>
      <c r="P2104" t="s">
        <v>67</v>
      </c>
      <c r="Q2104" t="s">
        <v>68</v>
      </c>
      <c r="R2104" t="s">
        <v>64</v>
      </c>
      <c r="S2104" t="s">
        <v>57</v>
      </c>
      <c r="T2104" t="s">
        <v>69</v>
      </c>
      <c r="U2104">
        <v>942</v>
      </c>
      <c r="V2104">
        <v>1347.06</v>
      </c>
    </row>
    <row r="2105" spans="12:22" x14ac:dyDescent="0.25">
      <c r="L2105" t="s">
        <v>59</v>
      </c>
      <c r="M2105">
        <v>2022</v>
      </c>
      <c r="N2105" t="s">
        <v>38</v>
      </c>
      <c r="O2105" t="s">
        <v>65</v>
      </c>
      <c r="P2105" t="s">
        <v>67</v>
      </c>
      <c r="Q2105" t="s">
        <v>68</v>
      </c>
      <c r="R2105" t="s">
        <v>64</v>
      </c>
      <c r="S2105" t="s">
        <v>57</v>
      </c>
      <c r="T2105" t="s">
        <v>69</v>
      </c>
      <c r="U2105">
        <v>943</v>
      </c>
      <c r="V2105">
        <v>1348.49</v>
      </c>
    </row>
    <row r="2106" spans="12:22" x14ac:dyDescent="0.25">
      <c r="L2106" t="s">
        <v>52</v>
      </c>
      <c r="M2106">
        <v>2022</v>
      </c>
      <c r="N2106" t="s">
        <v>38</v>
      </c>
      <c r="O2106" t="s">
        <v>65</v>
      </c>
      <c r="P2106" t="s">
        <v>67</v>
      </c>
      <c r="Q2106" t="s">
        <v>68</v>
      </c>
      <c r="R2106" t="s">
        <v>64</v>
      </c>
      <c r="S2106" t="s">
        <v>57</v>
      </c>
      <c r="T2106" t="s">
        <v>69</v>
      </c>
      <c r="U2106">
        <v>944</v>
      </c>
      <c r="V2106">
        <v>1349.92</v>
      </c>
    </row>
    <row r="2107" spans="12:22" x14ac:dyDescent="0.25">
      <c r="L2107" t="s">
        <v>59</v>
      </c>
      <c r="M2107">
        <v>2022</v>
      </c>
      <c r="N2107" t="s">
        <v>38</v>
      </c>
      <c r="O2107" t="s">
        <v>65</v>
      </c>
      <c r="P2107" t="s">
        <v>67</v>
      </c>
      <c r="Q2107" t="s">
        <v>68</v>
      </c>
      <c r="R2107" t="s">
        <v>64</v>
      </c>
      <c r="S2107" t="s">
        <v>57</v>
      </c>
      <c r="T2107" t="s">
        <v>69</v>
      </c>
      <c r="U2107">
        <v>823</v>
      </c>
      <c r="V2107">
        <v>526.24</v>
      </c>
    </row>
    <row r="2108" spans="12:22" x14ac:dyDescent="0.25">
      <c r="L2108" t="s">
        <v>52</v>
      </c>
      <c r="M2108">
        <v>2022</v>
      </c>
      <c r="N2108" t="s">
        <v>38</v>
      </c>
      <c r="O2108" t="s">
        <v>65</v>
      </c>
      <c r="P2108" t="s">
        <v>67</v>
      </c>
      <c r="Q2108" t="s">
        <v>68</v>
      </c>
      <c r="R2108" t="s">
        <v>64</v>
      </c>
      <c r="S2108" t="s">
        <v>57</v>
      </c>
      <c r="T2108" t="s">
        <v>69</v>
      </c>
      <c r="U2108">
        <v>877</v>
      </c>
      <c r="V2108">
        <v>526.24</v>
      </c>
    </row>
    <row r="2109" spans="12:22" x14ac:dyDescent="0.25">
      <c r="L2109" t="s">
        <v>52</v>
      </c>
      <c r="M2109">
        <v>2022</v>
      </c>
      <c r="N2109" t="s">
        <v>38</v>
      </c>
      <c r="O2109" t="s">
        <v>65</v>
      </c>
      <c r="P2109" t="s">
        <v>67</v>
      </c>
      <c r="Q2109" t="s">
        <v>68</v>
      </c>
      <c r="R2109" t="s">
        <v>64</v>
      </c>
      <c r="S2109" t="s">
        <v>57</v>
      </c>
      <c r="T2109" t="s">
        <v>69</v>
      </c>
      <c r="U2109">
        <v>303</v>
      </c>
      <c r="V2109">
        <v>433.28999999999996</v>
      </c>
    </row>
    <row r="2110" spans="12:22" x14ac:dyDescent="0.25">
      <c r="L2110" t="s">
        <v>62</v>
      </c>
      <c r="M2110">
        <v>2022</v>
      </c>
      <c r="N2110" t="s">
        <v>38</v>
      </c>
      <c r="O2110" t="s">
        <v>65</v>
      </c>
      <c r="P2110" t="s">
        <v>67</v>
      </c>
      <c r="Q2110" t="s">
        <v>68</v>
      </c>
      <c r="R2110" t="s">
        <v>64</v>
      </c>
      <c r="S2110" t="s">
        <v>57</v>
      </c>
      <c r="T2110" t="s">
        <v>69</v>
      </c>
      <c r="U2110">
        <v>363</v>
      </c>
      <c r="V2110">
        <v>519.09</v>
      </c>
    </row>
    <row r="2111" spans="12:22" x14ac:dyDescent="0.25">
      <c r="L2111" t="s">
        <v>61</v>
      </c>
      <c r="M2111">
        <v>2022</v>
      </c>
      <c r="N2111" t="s">
        <v>38</v>
      </c>
      <c r="O2111" t="s">
        <v>65</v>
      </c>
      <c r="P2111" t="s">
        <v>67</v>
      </c>
      <c r="Q2111" t="s">
        <v>68</v>
      </c>
      <c r="R2111" t="s">
        <v>64</v>
      </c>
      <c r="S2111" t="s">
        <v>57</v>
      </c>
      <c r="T2111" t="s">
        <v>69</v>
      </c>
      <c r="U2111">
        <v>357</v>
      </c>
      <c r="V2111">
        <v>510.51</v>
      </c>
    </row>
    <row r="2112" spans="12:22" x14ac:dyDescent="0.25">
      <c r="L2112" t="s">
        <v>62</v>
      </c>
      <c r="M2112">
        <v>2022</v>
      </c>
      <c r="N2112" t="s">
        <v>38</v>
      </c>
      <c r="O2112" t="s">
        <v>65</v>
      </c>
      <c r="P2112" t="s">
        <v>67</v>
      </c>
      <c r="Q2112" t="s">
        <v>68</v>
      </c>
      <c r="R2112" t="s">
        <v>64</v>
      </c>
      <c r="S2112" t="s">
        <v>57</v>
      </c>
      <c r="T2112" t="s">
        <v>69</v>
      </c>
      <c r="U2112">
        <v>331</v>
      </c>
      <c r="V2112">
        <v>473.33</v>
      </c>
    </row>
    <row r="2113" spans="12:22" x14ac:dyDescent="0.25">
      <c r="L2113" t="s">
        <v>59</v>
      </c>
      <c r="M2113">
        <v>2022</v>
      </c>
      <c r="N2113" t="s">
        <v>38</v>
      </c>
      <c r="O2113" t="s">
        <v>65</v>
      </c>
      <c r="P2113" t="s">
        <v>67</v>
      </c>
      <c r="Q2113" t="s">
        <v>68</v>
      </c>
      <c r="R2113" t="s">
        <v>64</v>
      </c>
      <c r="S2113" t="s">
        <v>57</v>
      </c>
      <c r="T2113" t="s">
        <v>69</v>
      </c>
      <c r="U2113">
        <v>259</v>
      </c>
      <c r="V2113">
        <v>370.37</v>
      </c>
    </row>
    <row r="2114" spans="12:22" x14ac:dyDescent="0.25">
      <c r="L2114" t="s">
        <v>59</v>
      </c>
      <c r="M2114">
        <v>2022</v>
      </c>
      <c r="N2114" t="s">
        <v>38</v>
      </c>
      <c r="O2114" t="s">
        <v>65</v>
      </c>
      <c r="P2114" t="s">
        <v>67</v>
      </c>
      <c r="Q2114" t="s">
        <v>68</v>
      </c>
      <c r="R2114" t="s">
        <v>64</v>
      </c>
      <c r="S2114" t="s">
        <v>57</v>
      </c>
      <c r="T2114" t="s">
        <v>69</v>
      </c>
      <c r="U2114">
        <v>793</v>
      </c>
      <c r="V2114">
        <v>1133.99</v>
      </c>
    </row>
    <row r="2115" spans="12:22" x14ac:dyDescent="0.25">
      <c r="L2115" t="s">
        <v>59</v>
      </c>
      <c r="M2115">
        <v>2022</v>
      </c>
      <c r="N2115" t="s">
        <v>38</v>
      </c>
      <c r="O2115" t="s">
        <v>65</v>
      </c>
      <c r="P2115" t="s">
        <v>67</v>
      </c>
      <c r="Q2115" t="s">
        <v>68</v>
      </c>
      <c r="R2115" t="s">
        <v>64</v>
      </c>
      <c r="S2115" t="s">
        <v>57</v>
      </c>
      <c r="T2115" t="s">
        <v>69</v>
      </c>
      <c r="U2115">
        <v>846</v>
      </c>
      <c r="V2115">
        <v>1209.78</v>
      </c>
    </row>
    <row r="2116" spans="12:22" x14ac:dyDescent="0.25">
      <c r="L2116" t="s">
        <v>59</v>
      </c>
      <c r="M2116">
        <v>2022</v>
      </c>
      <c r="N2116" t="s">
        <v>38</v>
      </c>
      <c r="O2116" t="s">
        <v>65</v>
      </c>
      <c r="P2116" t="s">
        <v>67</v>
      </c>
      <c r="Q2116" t="s">
        <v>68</v>
      </c>
      <c r="R2116" t="s">
        <v>64</v>
      </c>
      <c r="S2116" t="s">
        <v>57</v>
      </c>
      <c r="T2116" t="s">
        <v>69</v>
      </c>
      <c r="U2116">
        <v>879</v>
      </c>
      <c r="V2116">
        <v>1256.97</v>
      </c>
    </row>
    <row r="2117" spans="12:22" x14ac:dyDescent="0.25">
      <c r="L2117" t="s">
        <v>59</v>
      </c>
      <c r="M2117">
        <v>2022</v>
      </c>
      <c r="N2117" t="s">
        <v>42</v>
      </c>
      <c r="O2117" t="s">
        <v>65</v>
      </c>
      <c r="P2117" t="s">
        <v>67</v>
      </c>
      <c r="Q2117" t="s">
        <v>68</v>
      </c>
      <c r="R2117" t="s">
        <v>64</v>
      </c>
      <c r="S2117" t="s">
        <v>57</v>
      </c>
      <c r="T2117" t="s">
        <v>69</v>
      </c>
      <c r="U2117">
        <v>308</v>
      </c>
      <c r="V2117">
        <v>440.44</v>
      </c>
    </row>
    <row r="2118" spans="12:22" x14ac:dyDescent="0.25">
      <c r="L2118" t="s">
        <v>52</v>
      </c>
      <c r="M2118">
        <v>2022</v>
      </c>
      <c r="N2118" t="s">
        <v>42</v>
      </c>
      <c r="O2118" t="s">
        <v>65</v>
      </c>
      <c r="P2118" t="s">
        <v>67</v>
      </c>
      <c r="Q2118" t="s">
        <v>68</v>
      </c>
      <c r="R2118" t="s">
        <v>64</v>
      </c>
      <c r="S2118" t="s">
        <v>57</v>
      </c>
      <c r="T2118" t="s">
        <v>69</v>
      </c>
      <c r="U2118">
        <v>236</v>
      </c>
      <c r="V2118">
        <v>337.48</v>
      </c>
    </row>
    <row r="2119" spans="12:22" x14ac:dyDescent="0.25">
      <c r="L2119" t="s">
        <v>59</v>
      </c>
      <c r="M2119">
        <v>2022</v>
      </c>
      <c r="N2119" t="s">
        <v>42</v>
      </c>
      <c r="O2119" t="s">
        <v>65</v>
      </c>
      <c r="P2119" t="s">
        <v>67</v>
      </c>
      <c r="Q2119" t="s">
        <v>68</v>
      </c>
      <c r="R2119" t="s">
        <v>64</v>
      </c>
      <c r="S2119" t="s">
        <v>57</v>
      </c>
      <c r="T2119" t="s">
        <v>69</v>
      </c>
      <c r="U2119">
        <v>284</v>
      </c>
      <c r="V2119">
        <v>406.12</v>
      </c>
    </row>
    <row r="2120" spans="12:22" x14ac:dyDescent="0.25">
      <c r="L2120" t="s">
        <v>59</v>
      </c>
      <c r="M2120">
        <v>2022</v>
      </c>
      <c r="N2120" t="s">
        <v>42</v>
      </c>
      <c r="O2120" t="s">
        <v>65</v>
      </c>
      <c r="P2120" t="s">
        <v>67</v>
      </c>
      <c r="Q2120" t="s">
        <v>68</v>
      </c>
      <c r="R2120" t="s">
        <v>64</v>
      </c>
      <c r="S2120" t="s">
        <v>57</v>
      </c>
      <c r="T2120" t="s">
        <v>69</v>
      </c>
      <c r="U2120">
        <v>310</v>
      </c>
      <c r="V2120">
        <v>443.3</v>
      </c>
    </row>
    <row r="2121" spans="12:22" x14ac:dyDescent="0.25">
      <c r="L2121" t="s">
        <v>59</v>
      </c>
      <c r="M2121">
        <v>2022</v>
      </c>
      <c r="N2121" t="s">
        <v>42</v>
      </c>
      <c r="O2121" t="s">
        <v>65</v>
      </c>
      <c r="P2121" t="s">
        <v>67</v>
      </c>
      <c r="Q2121" t="s">
        <v>68</v>
      </c>
      <c r="R2121" t="s">
        <v>64</v>
      </c>
      <c r="S2121" t="s">
        <v>57</v>
      </c>
      <c r="T2121" t="s">
        <v>69</v>
      </c>
      <c r="U2121">
        <v>238</v>
      </c>
      <c r="V2121">
        <v>340.34000000000003</v>
      </c>
    </row>
    <row r="2122" spans="12:22" x14ac:dyDescent="0.25">
      <c r="L2122" t="s">
        <v>59</v>
      </c>
      <c r="M2122">
        <v>2022</v>
      </c>
      <c r="N2122" t="s">
        <v>42</v>
      </c>
      <c r="O2122" t="s">
        <v>65</v>
      </c>
      <c r="P2122" t="s">
        <v>67</v>
      </c>
      <c r="Q2122" t="s">
        <v>68</v>
      </c>
      <c r="R2122" t="s">
        <v>64</v>
      </c>
      <c r="S2122" t="s">
        <v>57</v>
      </c>
      <c r="T2122" t="s">
        <v>69</v>
      </c>
      <c r="U2122">
        <v>280</v>
      </c>
      <c r="V2122">
        <v>400.4</v>
      </c>
    </row>
    <row r="2123" spans="12:22" x14ac:dyDescent="0.25">
      <c r="L2123" t="s">
        <v>52</v>
      </c>
      <c r="M2123">
        <v>2022</v>
      </c>
      <c r="N2123" t="s">
        <v>42</v>
      </c>
      <c r="O2123" t="s">
        <v>65</v>
      </c>
      <c r="P2123" t="s">
        <v>67</v>
      </c>
      <c r="Q2123" t="s">
        <v>68</v>
      </c>
      <c r="R2123" t="s">
        <v>64</v>
      </c>
      <c r="S2123" t="s">
        <v>57</v>
      </c>
      <c r="T2123" t="s">
        <v>69</v>
      </c>
      <c r="U2123">
        <v>787</v>
      </c>
      <c r="V2123">
        <v>1125.4099999999999</v>
      </c>
    </row>
    <row r="2124" spans="12:22" x14ac:dyDescent="0.25">
      <c r="L2124" t="s">
        <v>52</v>
      </c>
      <c r="M2124">
        <v>2022</v>
      </c>
      <c r="N2124" t="s">
        <v>42</v>
      </c>
      <c r="O2124" t="s">
        <v>65</v>
      </c>
      <c r="P2124" t="s">
        <v>67</v>
      </c>
      <c r="Q2124" t="s">
        <v>68</v>
      </c>
      <c r="R2124" t="s">
        <v>64</v>
      </c>
      <c r="S2124" t="s">
        <v>57</v>
      </c>
      <c r="T2124" t="s">
        <v>69</v>
      </c>
      <c r="U2124">
        <v>841</v>
      </c>
      <c r="V2124">
        <v>1202.6300000000001</v>
      </c>
    </row>
    <row r="2125" spans="12:22" x14ac:dyDescent="0.25">
      <c r="L2125" t="s">
        <v>61</v>
      </c>
      <c r="M2125">
        <v>2022</v>
      </c>
      <c r="N2125" t="s">
        <v>42</v>
      </c>
      <c r="O2125" t="s">
        <v>65</v>
      </c>
      <c r="P2125" t="s">
        <v>67</v>
      </c>
      <c r="Q2125" t="s">
        <v>68</v>
      </c>
      <c r="R2125" t="s">
        <v>64</v>
      </c>
      <c r="S2125" t="s">
        <v>57</v>
      </c>
      <c r="T2125" t="s">
        <v>69</v>
      </c>
      <c r="U2125">
        <v>874</v>
      </c>
      <c r="V2125">
        <v>1249.82</v>
      </c>
    </row>
    <row r="2126" spans="12:22" x14ac:dyDescent="0.25">
      <c r="L2126" t="s">
        <v>52</v>
      </c>
      <c r="M2126">
        <v>2022</v>
      </c>
      <c r="N2126" t="s">
        <v>42</v>
      </c>
      <c r="O2126" t="s">
        <v>65</v>
      </c>
      <c r="P2126" t="s">
        <v>67</v>
      </c>
      <c r="Q2126" t="s">
        <v>68</v>
      </c>
      <c r="R2126" t="s">
        <v>64</v>
      </c>
      <c r="S2126" t="s">
        <v>57</v>
      </c>
      <c r="T2126" t="s">
        <v>69</v>
      </c>
      <c r="U2126">
        <v>953</v>
      </c>
      <c r="V2126">
        <v>1362.79</v>
      </c>
    </row>
    <row r="2127" spans="12:22" x14ac:dyDescent="0.25">
      <c r="L2127" t="s">
        <v>52</v>
      </c>
      <c r="M2127">
        <v>2022</v>
      </c>
      <c r="N2127" t="s">
        <v>42</v>
      </c>
      <c r="O2127" t="s">
        <v>65</v>
      </c>
      <c r="P2127" t="s">
        <v>67</v>
      </c>
      <c r="Q2127" t="s">
        <v>68</v>
      </c>
      <c r="R2127" t="s">
        <v>64</v>
      </c>
      <c r="S2127" t="s">
        <v>57</v>
      </c>
      <c r="T2127" t="s">
        <v>69</v>
      </c>
      <c r="U2127">
        <v>954</v>
      </c>
      <c r="V2127">
        <v>1364.22</v>
      </c>
    </row>
    <row r="2128" spans="12:22" x14ac:dyDescent="0.25">
      <c r="L2128" t="s">
        <v>61</v>
      </c>
      <c r="M2128">
        <v>2022</v>
      </c>
      <c r="N2128" t="s">
        <v>42</v>
      </c>
      <c r="O2128" t="s">
        <v>65</v>
      </c>
      <c r="P2128" t="s">
        <v>67</v>
      </c>
      <c r="Q2128" t="s">
        <v>68</v>
      </c>
      <c r="R2128" t="s">
        <v>64</v>
      </c>
      <c r="S2128" t="s">
        <v>57</v>
      </c>
      <c r="T2128" t="s">
        <v>69</v>
      </c>
      <c r="U2128">
        <v>827</v>
      </c>
      <c r="V2128">
        <v>526.24</v>
      </c>
    </row>
    <row r="2129" spans="12:22" x14ac:dyDescent="0.25">
      <c r="L2129" t="s">
        <v>52</v>
      </c>
      <c r="M2129">
        <v>2022</v>
      </c>
      <c r="N2129" t="s">
        <v>42</v>
      </c>
      <c r="O2129" t="s">
        <v>65</v>
      </c>
      <c r="P2129" t="s">
        <v>67</v>
      </c>
      <c r="Q2129" t="s">
        <v>68</v>
      </c>
      <c r="R2129" t="s">
        <v>64</v>
      </c>
      <c r="S2129" t="s">
        <v>57</v>
      </c>
      <c r="T2129" t="s">
        <v>69</v>
      </c>
      <c r="U2129">
        <v>880</v>
      </c>
      <c r="V2129">
        <v>526.24</v>
      </c>
    </row>
    <row r="2130" spans="12:22" x14ac:dyDescent="0.25">
      <c r="L2130" t="s">
        <v>52</v>
      </c>
      <c r="M2130">
        <v>2022</v>
      </c>
      <c r="N2130" t="s">
        <v>42</v>
      </c>
      <c r="O2130" t="s">
        <v>65</v>
      </c>
      <c r="P2130" t="s">
        <v>67</v>
      </c>
      <c r="Q2130" t="s">
        <v>68</v>
      </c>
      <c r="R2130" t="s">
        <v>64</v>
      </c>
      <c r="S2130" t="s">
        <v>57</v>
      </c>
      <c r="T2130" t="s">
        <v>69</v>
      </c>
      <c r="U2130">
        <v>285</v>
      </c>
      <c r="V2130">
        <v>407.55</v>
      </c>
    </row>
    <row r="2131" spans="12:22" x14ac:dyDescent="0.25">
      <c r="L2131" t="s">
        <v>59</v>
      </c>
      <c r="M2131">
        <v>2022</v>
      </c>
      <c r="N2131" t="s">
        <v>42</v>
      </c>
      <c r="O2131" t="s">
        <v>65</v>
      </c>
      <c r="P2131" t="s">
        <v>67</v>
      </c>
      <c r="Q2131" t="s">
        <v>68</v>
      </c>
      <c r="R2131" t="s">
        <v>64</v>
      </c>
      <c r="S2131" t="s">
        <v>57</v>
      </c>
      <c r="T2131" t="s">
        <v>69</v>
      </c>
      <c r="U2131">
        <v>303</v>
      </c>
      <c r="V2131">
        <v>433.28999999999996</v>
      </c>
    </row>
    <row r="2132" spans="12:22" x14ac:dyDescent="0.25">
      <c r="L2132" t="s">
        <v>52</v>
      </c>
      <c r="M2132">
        <v>2022</v>
      </c>
      <c r="N2132" t="s">
        <v>42</v>
      </c>
      <c r="O2132" t="s">
        <v>65</v>
      </c>
      <c r="P2132" t="s">
        <v>67</v>
      </c>
      <c r="Q2132" t="s">
        <v>68</v>
      </c>
      <c r="R2132" t="s">
        <v>64</v>
      </c>
      <c r="S2132" t="s">
        <v>57</v>
      </c>
      <c r="T2132" t="s">
        <v>69</v>
      </c>
      <c r="U2132">
        <v>297</v>
      </c>
      <c r="V2132">
        <v>424.71</v>
      </c>
    </row>
    <row r="2133" spans="12:22" x14ac:dyDescent="0.25">
      <c r="L2133" t="s">
        <v>52</v>
      </c>
      <c r="M2133">
        <v>2022</v>
      </c>
      <c r="N2133" t="s">
        <v>42</v>
      </c>
      <c r="O2133" t="s">
        <v>65</v>
      </c>
      <c r="P2133" t="s">
        <v>67</v>
      </c>
      <c r="Q2133" t="s">
        <v>68</v>
      </c>
      <c r="R2133" t="s">
        <v>64</v>
      </c>
      <c r="S2133" t="s">
        <v>57</v>
      </c>
      <c r="T2133" t="s">
        <v>69</v>
      </c>
      <c r="U2133">
        <v>291</v>
      </c>
      <c r="V2133">
        <v>416.13</v>
      </c>
    </row>
    <row r="2134" spans="12:22" x14ac:dyDescent="0.25">
      <c r="L2134" t="s">
        <v>59</v>
      </c>
      <c r="M2134">
        <v>2022</v>
      </c>
      <c r="N2134" t="s">
        <v>42</v>
      </c>
      <c r="O2134" t="s">
        <v>65</v>
      </c>
      <c r="P2134" t="s">
        <v>67</v>
      </c>
      <c r="Q2134" t="s">
        <v>68</v>
      </c>
      <c r="R2134" t="s">
        <v>64</v>
      </c>
      <c r="S2134" t="s">
        <v>57</v>
      </c>
      <c r="T2134" t="s">
        <v>69</v>
      </c>
      <c r="U2134">
        <v>307</v>
      </c>
      <c r="V2134">
        <v>439.01</v>
      </c>
    </row>
    <row r="2135" spans="12:22" x14ac:dyDescent="0.25">
      <c r="L2135" t="s">
        <v>52</v>
      </c>
      <c r="M2135">
        <v>2022</v>
      </c>
      <c r="N2135" t="s">
        <v>42</v>
      </c>
      <c r="O2135" t="s">
        <v>65</v>
      </c>
      <c r="P2135" t="s">
        <v>67</v>
      </c>
      <c r="Q2135" t="s">
        <v>68</v>
      </c>
      <c r="R2135" t="s">
        <v>64</v>
      </c>
      <c r="S2135" t="s">
        <v>57</v>
      </c>
      <c r="T2135" t="s">
        <v>69</v>
      </c>
      <c r="U2135">
        <v>235</v>
      </c>
      <c r="V2135">
        <v>336.05</v>
      </c>
    </row>
    <row r="2136" spans="12:22" x14ac:dyDescent="0.25">
      <c r="L2136" t="s">
        <v>59</v>
      </c>
      <c r="M2136">
        <v>2022</v>
      </c>
      <c r="N2136" t="s">
        <v>42</v>
      </c>
      <c r="O2136" t="s">
        <v>65</v>
      </c>
      <c r="P2136" t="s">
        <v>67</v>
      </c>
      <c r="Q2136" t="s">
        <v>68</v>
      </c>
      <c r="R2136" t="s">
        <v>64</v>
      </c>
      <c r="S2136" t="s">
        <v>57</v>
      </c>
      <c r="T2136" t="s">
        <v>69</v>
      </c>
      <c r="U2136">
        <v>283</v>
      </c>
      <c r="V2136">
        <v>404.69</v>
      </c>
    </row>
    <row r="2137" spans="12:22" x14ac:dyDescent="0.25">
      <c r="L2137" t="s">
        <v>59</v>
      </c>
      <c r="M2137">
        <v>2022</v>
      </c>
      <c r="N2137" t="s">
        <v>42</v>
      </c>
      <c r="O2137" t="s">
        <v>65</v>
      </c>
      <c r="P2137" t="s">
        <v>67</v>
      </c>
      <c r="Q2137" t="s">
        <v>68</v>
      </c>
      <c r="R2137" t="s">
        <v>64</v>
      </c>
      <c r="S2137" t="s">
        <v>57</v>
      </c>
      <c r="T2137" t="s">
        <v>69</v>
      </c>
      <c r="U2137">
        <v>796</v>
      </c>
      <c r="V2137">
        <v>1138.28</v>
      </c>
    </row>
    <row r="2138" spans="12:22" x14ac:dyDescent="0.25">
      <c r="L2138" t="s">
        <v>59</v>
      </c>
      <c r="M2138">
        <v>2022</v>
      </c>
      <c r="N2138" t="s">
        <v>42</v>
      </c>
      <c r="O2138" t="s">
        <v>65</v>
      </c>
      <c r="P2138" t="s">
        <v>67</v>
      </c>
      <c r="Q2138" t="s">
        <v>68</v>
      </c>
      <c r="R2138" t="s">
        <v>64</v>
      </c>
      <c r="S2138" t="s">
        <v>57</v>
      </c>
      <c r="T2138" t="s">
        <v>69</v>
      </c>
      <c r="U2138">
        <v>883</v>
      </c>
      <c r="V2138">
        <v>1262.69</v>
      </c>
    </row>
    <row r="2139" spans="12:22" x14ac:dyDescent="0.25">
      <c r="L2139" t="s">
        <v>61</v>
      </c>
      <c r="M2139">
        <v>2022</v>
      </c>
      <c r="N2139" t="s">
        <v>31</v>
      </c>
      <c r="O2139" t="s">
        <v>65</v>
      </c>
      <c r="P2139" t="s">
        <v>67</v>
      </c>
      <c r="Q2139" t="s">
        <v>68</v>
      </c>
      <c r="R2139" t="s">
        <v>64</v>
      </c>
      <c r="S2139" t="s">
        <v>57</v>
      </c>
      <c r="T2139" t="s">
        <v>69</v>
      </c>
      <c r="U2139">
        <v>290</v>
      </c>
      <c r="V2139">
        <v>414.7</v>
      </c>
    </row>
    <row r="2140" spans="12:22" x14ac:dyDescent="0.25">
      <c r="L2140" t="s">
        <v>52</v>
      </c>
      <c r="M2140">
        <v>2022</v>
      </c>
      <c r="N2140" t="s">
        <v>31</v>
      </c>
      <c r="O2140" t="s">
        <v>65</v>
      </c>
      <c r="P2140" t="s">
        <v>67</v>
      </c>
      <c r="Q2140" t="s">
        <v>68</v>
      </c>
      <c r="R2140" t="s">
        <v>64</v>
      </c>
      <c r="S2140" t="s">
        <v>57</v>
      </c>
      <c r="T2140" t="s">
        <v>69</v>
      </c>
      <c r="U2140">
        <v>338</v>
      </c>
      <c r="V2140">
        <v>483.34000000000003</v>
      </c>
    </row>
    <row r="2141" spans="12:22" x14ac:dyDescent="0.25">
      <c r="L2141" t="s">
        <v>61</v>
      </c>
      <c r="M2141">
        <v>2022</v>
      </c>
      <c r="N2141" t="s">
        <v>31</v>
      </c>
      <c r="O2141" t="s">
        <v>65</v>
      </c>
      <c r="P2141" t="s">
        <v>67</v>
      </c>
      <c r="Q2141" t="s">
        <v>68</v>
      </c>
      <c r="R2141" t="s">
        <v>64</v>
      </c>
      <c r="S2141" t="s">
        <v>57</v>
      </c>
      <c r="T2141" t="s">
        <v>69</v>
      </c>
      <c r="U2141">
        <v>334</v>
      </c>
      <c r="V2141">
        <v>477.62</v>
      </c>
    </row>
    <row r="2142" spans="12:22" x14ac:dyDescent="0.25">
      <c r="L2142" t="s">
        <v>59</v>
      </c>
      <c r="M2142">
        <v>2022</v>
      </c>
      <c r="N2142" t="s">
        <v>31</v>
      </c>
      <c r="O2142" t="s">
        <v>65</v>
      </c>
      <c r="P2142" t="s">
        <v>67</v>
      </c>
      <c r="Q2142" t="s">
        <v>68</v>
      </c>
      <c r="R2142" t="s">
        <v>64</v>
      </c>
      <c r="S2142" t="s">
        <v>57</v>
      </c>
      <c r="T2142" t="s">
        <v>69</v>
      </c>
      <c r="U2142">
        <v>832</v>
      </c>
      <c r="V2142">
        <v>1189.76</v>
      </c>
    </row>
    <row r="2143" spans="12:22" x14ac:dyDescent="0.25">
      <c r="L2143" t="s">
        <v>59</v>
      </c>
      <c r="M2143">
        <v>2022</v>
      </c>
      <c r="N2143" t="s">
        <v>31</v>
      </c>
      <c r="O2143" t="s">
        <v>65</v>
      </c>
      <c r="P2143" t="s">
        <v>67</v>
      </c>
      <c r="Q2143" t="s">
        <v>68</v>
      </c>
      <c r="R2143" t="s">
        <v>64</v>
      </c>
      <c r="S2143" t="s">
        <v>57</v>
      </c>
      <c r="T2143" t="s">
        <v>69</v>
      </c>
      <c r="U2143">
        <v>865</v>
      </c>
      <c r="V2143">
        <v>1236.95</v>
      </c>
    </row>
    <row r="2144" spans="12:22" x14ac:dyDescent="0.25">
      <c r="L2144" t="s">
        <v>59</v>
      </c>
      <c r="M2144">
        <v>2022</v>
      </c>
      <c r="N2144" t="s">
        <v>31</v>
      </c>
      <c r="O2144" t="s">
        <v>65</v>
      </c>
      <c r="P2144" t="s">
        <v>67</v>
      </c>
      <c r="Q2144" t="s">
        <v>68</v>
      </c>
      <c r="R2144" t="s">
        <v>64</v>
      </c>
      <c r="S2144" t="s">
        <v>57</v>
      </c>
      <c r="T2144" t="s">
        <v>69</v>
      </c>
      <c r="U2144">
        <v>926</v>
      </c>
      <c r="V2144">
        <v>1324.18</v>
      </c>
    </row>
    <row r="2145" spans="12:22" x14ac:dyDescent="0.25">
      <c r="L2145" t="s">
        <v>52</v>
      </c>
      <c r="M2145">
        <v>2022</v>
      </c>
      <c r="N2145" t="s">
        <v>31</v>
      </c>
      <c r="O2145" t="s">
        <v>65</v>
      </c>
      <c r="P2145" t="s">
        <v>67</v>
      </c>
      <c r="Q2145" t="s">
        <v>68</v>
      </c>
      <c r="R2145" t="s">
        <v>64</v>
      </c>
      <c r="S2145" t="s">
        <v>57</v>
      </c>
      <c r="T2145" t="s">
        <v>69</v>
      </c>
      <c r="U2145">
        <v>927</v>
      </c>
      <c r="V2145">
        <v>1325.6100000000001</v>
      </c>
    </row>
    <row r="2146" spans="12:22" x14ac:dyDescent="0.25">
      <c r="L2146" t="s">
        <v>61</v>
      </c>
      <c r="M2146">
        <v>2022</v>
      </c>
      <c r="N2146" t="s">
        <v>31</v>
      </c>
      <c r="O2146" t="s">
        <v>65</v>
      </c>
      <c r="P2146" t="s">
        <v>67</v>
      </c>
      <c r="Q2146" t="s">
        <v>68</v>
      </c>
      <c r="R2146" t="s">
        <v>64</v>
      </c>
      <c r="S2146" t="s">
        <v>57</v>
      </c>
      <c r="T2146" t="s">
        <v>69</v>
      </c>
      <c r="U2146">
        <v>928</v>
      </c>
      <c r="V2146">
        <v>1327.04</v>
      </c>
    </row>
    <row r="2147" spans="12:22" x14ac:dyDescent="0.25">
      <c r="L2147" t="s">
        <v>59</v>
      </c>
      <c r="M2147">
        <v>2022</v>
      </c>
      <c r="N2147" t="s">
        <v>31</v>
      </c>
      <c r="O2147" t="s">
        <v>65</v>
      </c>
      <c r="P2147" t="s">
        <v>67</v>
      </c>
      <c r="Q2147" t="s">
        <v>68</v>
      </c>
      <c r="R2147" t="s">
        <v>64</v>
      </c>
      <c r="S2147" t="s">
        <v>57</v>
      </c>
      <c r="T2147" t="s">
        <v>69</v>
      </c>
      <c r="U2147">
        <v>871</v>
      </c>
      <c r="V2147">
        <v>526.24</v>
      </c>
    </row>
    <row r="2148" spans="12:22" x14ac:dyDescent="0.25">
      <c r="L2148" t="s">
        <v>61</v>
      </c>
      <c r="M2148">
        <v>2022</v>
      </c>
      <c r="N2148" t="s">
        <v>31</v>
      </c>
      <c r="O2148" t="s">
        <v>65</v>
      </c>
      <c r="P2148" t="s">
        <v>67</v>
      </c>
      <c r="Q2148" t="s">
        <v>68</v>
      </c>
      <c r="R2148" t="s">
        <v>64</v>
      </c>
      <c r="S2148" t="s">
        <v>57</v>
      </c>
      <c r="T2148" t="s">
        <v>69</v>
      </c>
      <c r="U2148">
        <v>213</v>
      </c>
      <c r="V2148">
        <v>304.59000000000003</v>
      </c>
    </row>
    <row r="2149" spans="12:22" x14ac:dyDescent="0.25">
      <c r="L2149" t="s">
        <v>59</v>
      </c>
      <c r="M2149">
        <v>2022</v>
      </c>
      <c r="N2149" t="s">
        <v>31</v>
      </c>
      <c r="O2149" t="s">
        <v>65</v>
      </c>
      <c r="P2149" t="s">
        <v>67</v>
      </c>
      <c r="Q2149" t="s">
        <v>68</v>
      </c>
      <c r="R2149" t="s">
        <v>64</v>
      </c>
      <c r="S2149" t="s">
        <v>57</v>
      </c>
      <c r="T2149" t="s">
        <v>69</v>
      </c>
      <c r="U2149">
        <v>207</v>
      </c>
      <c r="V2149">
        <v>296.01</v>
      </c>
    </row>
    <row r="2150" spans="12:22" x14ac:dyDescent="0.25">
      <c r="L2150" t="s">
        <v>52</v>
      </c>
      <c r="M2150">
        <v>2022</v>
      </c>
      <c r="N2150" t="s">
        <v>31</v>
      </c>
      <c r="O2150" t="s">
        <v>65</v>
      </c>
      <c r="P2150" t="s">
        <v>67</v>
      </c>
      <c r="Q2150" t="s">
        <v>68</v>
      </c>
      <c r="R2150" t="s">
        <v>64</v>
      </c>
      <c r="S2150" t="s">
        <v>57</v>
      </c>
      <c r="T2150" t="s">
        <v>69</v>
      </c>
      <c r="U2150">
        <v>289</v>
      </c>
      <c r="V2150">
        <v>413.27</v>
      </c>
    </row>
    <row r="2151" spans="12:22" x14ac:dyDescent="0.25">
      <c r="L2151" t="s">
        <v>59</v>
      </c>
      <c r="M2151">
        <v>2022</v>
      </c>
      <c r="N2151" t="s">
        <v>31</v>
      </c>
      <c r="O2151" t="s">
        <v>65</v>
      </c>
      <c r="P2151" t="s">
        <v>67</v>
      </c>
      <c r="Q2151" t="s">
        <v>68</v>
      </c>
      <c r="R2151" t="s">
        <v>64</v>
      </c>
      <c r="S2151" t="s">
        <v>57</v>
      </c>
      <c r="T2151" t="s">
        <v>69</v>
      </c>
      <c r="U2151">
        <v>337</v>
      </c>
      <c r="V2151">
        <v>481.90999999999997</v>
      </c>
    </row>
    <row r="2152" spans="12:22" x14ac:dyDescent="0.25">
      <c r="L2152" t="s">
        <v>61</v>
      </c>
      <c r="M2152">
        <v>2022</v>
      </c>
      <c r="N2152" t="s">
        <v>31</v>
      </c>
      <c r="O2152" t="s">
        <v>65</v>
      </c>
      <c r="P2152" t="s">
        <v>67</v>
      </c>
      <c r="Q2152" t="s">
        <v>68</v>
      </c>
      <c r="R2152" t="s">
        <v>64</v>
      </c>
      <c r="S2152" t="s">
        <v>57</v>
      </c>
      <c r="T2152" t="s">
        <v>69</v>
      </c>
      <c r="U2152">
        <v>841</v>
      </c>
      <c r="V2152">
        <v>1202.6300000000001</v>
      </c>
    </row>
    <row r="2153" spans="12:22" x14ac:dyDescent="0.25">
      <c r="L2153" t="s">
        <v>52</v>
      </c>
      <c r="M2153">
        <v>2022</v>
      </c>
      <c r="N2153" t="s">
        <v>31</v>
      </c>
      <c r="O2153" t="s">
        <v>65</v>
      </c>
      <c r="P2153" t="s">
        <v>67</v>
      </c>
      <c r="Q2153" t="s">
        <v>68</v>
      </c>
      <c r="R2153" t="s">
        <v>64</v>
      </c>
      <c r="S2153" t="s">
        <v>57</v>
      </c>
      <c r="T2153" t="s">
        <v>69</v>
      </c>
      <c r="U2153">
        <v>874</v>
      </c>
      <c r="V2153">
        <v>1249.82</v>
      </c>
    </row>
    <row r="2154" spans="12:22" x14ac:dyDescent="0.25">
      <c r="L2154" t="s">
        <v>61</v>
      </c>
      <c r="M2154">
        <v>2022</v>
      </c>
      <c r="N2154" t="s">
        <v>9</v>
      </c>
      <c r="O2154" t="s">
        <v>65</v>
      </c>
      <c r="P2154" t="s">
        <v>67</v>
      </c>
      <c r="Q2154" t="s">
        <v>68</v>
      </c>
      <c r="R2154" t="s">
        <v>64</v>
      </c>
      <c r="S2154" t="s">
        <v>57</v>
      </c>
      <c r="T2154" t="s">
        <v>69</v>
      </c>
      <c r="U2154">
        <v>296</v>
      </c>
      <c r="V2154">
        <v>423.28</v>
      </c>
    </row>
    <row r="2155" spans="12:22" x14ac:dyDescent="0.25">
      <c r="L2155" t="s">
        <v>63</v>
      </c>
      <c r="M2155">
        <v>2022</v>
      </c>
      <c r="N2155" t="s">
        <v>9</v>
      </c>
      <c r="O2155" t="s">
        <v>65</v>
      </c>
      <c r="P2155" t="s">
        <v>67</v>
      </c>
      <c r="Q2155" t="s">
        <v>68</v>
      </c>
      <c r="R2155" t="s">
        <v>64</v>
      </c>
      <c r="S2155" t="s">
        <v>57</v>
      </c>
      <c r="T2155" t="s">
        <v>69</v>
      </c>
      <c r="U2155">
        <v>292</v>
      </c>
      <c r="V2155">
        <v>417.56</v>
      </c>
    </row>
    <row r="2156" spans="12:22" x14ac:dyDescent="0.25">
      <c r="L2156" t="s">
        <v>61</v>
      </c>
      <c r="M2156">
        <v>2022</v>
      </c>
      <c r="N2156" t="s">
        <v>9</v>
      </c>
      <c r="O2156" t="s">
        <v>65</v>
      </c>
      <c r="P2156" t="s">
        <v>67</v>
      </c>
      <c r="Q2156" t="s">
        <v>68</v>
      </c>
      <c r="R2156" t="s">
        <v>64</v>
      </c>
      <c r="S2156" t="s">
        <v>57</v>
      </c>
      <c r="T2156" t="s">
        <v>69</v>
      </c>
      <c r="U2156">
        <v>340</v>
      </c>
      <c r="V2156">
        <v>486.2</v>
      </c>
    </row>
    <row r="2157" spans="12:22" x14ac:dyDescent="0.25">
      <c r="L2157" t="s">
        <v>52</v>
      </c>
      <c r="M2157">
        <v>2022</v>
      </c>
      <c r="N2157" t="s">
        <v>9</v>
      </c>
      <c r="O2157" t="s">
        <v>65</v>
      </c>
      <c r="P2157" t="s">
        <v>67</v>
      </c>
      <c r="Q2157" t="s">
        <v>68</v>
      </c>
      <c r="R2157" t="s">
        <v>64</v>
      </c>
      <c r="S2157" t="s">
        <v>57</v>
      </c>
      <c r="T2157" t="s">
        <v>69</v>
      </c>
      <c r="U2157">
        <v>831</v>
      </c>
      <c r="V2157">
        <v>1188.33</v>
      </c>
    </row>
    <row r="2158" spans="12:22" x14ac:dyDescent="0.25">
      <c r="L2158" t="s">
        <v>59</v>
      </c>
      <c r="M2158">
        <v>2022</v>
      </c>
      <c r="N2158" t="s">
        <v>9</v>
      </c>
      <c r="O2158" t="s">
        <v>65</v>
      </c>
      <c r="P2158" t="s">
        <v>67</v>
      </c>
      <c r="Q2158" t="s">
        <v>68</v>
      </c>
      <c r="R2158" t="s">
        <v>64</v>
      </c>
      <c r="S2158" t="s">
        <v>57</v>
      </c>
      <c r="T2158" t="s">
        <v>69</v>
      </c>
      <c r="U2158">
        <v>864</v>
      </c>
      <c r="V2158">
        <v>1235.52</v>
      </c>
    </row>
    <row r="2159" spans="12:22" x14ac:dyDescent="0.25">
      <c r="L2159" t="s">
        <v>59</v>
      </c>
      <c r="M2159">
        <v>2022</v>
      </c>
      <c r="N2159" t="s">
        <v>9</v>
      </c>
      <c r="O2159" t="s">
        <v>65</v>
      </c>
      <c r="P2159" t="s">
        <v>67</v>
      </c>
      <c r="Q2159" t="s">
        <v>68</v>
      </c>
      <c r="R2159" t="s">
        <v>64</v>
      </c>
      <c r="S2159" t="s">
        <v>57</v>
      </c>
      <c r="T2159" t="s">
        <v>69</v>
      </c>
      <c r="U2159">
        <v>923</v>
      </c>
      <c r="V2159">
        <v>1319.8899999999999</v>
      </c>
    </row>
    <row r="2160" spans="12:22" x14ac:dyDescent="0.25">
      <c r="L2160" t="s">
        <v>52</v>
      </c>
      <c r="M2160">
        <v>2022</v>
      </c>
      <c r="N2160" t="s">
        <v>9</v>
      </c>
      <c r="O2160" t="s">
        <v>65</v>
      </c>
      <c r="P2160" t="s">
        <v>67</v>
      </c>
      <c r="Q2160" t="s">
        <v>68</v>
      </c>
      <c r="R2160" t="s">
        <v>64</v>
      </c>
      <c r="S2160" t="s">
        <v>57</v>
      </c>
      <c r="T2160" t="s">
        <v>69</v>
      </c>
      <c r="U2160">
        <v>924</v>
      </c>
      <c r="V2160">
        <v>1321.32</v>
      </c>
    </row>
    <row r="2161" spans="12:22" x14ac:dyDescent="0.25">
      <c r="L2161" t="s">
        <v>61</v>
      </c>
      <c r="M2161">
        <v>2022</v>
      </c>
      <c r="N2161" t="s">
        <v>9</v>
      </c>
      <c r="O2161" t="s">
        <v>65</v>
      </c>
      <c r="P2161" t="s">
        <v>67</v>
      </c>
      <c r="Q2161" t="s">
        <v>68</v>
      </c>
      <c r="R2161" t="s">
        <v>64</v>
      </c>
      <c r="S2161" t="s">
        <v>57</v>
      </c>
      <c r="T2161" t="s">
        <v>69</v>
      </c>
      <c r="U2161">
        <v>925</v>
      </c>
      <c r="V2161">
        <v>1322.75</v>
      </c>
    </row>
    <row r="2162" spans="12:22" x14ac:dyDescent="0.25">
      <c r="L2162" t="s">
        <v>59</v>
      </c>
      <c r="M2162">
        <v>2022</v>
      </c>
      <c r="N2162" t="s">
        <v>9</v>
      </c>
      <c r="O2162" t="s">
        <v>65</v>
      </c>
      <c r="P2162" t="s">
        <v>67</v>
      </c>
      <c r="Q2162" t="s">
        <v>68</v>
      </c>
      <c r="R2162" t="s">
        <v>64</v>
      </c>
      <c r="S2162" t="s">
        <v>57</v>
      </c>
      <c r="T2162" t="s">
        <v>69</v>
      </c>
      <c r="U2162">
        <v>870</v>
      </c>
      <c r="V2162">
        <v>526.24</v>
      </c>
    </row>
    <row r="2163" spans="12:22" x14ac:dyDescent="0.25">
      <c r="L2163" t="s">
        <v>59</v>
      </c>
      <c r="M2163">
        <v>2022</v>
      </c>
      <c r="N2163" t="s">
        <v>9</v>
      </c>
      <c r="O2163" t="s">
        <v>65</v>
      </c>
      <c r="P2163" t="s">
        <v>67</v>
      </c>
      <c r="Q2163" t="s">
        <v>68</v>
      </c>
      <c r="R2163" t="s">
        <v>64</v>
      </c>
      <c r="S2163" t="s">
        <v>57</v>
      </c>
      <c r="T2163" t="s">
        <v>69</v>
      </c>
      <c r="U2163">
        <v>339</v>
      </c>
      <c r="V2163">
        <v>484.77</v>
      </c>
    </row>
    <row r="2164" spans="12:22" x14ac:dyDescent="0.25">
      <c r="L2164" t="s">
        <v>61</v>
      </c>
      <c r="M2164">
        <v>2022</v>
      </c>
      <c r="N2164" t="s">
        <v>9</v>
      </c>
      <c r="O2164" t="s">
        <v>65</v>
      </c>
      <c r="P2164" t="s">
        <v>67</v>
      </c>
      <c r="Q2164" t="s">
        <v>68</v>
      </c>
      <c r="R2164" t="s">
        <v>64</v>
      </c>
      <c r="S2164" t="s">
        <v>57</v>
      </c>
      <c r="T2164" t="s">
        <v>69</v>
      </c>
      <c r="U2164">
        <v>231</v>
      </c>
      <c r="V2164">
        <v>330.33</v>
      </c>
    </row>
    <row r="2165" spans="12:22" x14ac:dyDescent="0.25">
      <c r="L2165" t="s">
        <v>52</v>
      </c>
      <c r="M2165">
        <v>2022</v>
      </c>
      <c r="N2165" t="s">
        <v>9</v>
      </c>
      <c r="O2165" t="s">
        <v>65</v>
      </c>
      <c r="P2165" t="s">
        <v>67</v>
      </c>
      <c r="Q2165" t="s">
        <v>68</v>
      </c>
      <c r="R2165" t="s">
        <v>64</v>
      </c>
      <c r="S2165" t="s">
        <v>57</v>
      </c>
      <c r="T2165" t="s">
        <v>69</v>
      </c>
      <c r="U2165">
        <v>225</v>
      </c>
      <c r="V2165">
        <v>321.75</v>
      </c>
    </row>
    <row r="2166" spans="12:22" x14ac:dyDescent="0.25">
      <c r="L2166" t="s">
        <v>63</v>
      </c>
      <c r="M2166">
        <v>2022</v>
      </c>
      <c r="N2166" t="s">
        <v>9</v>
      </c>
      <c r="O2166" t="s">
        <v>65</v>
      </c>
      <c r="P2166" t="s">
        <v>67</v>
      </c>
      <c r="Q2166" t="s">
        <v>68</v>
      </c>
      <c r="R2166" t="s">
        <v>64</v>
      </c>
      <c r="S2166" t="s">
        <v>57</v>
      </c>
      <c r="T2166" t="s">
        <v>69</v>
      </c>
      <c r="U2166">
        <v>219</v>
      </c>
      <c r="V2166">
        <v>313.17</v>
      </c>
    </row>
    <row r="2167" spans="12:22" x14ac:dyDescent="0.25">
      <c r="L2167" t="s">
        <v>52</v>
      </c>
      <c r="M2167">
        <v>2022</v>
      </c>
      <c r="N2167" t="s">
        <v>9</v>
      </c>
      <c r="O2167" t="s">
        <v>65</v>
      </c>
      <c r="P2167" t="s">
        <v>67</v>
      </c>
      <c r="Q2167" t="s">
        <v>68</v>
      </c>
      <c r="R2167" t="s">
        <v>64</v>
      </c>
      <c r="S2167" t="s">
        <v>57</v>
      </c>
      <c r="T2167" t="s">
        <v>69</v>
      </c>
      <c r="U2167">
        <v>295</v>
      </c>
      <c r="V2167">
        <v>421.85</v>
      </c>
    </row>
    <row r="2168" spans="12:22" x14ac:dyDescent="0.25">
      <c r="L2168" t="s">
        <v>59</v>
      </c>
      <c r="M2168">
        <v>2022</v>
      </c>
      <c r="N2168" t="s">
        <v>9</v>
      </c>
      <c r="O2168" t="s">
        <v>65</v>
      </c>
      <c r="P2168" t="s">
        <v>67</v>
      </c>
      <c r="Q2168" t="s">
        <v>68</v>
      </c>
      <c r="R2168" t="s">
        <v>64</v>
      </c>
      <c r="S2168" t="s">
        <v>57</v>
      </c>
      <c r="T2168" t="s">
        <v>69</v>
      </c>
      <c r="U2168">
        <v>343</v>
      </c>
      <c r="V2168">
        <v>490.49</v>
      </c>
    </row>
    <row r="2169" spans="12:22" x14ac:dyDescent="0.25">
      <c r="L2169" t="s">
        <v>61</v>
      </c>
      <c r="M2169">
        <v>2022</v>
      </c>
      <c r="N2169" t="s">
        <v>9</v>
      </c>
      <c r="O2169" t="s">
        <v>65</v>
      </c>
      <c r="P2169" t="s">
        <v>67</v>
      </c>
      <c r="Q2169" t="s">
        <v>68</v>
      </c>
      <c r="R2169" t="s">
        <v>64</v>
      </c>
      <c r="S2169" t="s">
        <v>57</v>
      </c>
      <c r="T2169" t="s">
        <v>69</v>
      </c>
      <c r="U2169">
        <v>840</v>
      </c>
      <c r="V2169">
        <v>1201.2</v>
      </c>
    </row>
    <row r="2170" spans="12:22" x14ac:dyDescent="0.25">
      <c r="L2170" t="s">
        <v>59</v>
      </c>
      <c r="M2170">
        <v>2022</v>
      </c>
      <c r="N2170" t="s">
        <v>9</v>
      </c>
      <c r="O2170" t="s">
        <v>65</v>
      </c>
      <c r="P2170" t="s">
        <v>67</v>
      </c>
      <c r="Q2170" t="s">
        <v>68</v>
      </c>
      <c r="R2170" t="s">
        <v>64</v>
      </c>
      <c r="S2170" t="s">
        <v>66</v>
      </c>
      <c r="T2170" t="s">
        <v>69</v>
      </c>
      <c r="U2170">
        <v>873</v>
      </c>
      <c r="V2170">
        <v>1248.3899999999999</v>
      </c>
    </row>
    <row r="2171" spans="12:22" x14ac:dyDescent="0.25">
      <c r="L2171" t="s">
        <v>62</v>
      </c>
      <c r="M2171">
        <v>2022</v>
      </c>
      <c r="N2171" t="s">
        <v>37</v>
      </c>
      <c r="O2171" t="s">
        <v>65</v>
      </c>
      <c r="P2171" t="s">
        <v>67</v>
      </c>
      <c r="Q2171" t="s">
        <v>68</v>
      </c>
      <c r="R2171" t="s">
        <v>64</v>
      </c>
      <c r="S2171" t="s">
        <v>66</v>
      </c>
      <c r="T2171" t="s">
        <v>69</v>
      </c>
      <c r="U2171">
        <v>338</v>
      </c>
      <c r="V2171">
        <v>483.34000000000003</v>
      </c>
    </row>
    <row r="2172" spans="12:22" x14ac:dyDescent="0.25">
      <c r="L2172" t="s">
        <v>52</v>
      </c>
      <c r="M2172">
        <v>2022</v>
      </c>
      <c r="N2172" t="s">
        <v>37</v>
      </c>
      <c r="O2172" t="s">
        <v>65</v>
      </c>
      <c r="P2172" t="s">
        <v>67</v>
      </c>
      <c r="Q2172" t="s">
        <v>68</v>
      </c>
      <c r="R2172" t="s">
        <v>64</v>
      </c>
      <c r="S2172" t="s">
        <v>66</v>
      </c>
      <c r="T2172" t="s">
        <v>69</v>
      </c>
      <c r="U2172">
        <v>260</v>
      </c>
      <c r="V2172">
        <v>371.8</v>
      </c>
    </row>
    <row r="2173" spans="12:22" x14ac:dyDescent="0.25">
      <c r="L2173" t="s">
        <v>61</v>
      </c>
      <c r="M2173">
        <v>2022</v>
      </c>
      <c r="N2173" t="s">
        <v>37</v>
      </c>
      <c r="O2173" t="s">
        <v>65</v>
      </c>
      <c r="P2173" t="s">
        <v>67</v>
      </c>
      <c r="Q2173" t="s">
        <v>68</v>
      </c>
      <c r="R2173" t="s">
        <v>64</v>
      </c>
      <c r="S2173" t="s">
        <v>66</v>
      </c>
      <c r="T2173" t="s">
        <v>69</v>
      </c>
      <c r="U2173">
        <v>308</v>
      </c>
      <c r="V2173">
        <v>440.44</v>
      </c>
    </row>
    <row r="2174" spans="12:22" x14ac:dyDescent="0.25">
      <c r="L2174" t="s">
        <v>63</v>
      </c>
      <c r="M2174">
        <v>2022</v>
      </c>
      <c r="N2174" t="s">
        <v>37</v>
      </c>
      <c r="O2174" t="s">
        <v>65</v>
      </c>
      <c r="P2174" t="s">
        <v>67</v>
      </c>
      <c r="Q2174" t="s">
        <v>68</v>
      </c>
      <c r="R2174" t="s">
        <v>64</v>
      </c>
      <c r="S2174" t="s">
        <v>66</v>
      </c>
      <c r="T2174" t="s">
        <v>69</v>
      </c>
      <c r="U2174">
        <v>334</v>
      </c>
      <c r="V2174">
        <v>477.62</v>
      </c>
    </row>
    <row r="2175" spans="12:22" x14ac:dyDescent="0.25">
      <c r="L2175" t="s">
        <v>61</v>
      </c>
      <c r="M2175">
        <v>2022</v>
      </c>
      <c r="N2175" t="s">
        <v>37</v>
      </c>
      <c r="O2175" t="s">
        <v>65</v>
      </c>
      <c r="P2175" t="s">
        <v>67</v>
      </c>
      <c r="Q2175" t="s">
        <v>68</v>
      </c>
      <c r="R2175" t="s">
        <v>64</v>
      </c>
      <c r="S2175" t="s">
        <v>66</v>
      </c>
      <c r="T2175" t="s">
        <v>69</v>
      </c>
      <c r="U2175">
        <v>262</v>
      </c>
      <c r="V2175">
        <v>374.65999999999997</v>
      </c>
    </row>
    <row r="2176" spans="12:22" x14ac:dyDescent="0.25">
      <c r="L2176" t="s">
        <v>59</v>
      </c>
      <c r="M2176">
        <v>2022</v>
      </c>
      <c r="N2176" t="s">
        <v>37</v>
      </c>
      <c r="O2176" t="s">
        <v>65</v>
      </c>
      <c r="P2176" t="s">
        <v>67</v>
      </c>
      <c r="Q2176" t="s">
        <v>68</v>
      </c>
      <c r="R2176" t="s">
        <v>64</v>
      </c>
      <c r="S2176" t="s">
        <v>66</v>
      </c>
      <c r="T2176" t="s">
        <v>69</v>
      </c>
      <c r="U2176">
        <v>310</v>
      </c>
      <c r="V2176">
        <v>443.3</v>
      </c>
    </row>
    <row r="2177" spans="12:22" x14ac:dyDescent="0.25">
      <c r="L2177" t="s">
        <v>59</v>
      </c>
      <c r="M2177">
        <v>2022</v>
      </c>
      <c r="N2177" t="s">
        <v>37</v>
      </c>
      <c r="O2177" t="s">
        <v>65</v>
      </c>
      <c r="P2177" t="s">
        <v>67</v>
      </c>
      <c r="Q2177" t="s">
        <v>68</v>
      </c>
      <c r="R2177" t="s">
        <v>64</v>
      </c>
      <c r="S2177" t="s">
        <v>66</v>
      </c>
      <c r="T2177" t="s">
        <v>69</v>
      </c>
      <c r="U2177">
        <v>783</v>
      </c>
      <c r="V2177">
        <v>1119.69</v>
      </c>
    </row>
    <row r="2178" spans="12:22" x14ac:dyDescent="0.25">
      <c r="L2178" t="s">
        <v>52</v>
      </c>
      <c r="M2178">
        <v>2022</v>
      </c>
      <c r="N2178" t="s">
        <v>37</v>
      </c>
      <c r="O2178" t="s">
        <v>65</v>
      </c>
      <c r="P2178" t="s">
        <v>67</v>
      </c>
      <c r="Q2178" t="s">
        <v>68</v>
      </c>
      <c r="R2178" t="s">
        <v>64</v>
      </c>
      <c r="S2178" t="s">
        <v>66</v>
      </c>
      <c r="T2178" t="s">
        <v>69</v>
      </c>
      <c r="U2178">
        <v>836</v>
      </c>
      <c r="V2178">
        <v>1195.48</v>
      </c>
    </row>
    <row r="2179" spans="12:22" x14ac:dyDescent="0.25">
      <c r="L2179" t="s">
        <v>52</v>
      </c>
      <c r="M2179">
        <v>2022</v>
      </c>
      <c r="N2179" t="s">
        <v>37</v>
      </c>
      <c r="O2179" t="s">
        <v>65</v>
      </c>
      <c r="P2179" t="s">
        <v>67</v>
      </c>
      <c r="Q2179" t="s">
        <v>68</v>
      </c>
      <c r="R2179" t="s">
        <v>64</v>
      </c>
      <c r="S2179" t="s">
        <v>66</v>
      </c>
      <c r="T2179" t="s">
        <v>69</v>
      </c>
      <c r="U2179">
        <v>939</v>
      </c>
      <c r="V2179">
        <v>1342.77</v>
      </c>
    </row>
    <row r="2180" spans="12:22" x14ac:dyDescent="0.25">
      <c r="L2180" t="s">
        <v>59</v>
      </c>
      <c r="M2180">
        <v>2022</v>
      </c>
      <c r="N2180" t="s">
        <v>37</v>
      </c>
      <c r="O2180" t="s">
        <v>65</v>
      </c>
      <c r="P2180" t="s">
        <v>67</v>
      </c>
      <c r="Q2180" t="s">
        <v>68</v>
      </c>
      <c r="R2180" t="s">
        <v>64</v>
      </c>
      <c r="S2180" t="s">
        <v>66</v>
      </c>
      <c r="T2180" t="s">
        <v>69</v>
      </c>
      <c r="U2180">
        <v>940</v>
      </c>
      <c r="V2180">
        <v>1344.2</v>
      </c>
    </row>
    <row r="2181" spans="12:22" x14ac:dyDescent="0.25">
      <c r="L2181" t="s">
        <v>61</v>
      </c>
      <c r="M2181">
        <v>2022</v>
      </c>
      <c r="N2181" t="s">
        <v>37</v>
      </c>
      <c r="O2181" t="s">
        <v>65</v>
      </c>
      <c r="P2181" t="s">
        <v>67</v>
      </c>
      <c r="Q2181" t="s">
        <v>68</v>
      </c>
      <c r="R2181" t="s">
        <v>64</v>
      </c>
      <c r="S2181" t="s">
        <v>66</v>
      </c>
      <c r="T2181" t="s">
        <v>69</v>
      </c>
      <c r="U2181">
        <v>941</v>
      </c>
      <c r="V2181">
        <v>1345.63</v>
      </c>
    </row>
    <row r="2182" spans="12:22" x14ac:dyDescent="0.25">
      <c r="L2182" t="s">
        <v>61</v>
      </c>
      <c r="M2182">
        <v>2022</v>
      </c>
      <c r="N2182" t="s">
        <v>37</v>
      </c>
      <c r="O2182" t="s">
        <v>65</v>
      </c>
      <c r="P2182" t="s">
        <v>67</v>
      </c>
      <c r="Q2182" t="s">
        <v>68</v>
      </c>
      <c r="R2182" t="s">
        <v>64</v>
      </c>
      <c r="S2182" t="s">
        <v>66</v>
      </c>
      <c r="T2182" t="s">
        <v>69</v>
      </c>
      <c r="U2182">
        <v>876</v>
      </c>
      <c r="V2182">
        <v>526.24</v>
      </c>
    </row>
    <row r="2183" spans="12:22" x14ac:dyDescent="0.25">
      <c r="L2183" t="s">
        <v>59</v>
      </c>
      <c r="M2183">
        <v>2022</v>
      </c>
      <c r="N2183" t="s">
        <v>37</v>
      </c>
      <c r="O2183" t="s">
        <v>65</v>
      </c>
      <c r="P2183" t="s">
        <v>67</v>
      </c>
      <c r="Q2183" t="s">
        <v>68</v>
      </c>
      <c r="R2183" t="s">
        <v>64</v>
      </c>
      <c r="S2183" t="s">
        <v>66</v>
      </c>
      <c r="T2183" t="s">
        <v>69</v>
      </c>
      <c r="U2183">
        <v>309</v>
      </c>
      <c r="V2183">
        <v>441.87</v>
      </c>
    </row>
    <row r="2184" spans="12:22" x14ac:dyDescent="0.25">
      <c r="L2184" t="s">
        <v>52</v>
      </c>
      <c r="M2184">
        <v>2022</v>
      </c>
      <c r="N2184" t="s">
        <v>37</v>
      </c>
      <c r="O2184" t="s">
        <v>65</v>
      </c>
      <c r="P2184" t="s">
        <v>67</v>
      </c>
      <c r="Q2184" t="s">
        <v>68</v>
      </c>
      <c r="R2184" t="s">
        <v>64</v>
      </c>
      <c r="S2184" t="s">
        <v>66</v>
      </c>
      <c r="T2184" t="s">
        <v>69</v>
      </c>
      <c r="U2184">
        <v>135</v>
      </c>
      <c r="V2184">
        <v>193.05</v>
      </c>
    </row>
    <row r="2185" spans="12:22" x14ac:dyDescent="0.25">
      <c r="L2185" t="s">
        <v>61</v>
      </c>
      <c r="M2185">
        <v>2022</v>
      </c>
      <c r="N2185" t="s">
        <v>37</v>
      </c>
      <c r="O2185" t="s">
        <v>65</v>
      </c>
      <c r="P2185" t="s">
        <v>67</v>
      </c>
      <c r="Q2185" t="s">
        <v>68</v>
      </c>
      <c r="R2185" t="s">
        <v>64</v>
      </c>
      <c r="S2185" t="s">
        <v>66</v>
      </c>
      <c r="T2185" t="s">
        <v>69</v>
      </c>
      <c r="U2185">
        <v>129</v>
      </c>
      <c r="V2185">
        <v>184.47</v>
      </c>
    </row>
    <row r="2186" spans="12:22" x14ac:dyDescent="0.25">
      <c r="L2186" t="s">
        <v>52</v>
      </c>
      <c r="M2186">
        <v>2022</v>
      </c>
      <c r="N2186" t="s">
        <v>37</v>
      </c>
      <c r="O2186" t="s">
        <v>65</v>
      </c>
      <c r="P2186" t="s">
        <v>67</v>
      </c>
      <c r="Q2186" t="s">
        <v>68</v>
      </c>
      <c r="R2186" t="s">
        <v>64</v>
      </c>
      <c r="S2186" t="s">
        <v>66</v>
      </c>
      <c r="T2186" t="s">
        <v>69</v>
      </c>
      <c r="U2186">
        <v>369</v>
      </c>
      <c r="V2186">
        <v>527.66999999999996</v>
      </c>
    </row>
    <row r="2187" spans="12:22" x14ac:dyDescent="0.25">
      <c r="L2187" t="s">
        <v>59</v>
      </c>
      <c r="M2187">
        <v>2022</v>
      </c>
      <c r="N2187" t="s">
        <v>37</v>
      </c>
      <c r="O2187" t="s">
        <v>65</v>
      </c>
      <c r="P2187" t="s">
        <v>67</v>
      </c>
      <c r="Q2187" t="s">
        <v>68</v>
      </c>
      <c r="R2187" t="s">
        <v>64</v>
      </c>
      <c r="S2187" t="s">
        <v>66</v>
      </c>
      <c r="T2187" t="s">
        <v>69</v>
      </c>
      <c r="U2187">
        <v>337</v>
      </c>
      <c r="V2187">
        <v>481.90999999999997</v>
      </c>
    </row>
    <row r="2188" spans="12:22" x14ac:dyDescent="0.25">
      <c r="L2188" t="s">
        <v>52</v>
      </c>
      <c r="M2188">
        <v>2022</v>
      </c>
      <c r="N2188" t="s">
        <v>37</v>
      </c>
      <c r="O2188" t="s">
        <v>65</v>
      </c>
      <c r="P2188" t="s">
        <v>67</v>
      </c>
      <c r="Q2188" t="s">
        <v>68</v>
      </c>
      <c r="R2188" t="s">
        <v>64</v>
      </c>
      <c r="S2188" t="s">
        <v>66</v>
      </c>
      <c r="T2188" t="s">
        <v>69</v>
      </c>
      <c r="U2188">
        <v>265</v>
      </c>
      <c r="V2188">
        <v>378.95</v>
      </c>
    </row>
    <row r="2189" spans="12:22" x14ac:dyDescent="0.25">
      <c r="L2189" t="s">
        <v>63</v>
      </c>
      <c r="M2189">
        <v>2022</v>
      </c>
      <c r="N2189" t="s">
        <v>37</v>
      </c>
      <c r="O2189" t="s">
        <v>65</v>
      </c>
      <c r="P2189" t="s">
        <v>67</v>
      </c>
      <c r="Q2189" t="s">
        <v>68</v>
      </c>
      <c r="R2189" t="s">
        <v>64</v>
      </c>
      <c r="S2189" t="s">
        <v>66</v>
      </c>
      <c r="T2189" t="s">
        <v>69</v>
      </c>
      <c r="U2189">
        <v>307</v>
      </c>
      <c r="V2189">
        <v>439.01</v>
      </c>
    </row>
    <row r="2190" spans="12:22" x14ac:dyDescent="0.25">
      <c r="L2190" t="s">
        <v>61</v>
      </c>
      <c r="M2190">
        <v>2022</v>
      </c>
      <c r="N2190" t="s">
        <v>37</v>
      </c>
      <c r="O2190" t="s">
        <v>65</v>
      </c>
      <c r="P2190" t="s">
        <v>67</v>
      </c>
      <c r="Q2190" t="s">
        <v>68</v>
      </c>
      <c r="R2190" t="s">
        <v>64</v>
      </c>
      <c r="S2190" t="s">
        <v>66</v>
      </c>
      <c r="T2190" t="s">
        <v>69</v>
      </c>
      <c r="U2190">
        <v>792</v>
      </c>
      <c r="V2190">
        <v>1132.56</v>
      </c>
    </row>
    <row r="2191" spans="12:22" x14ac:dyDescent="0.25">
      <c r="L2191" t="s">
        <v>59</v>
      </c>
      <c r="M2191">
        <v>2022</v>
      </c>
      <c r="N2191" t="s">
        <v>37</v>
      </c>
      <c r="O2191" t="s">
        <v>65</v>
      </c>
      <c r="P2191" t="s">
        <v>67</v>
      </c>
      <c r="Q2191" t="s">
        <v>68</v>
      </c>
      <c r="R2191" t="s">
        <v>64</v>
      </c>
      <c r="S2191" t="s">
        <v>66</v>
      </c>
      <c r="T2191" t="s">
        <v>69</v>
      </c>
      <c r="U2191">
        <v>845</v>
      </c>
      <c r="V2191">
        <v>1208.3499999999999</v>
      </c>
    </row>
    <row r="2192" spans="12:22" x14ac:dyDescent="0.25">
      <c r="L2192" t="s">
        <v>62</v>
      </c>
      <c r="M2192">
        <v>2022</v>
      </c>
      <c r="N2192" t="s">
        <v>37</v>
      </c>
      <c r="O2192" t="s">
        <v>65</v>
      </c>
      <c r="P2192" t="s">
        <v>67</v>
      </c>
      <c r="Q2192" t="s">
        <v>68</v>
      </c>
      <c r="R2192" t="s">
        <v>64</v>
      </c>
      <c r="S2192" t="s">
        <v>66</v>
      </c>
      <c r="T2192" t="s">
        <v>69</v>
      </c>
      <c r="U2192">
        <v>878</v>
      </c>
      <c r="V2192">
        <v>1255.54</v>
      </c>
    </row>
    <row r="2193" spans="12:22" x14ac:dyDescent="0.25">
      <c r="L2193" t="s">
        <v>52</v>
      </c>
      <c r="M2193">
        <v>2022</v>
      </c>
      <c r="N2193" t="s">
        <v>36</v>
      </c>
      <c r="O2193" t="s">
        <v>65</v>
      </c>
      <c r="P2193" t="s">
        <v>67</v>
      </c>
      <c r="Q2193" t="s">
        <v>68</v>
      </c>
      <c r="R2193" t="s">
        <v>64</v>
      </c>
      <c r="S2193" t="s">
        <v>66</v>
      </c>
      <c r="T2193" t="s">
        <v>69</v>
      </c>
      <c r="U2193">
        <v>266</v>
      </c>
      <c r="V2193">
        <v>380.38</v>
      </c>
    </row>
    <row r="2194" spans="12:22" x14ac:dyDescent="0.25">
      <c r="L2194" t="s">
        <v>62</v>
      </c>
      <c r="M2194">
        <v>2022</v>
      </c>
      <c r="N2194" t="s">
        <v>36</v>
      </c>
      <c r="O2194" t="s">
        <v>65</v>
      </c>
      <c r="P2194" t="s">
        <v>67</v>
      </c>
      <c r="Q2194" t="s">
        <v>68</v>
      </c>
      <c r="R2194" t="s">
        <v>64</v>
      </c>
      <c r="S2194" t="s">
        <v>66</v>
      </c>
      <c r="T2194" t="s">
        <v>69</v>
      </c>
      <c r="U2194">
        <v>314</v>
      </c>
      <c r="V2194">
        <v>449.02</v>
      </c>
    </row>
    <row r="2195" spans="12:22" x14ac:dyDescent="0.25">
      <c r="L2195" t="s">
        <v>59</v>
      </c>
      <c r="M2195">
        <v>2022</v>
      </c>
      <c r="N2195" t="s">
        <v>36</v>
      </c>
      <c r="O2195" t="s">
        <v>65</v>
      </c>
      <c r="P2195" t="s">
        <v>67</v>
      </c>
      <c r="Q2195" t="s">
        <v>68</v>
      </c>
      <c r="R2195" t="s">
        <v>64</v>
      </c>
      <c r="S2195" t="s">
        <v>66</v>
      </c>
      <c r="T2195" t="s">
        <v>69</v>
      </c>
      <c r="U2195">
        <v>268</v>
      </c>
      <c r="V2195">
        <v>383.24</v>
      </c>
    </row>
    <row r="2196" spans="12:22" x14ac:dyDescent="0.25">
      <c r="L2196" t="s">
        <v>52</v>
      </c>
      <c r="M2196">
        <v>2022</v>
      </c>
      <c r="N2196" t="s">
        <v>36</v>
      </c>
      <c r="O2196" t="s">
        <v>65</v>
      </c>
      <c r="P2196" t="s">
        <v>67</v>
      </c>
      <c r="Q2196" t="s">
        <v>68</v>
      </c>
      <c r="R2196" t="s">
        <v>64</v>
      </c>
      <c r="S2196" t="s">
        <v>66</v>
      </c>
      <c r="T2196" t="s">
        <v>69</v>
      </c>
      <c r="U2196">
        <v>316</v>
      </c>
      <c r="V2196">
        <v>451.88</v>
      </c>
    </row>
    <row r="2197" spans="12:22" x14ac:dyDescent="0.25">
      <c r="L2197" t="s">
        <v>59</v>
      </c>
      <c r="M2197">
        <v>2022</v>
      </c>
      <c r="N2197" t="s">
        <v>36</v>
      </c>
      <c r="O2197" t="s">
        <v>65</v>
      </c>
      <c r="P2197" t="s">
        <v>67</v>
      </c>
      <c r="Q2197" t="s">
        <v>68</v>
      </c>
      <c r="R2197" t="s">
        <v>64</v>
      </c>
      <c r="S2197" t="s">
        <v>66</v>
      </c>
      <c r="T2197" t="s">
        <v>69</v>
      </c>
      <c r="U2197">
        <v>835</v>
      </c>
      <c r="V2197">
        <v>1194.05</v>
      </c>
    </row>
    <row r="2198" spans="12:22" x14ac:dyDescent="0.25">
      <c r="L2198" t="s">
        <v>59</v>
      </c>
      <c r="M2198">
        <v>2022</v>
      </c>
      <c r="N2198" t="s">
        <v>36</v>
      </c>
      <c r="O2198" t="s">
        <v>65</v>
      </c>
      <c r="P2198" t="s">
        <v>67</v>
      </c>
      <c r="Q2198" t="s">
        <v>68</v>
      </c>
      <c r="R2198" t="s">
        <v>64</v>
      </c>
      <c r="S2198" t="s">
        <v>66</v>
      </c>
      <c r="T2198" t="s">
        <v>69</v>
      </c>
      <c r="U2198">
        <v>869</v>
      </c>
      <c r="V2198">
        <v>1242.67</v>
      </c>
    </row>
    <row r="2199" spans="12:22" x14ac:dyDescent="0.25">
      <c r="L2199" t="s">
        <v>59</v>
      </c>
      <c r="M2199">
        <v>2022</v>
      </c>
      <c r="N2199" t="s">
        <v>36</v>
      </c>
      <c r="O2199" t="s">
        <v>65</v>
      </c>
      <c r="P2199" t="s">
        <v>67</v>
      </c>
      <c r="Q2199" t="s">
        <v>68</v>
      </c>
      <c r="R2199" t="s">
        <v>64</v>
      </c>
      <c r="S2199" t="s">
        <v>66</v>
      </c>
      <c r="T2199" t="s">
        <v>69</v>
      </c>
      <c r="U2199">
        <v>937</v>
      </c>
      <c r="V2199">
        <v>1339.9099999999999</v>
      </c>
    </row>
    <row r="2200" spans="12:22" x14ac:dyDescent="0.25">
      <c r="L2200" t="s">
        <v>52</v>
      </c>
      <c r="M2200">
        <v>2022</v>
      </c>
      <c r="N2200" t="s">
        <v>36</v>
      </c>
      <c r="O2200" t="s">
        <v>65</v>
      </c>
      <c r="P2200" t="s">
        <v>67</v>
      </c>
      <c r="Q2200" t="s">
        <v>68</v>
      </c>
      <c r="R2200" t="s">
        <v>64</v>
      </c>
      <c r="S2200" t="s">
        <v>66</v>
      </c>
      <c r="T2200" t="s">
        <v>69</v>
      </c>
      <c r="U2200">
        <v>938</v>
      </c>
      <c r="V2200">
        <v>1341.34</v>
      </c>
    </row>
    <row r="2201" spans="12:22" x14ac:dyDescent="0.25">
      <c r="L2201" t="s">
        <v>52</v>
      </c>
      <c r="M2201">
        <v>2022</v>
      </c>
      <c r="N2201" t="s">
        <v>36</v>
      </c>
      <c r="O2201" t="s">
        <v>65</v>
      </c>
      <c r="P2201" t="s">
        <v>67</v>
      </c>
      <c r="Q2201" t="s">
        <v>68</v>
      </c>
      <c r="R2201" t="s">
        <v>64</v>
      </c>
      <c r="S2201" t="s">
        <v>66</v>
      </c>
      <c r="T2201" t="s">
        <v>69</v>
      </c>
      <c r="U2201">
        <v>875</v>
      </c>
      <c r="V2201">
        <v>526.24</v>
      </c>
    </row>
    <row r="2202" spans="12:22" x14ac:dyDescent="0.25">
      <c r="L2202" t="s">
        <v>62</v>
      </c>
      <c r="M2202">
        <v>2022</v>
      </c>
      <c r="N2202" t="s">
        <v>36</v>
      </c>
      <c r="O2202" t="s">
        <v>65</v>
      </c>
      <c r="P2202" t="s">
        <v>67</v>
      </c>
      <c r="Q2202" t="s">
        <v>68</v>
      </c>
      <c r="R2202" t="s">
        <v>64</v>
      </c>
      <c r="S2202" t="s">
        <v>66</v>
      </c>
      <c r="T2202" t="s">
        <v>69</v>
      </c>
      <c r="U2202">
        <v>315</v>
      </c>
      <c r="V2202">
        <v>450.45</v>
      </c>
    </row>
    <row r="2203" spans="12:22" x14ac:dyDescent="0.25">
      <c r="L2203" t="s">
        <v>59</v>
      </c>
      <c r="M2203">
        <v>2022</v>
      </c>
      <c r="N2203" t="s">
        <v>36</v>
      </c>
      <c r="O2203" t="s">
        <v>65</v>
      </c>
      <c r="P2203" t="s">
        <v>67</v>
      </c>
      <c r="Q2203" t="s">
        <v>68</v>
      </c>
      <c r="R2203" t="s">
        <v>64</v>
      </c>
      <c r="S2203" t="s">
        <v>66</v>
      </c>
      <c r="T2203" t="s">
        <v>69</v>
      </c>
      <c r="U2203">
        <v>153</v>
      </c>
      <c r="V2203">
        <v>218.79</v>
      </c>
    </row>
    <row r="2204" spans="12:22" x14ac:dyDescent="0.25">
      <c r="L2204" t="s">
        <v>59</v>
      </c>
      <c r="M2204">
        <v>2022</v>
      </c>
      <c r="N2204" t="s">
        <v>36</v>
      </c>
      <c r="O2204" t="s">
        <v>65</v>
      </c>
      <c r="P2204" t="s">
        <v>67</v>
      </c>
      <c r="Q2204" t="s">
        <v>68</v>
      </c>
      <c r="R2204" t="s">
        <v>64</v>
      </c>
      <c r="S2204" t="s">
        <v>66</v>
      </c>
      <c r="T2204" t="s">
        <v>69</v>
      </c>
      <c r="U2204">
        <v>147</v>
      </c>
      <c r="V2204">
        <v>210.21</v>
      </c>
    </row>
    <row r="2205" spans="12:22" x14ac:dyDescent="0.25">
      <c r="L2205" t="s">
        <v>52</v>
      </c>
      <c r="M2205">
        <v>2022</v>
      </c>
      <c r="N2205" t="s">
        <v>36</v>
      </c>
      <c r="O2205" t="s">
        <v>65</v>
      </c>
      <c r="P2205" t="s">
        <v>67</v>
      </c>
      <c r="Q2205" t="s">
        <v>68</v>
      </c>
      <c r="R2205" t="s">
        <v>64</v>
      </c>
      <c r="S2205" t="s">
        <v>66</v>
      </c>
      <c r="T2205" t="s">
        <v>69</v>
      </c>
      <c r="U2205">
        <v>141</v>
      </c>
      <c r="V2205">
        <v>201.63</v>
      </c>
    </row>
    <row r="2206" spans="12:22" x14ac:dyDescent="0.25">
      <c r="L2206" t="s">
        <v>61</v>
      </c>
      <c r="M2206">
        <v>2022</v>
      </c>
      <c r="N2206" t="s">
        <v>36</v>
      </c>
      <c r="O2206" t="s">
        <v>65</v>
      </c>
      <c r="P2206" t="s">
        <v>67</v>
      </c>
      <c r="Q2206" t="s">
        <v>68</v>
      </c>
      <c r="R2206" t="s">
        <v>64</v>
      </c>
      <c r="S2206" t="s">
        <v>66</v>
      </c>
      <c r="T2206" t="s">
        <v>69</v>
      </c>
      <c r="U2206">
        <v>313</v>
      </c>
      <c r="V2206">
        <v>447.59000000000003</v>
      </c>
    </row>
    <row r="2207" spans="12:22" x14ac:dyDescent="0.25">
      <c r="L2207" t="s">
        <v>59</v>
      </c>
      <c r="M2207">
        <v>2022</v>
      </c>
      <c r="N2207" t="s">
        <v>36</v>
      </c>
      <c r="O2207" t="s">
        <v>65</v>
      </c>
      <c r="P2207" t="s">
        <v>67</v>
      </c>
      <c r="Q2207" t="s">
        <v>68</v>
      </c>
      <c r="R2207" t="s">
        <v>64</v>
      </c>
      <c r="S2207" t="s">
        <v>66</v>
      </c>
      <c r="T2207" t="s">
        <v>69</v>
      </c>
      <c r="U2207">
        <v>844</v>
      </c>
      <c r="V2207">
        <v>1206.92</v>
      </c>
    </row>
    <row r="2208" spans="12:22" x14ac:dyDescent="0.25">
      <c r="L2208" t="s">
        <v>59</v>
      </c>
      <c r="M2208">
        <v>2022</v>
      </c>
      <c r="N2208" t="s">
        <v>36</v>
      </c>
      <c r="O2208" t="s">
        <v>65</v>
      </c>
      <c r="P2208" t="s">
        <v>67</v>
      </c>
      <c r="Q2208" t="s">
        <v>68</v>
      </c>
      <c r="R2208" t="s">
        <v>64</v>
      </c>
      <c r="S2208" t="s">
        <v>66</v>
      </c>
      <c r="T2208" t="s">
        <v>69</v>
      </c>
      <c r="U2208">
        <v>877</v>
      </c>
      <c r="V2208">
        <v>1254.1100000000001</v>
      </c>
    </row>
    <row r="2209" spans="12:22" x14ac:dyDescent="0.25">
      <c r="L2209" t="s">
        <v>59</v>
      </c>
      <c r="M2209">
        <v>2022</v>
      </c>
      <c r="N2209" t="s">
        <v>32</v>
      </c>
      <c r="O2209" t="s">
        <v>65</v>
      </c>
      <c r="P2209" t="s">
        <v>67</v>
      </c>
      <c r="Q2209" t="s">
        <v>68</v>
      </c>
      <c r="R2209" t="s">
        <v>64</v>
      </c>
      <c r="S2209" t="s">
        <v>66</v>
      </c>
      <c r="T2209" t="s">
        <v>69</v>
      </c>
      <c r="U2209">
        <v>284</v>
      </c>
      <c r="V2209">
        <v>406.12</v>
      </c>
    </row>
    <row r="2210" spans="12:22" x14ac:dyDescent="0.25">
      <c r="L2210" t="s">
        <v>61</v>
      </c>
      <c r="M2210">
        <v>2022</v>
      </c>
      <c r="N2210" t="s">
        <v>32</v>
      </c>
      <c r="O2210" t="s">
        <v>65</v>
      </c>
      <c r="P2210" t="s">
        <v>67</v>
      </c>
      <c r="Q2210" t="s">
        <v>68</v>
      </c>
      <c r="R2210" t="s">
        <v>64</v>
      </c>
      <c r="S2210" t="s">
        <v>66</v>
      </c>
      <c r="T2210" t="s">
        <v>69</v>
      </c>
      <c r="U2210">
        <v>332</v>
      </c>
      <c r="V2210">
        <v>474.76</v>
      </c>
    </row>
    <row r="2211" spans="12:22" x14ac:dyDescent="0.25">
      <c r="L2211" t="s">
        <v>59</v>
      </c>
      <c r="M2211">
        <v>2022</v>
      </c>
      <c r="N2211" t="s">
        <v>32</v>
      </c>
      <c r="O2211" t="s">
        <v>65</v>
      </c>
      <c r="P2211" t="s">
        <v>67</v>
      </c>
      <c r="Q2211" t="s">
        <v>68</v>
      </c>
      <c r="R2211" t="s">
        <v>64</v>
      </c>
      <c r="S2211" t="s">
        <v>66</v>
      </c>
      <c r="T2211" t="s">
        <v>69</v>
      </c>
      <c r="U2211">
        <v>286</v>
      </c>
      <c r="V2211">
        <v>408.98</v>
      </c>
    </row>
    <row r="2212" spans="12:22" x14ac:dyDescent="0.25">
      <c r="L2212" t="s">
        <v>52</v>
      </c>
      <c r="M2212">
        <v>2022</v>
      </c>
      <c r="N2212" t="s">
        <v>32</v>
      </c>
      <c r="O2212" t="s">
        <v>65</v>
      </c>
      <c r="P2212" t="s">
        <v>67</v>
      </c>
      <c r="Q2212" t="s">
        <v>68</v>
      </c>
      <c r="R2212" t="s">
        <v>64</v>
      </c>
      <c r="S2212" t="s">
        <v>66</v>
      </c>
      <c r="T2212" t="s">
        <v>69</v>
      </c>
      <c r="U2212">
        <v>328</v>
      </c>
      <c r="V2212">
        <v>469.03999999999996</v>
      </c>
    </row>
    <row r="2213" spans="12:22" x14ac:dyDescent="0.25">
      <c r="L2213" t="s">
        <v>63</v>
      </c>
      <c r="M2213">
        <v>2022</v>
      </c>
      <c r="N2213" t="s">
        <v>32</v>
      </c>
      <c r="O2213" t="s">
        <v>65</v>
      </c>
      <c r="P2213" t="s">
        <v>67</v>
      </c>
      <c r="Q2213" t="s">
        <v>68</v>
      </c>
      <c r="R2213" t="s">
        <v>64</v>
      </c>
      <c r="S2213" t="s">
        <v>66</v>
      </c>
      <c r="T2213" t="s">
        <v>69</v>
      </c>
      <c r="U2213">
        <v>833</v>
      </c>
      <c r="V2213">
        <v>1191.19</v>
      </c>
    </row>
    <row r="2214" spans="12:22" x14ac:dyDescent="0.25">
      <c r="L2214" t="s">
        <v>52</v>
      </c>
      <c r="M2214">
        <v>2022</v>
      </c>
      <c r="N2214" t="s">
        <v>32</v>
      </c>
      <c r="O2214" t="s">
        <v>65</v>
      </c>
      <c r="P2214" t="s">
        <v>67</v>
      </c>
      <c r="Q2214" t="s">
        <v>68</v>
      </c>
      <c r="R2214" t="s">
        <v>64</v>
      </c>
      <c r="S2214" t="s">
        <v>66</v>
      </c>
      <c r="T2214" t="s">
        <v>69</v>
      </c>
      <c r="U2214">
        <v>866</v>
      </c>
      <c r="V2214">
        <v>1238.3800000000001</v>
      </c>
    </row>
    <row r="2215" spans="12:22" x14ac:dyDescent="0.25">
      <c r="L2215" t="s">
        <v>61</v>
      </c>
      <c r="M2215">
        <v>2022</v>
      </c>
      <c r="N2215" t="s">
        <v>32</v>
      </c>
      <c r="O2215" t="s">
        <v>65</v>
      </c>
      <c r="P2215" t="s">
        <v>67</v>
      </c>
      <c r="Q2215" t="s">
        <v>68</v>
      </c>
      <c r="R2215" t="s">
        <v>64</v>
      </c>
      <c r="S2215" t="s">
        <v>66</v>
      </c>
      <c r="T2215" t="s">
        <v>69</v>
      </c>
      <c r="U2215">
        <v>929</v>
      </c>
      <c r="V2215">
        <v>1328.47</v>
      </c>
    </row>
    <row r="2216" spans="12:22" x14ac:dyDescent="0.25">
      <c r="L2216" t="s">
        <v>59</v>
      </c>
      <c r="M2216">
        <v>2022</v>
      </c>
      <c r="N2216" t="s">
        <v>32</v>
      </c>
      <c r="O2216" t="s">
        <v>65</v>
      </c>
      <c r="P2216" t="s">
        <v>67</v>
      </c>
      <c r="Q2216" t="s">
        <v>68</v>
      </c>
      <c r="R2216" t="s">
        <v>64</v>
      </c>
      <c r="S2216" t="s">
        <v>66</v>
      </c>
      <c r="T2216" t="s">
        <v>69</v>
      </c>
      <c r="U2216">
        <v>930</v>
      </c>
      <c r="V2216">
        <v>1329.9</v>
      </c>
    </row>
    <row r="2217" spans="12:22" x14ac:dyDescent="0.25">
      <c r="L2217" t="s">
        <v>61</v>
      </c>
      <c r="M2217">
        <v>2022</v>
      </c>
      <c r="N2217" t="s">
        <v>32</v>
      </c>
      <c r="O2217" t="s">
        <v>65</v>
      </c>
      <c r="P2217" t="s">
        <v>67</v>
      </c>
      <c r="Q2217" t="s">
        <v>68</v>
      </c>
      <c r="R2217" t="s">
        <v>64</v>
      </c>
      <c r="S2217" t="s">
        <v>66</v>
      </c>
      <c r="T2217" t="s">
        <v>69</v>
      </c>
      <c r="U2217">
        <v>872</v>
      </c>
      <c r="V2217">
        <v>526.24</v>
      </c>
    </row>
    <row r="2218" spans="12:22" x14ac:dyDescent="0.25">
      <c r="L2218" t="s">
        <v>52</v>
      </c>
      <c r="M2218">
        <v>2022</v>
      </c>
      <c r="N2218" t="s">
        <v>32</v>
      </c>
      <c r="O2218" t="s">
        <v>65</v>
      </c>
      <c r="P2218" t="s">
        <v>67</v>
      </c>
      <c r="Q2218" t="s">
        <v>68</v>
      </c>
      <c r="R2218" t="s">
        <v>64</v>
      </c>
      <c r="S2218" t="s">
        <v>66</v>
      </c>
      <c r="T2218" t="s">
        <v>69</v>
      </c>
      <c r="U2218">
        <v>333</v>
      </c>
      <c r="V2218">
        <v>476.19</v>
      </c>
    </row>
    <row r="2219" spans="12:22" x14ac:dyDescent="0.25">
      <c r="L2219" t="s">
        <v>59</v>
      </c>
      <c r="M2219">
        <v>2022</v>
      </c>
      <c r="N2219" t="s">
        <v>32</v>
      </c>
      <c r="O2219" t="s">
        <v>65</v>
      </c>
      <c r="P2219" t="s">
        <v>67</v>
      </c>
      <c r="Q2219" t="s">
        <v>68</v>
      </c>
      <c r="R2219" t="s">
        <v>64</v>
      </c>
      <c r="S2219" t="s">
        <v>66</v>
      </c>
      <c r="T2219" t="s">
        <v>69</v>
      </c>
      <c r="U2219">
        <v>201</v>
      </c>
      <c r="V2219">
        <v>287.43</v>
      </c>
    </row>
    <row r="2220" spans="12:22" x14ac:dyDescent="0.25">
      <c r="L2220" t="s">
        <v>59</v>
      </c>
      <c r="M2220">
        <v>2022</v>
      </c>
      <c r="N2220" t="s">
        <v>32</v>
      </c>
      <c r="O2220" t="s">
        <v>65</v>
      </c>
      <c r="P2220" t="s">
        <v>67</v>
      </c>
      <c r="Q2220" t="s">
        <v>68</v>
      </c>
      <c r="R2220" t="s">
        <v>64</v>
      </c>
      <c r="S2220" t="s">
        <v>66</v>
      </c>
      <c r="T2220" t="s">
        <v>69</v>
      </c>
      <c r="U2220">
        <v>195</v>
      </c>
      <c r="V2220">
        <v>278.85000000000002</v>
      </c>
    </row>
    <row r="2221" spans="12:22" x14ac:dyDescent="0.25">
      <c r="L2221" t="s">
        <v>63</v>
      </c>
      <c r="M2221">
        <v>2022</v>
      </c>
      <c r="N2221" t="s">
        <v>32</v>
      </c>
      <c r="O2221" t="s">
        <v>65</v>
      </c>
      <c r="P2221" t="s">
        <v>67</v>
      </c>
      <c r="Q2221" t="s">
        <v>68</v>
      </c>
      <c r="R2221" t="s">
        <v>64</v>
      </c>
      <c r="S2221" t="s">
        <v>66</v>
      </c>
      <c r="T2221" t="s">
        <v>69</v>
      </c>
      <c r="U2221">
        <v>189</v>
      </c>
      <c r="V2221">
        <v>270.27</v>
      </c>
    </row>
    <row r="2222" spans="12:22" x14ac:dyDescent="0.25">
      <c r="L2222" t="s">
        <v>59</v>
      </c>
      <c r="M2222">
        <v>2022</v>
      </c>
      <c r="N2222" t="s">
        <v>32</v>
      </c>
      <c r="O2222" t="s">
        <v>65</v>
      </c>
      <c r="P2222" t="s">
        <v>67</v>
      </c>
      <c r="Q2222" t="s">
        <v>68</v>
      </c>
      <c r="R2222" t="s">
        <v>64</v>
      </c>
      <c r="S2222" t="s">
        <v>66</v>
      </c>
      <c r="T2222" t="s">
        <v>69</v>
      </c>
      <c r="U2222">
        <v>283</v>
      </c>
      <c r="V2222">
        <v>404.69</v>
      </c>
    </row>
    <row r="2223" spans="12:22" x14ac:dyDescent="0.25">
      <c r="L2223" t="s">
        <v>59</v>
      </c>
      <c r="M2223">
        <v>2022</v>
      </c>
      <c r="N2223" t="s">
        <v>32</v>
      </c>
      <c r="O2223" t="s">
        <v>65</v>
      </c>
      <c r="P2223" t="s">
        <v>67</v>
      </c>
      <c r="Q2223" t="s">
        <v>68</v>
      </c>
      <c r="R2223" t="s">
        <v>64</v>
      </c>
      <c r="S2223" t="s">
        <v>66</v>
      </c>
      <c r="T2223" t="s">
        <v>69</v>
      </c>
      <c r="U2223">
        <v>331</v>
      </c>
      <c r="V2223">
        <v>473.33</v>
      </c>
    </row>
    <row r="2224" spans="12:22" x14ac:dyDescent="0.25">
      <c r="L2224" t="s">
        <v>59</v>
      </c>
      <c r="M2224">
        <v>2022</v>
      </c>
      <c r="N2224" t="s">
        <v>32</v>
      </c>
      <c r="O2224" t="s">
        <v>65</v>
      </c>
      <c r="P2224" t="s">
        <v>67</v>
      </c>
      <c r="Q2224" t="s">
        <v>68</v>
      </c>
      <c r="R2224" t="s">
        <v>64</v>
      </c>
      <c r="S2224" t="s">
        <v>66</v>
      </c>
      <c r="T2224" t="s">
        <v>69</v>
      </c>
      <c r="U2224">
        <v>875</v>
      </c>
      <c r="V2224">
        <v>1251.25</v>
      </c>
    </row>
    <row r="2225" spans="12:22" x14ac:dyDescent="0.25">
      <c r="L2225" t="s">
        <v>52</v>
      </c>
      <c r="M2225">
        <v>2022</v>
      </c>
      <c r="N2225" t="s">
        <v>35</v>
      </c>
      <c r="O2225" t="s">
        <v>65</v>
      </c>
      <c r="P2225" t="s">
        <v>67</v>
      </c>
      <c r="Q2225" t="s">
        <v>68</v>
      </c>
      <c r="R2225" t="s">
        <v>64</v>
      </c>
      <c r="S2225" t="s">
        <v>66</v>
      </c>
      <c r="T2225" t="s">
        <v>69</v>
      </c>
      <c r="U2225">
        <v>272</v>
      </c>
      <c r="V2225">
        <v>388.96</v>
      </c>
    </row>
    <row r="2226" spans="12:22" x14ac:dyDescent="0.25">
      <c r="L2226" t="s">
        <v>52</v>
      </c>
      <c r="M2226">
        <v>2022</v>
      </c>
      <c r="N2226" t="s">
        <v>35</v>
      </c>
      <c r="O2226" t="s">
        <v>65</v>
      </c>
      <c r="P2226" t="s">
        <v>67</v>
      </c>
      <c r="Q2226" t="s">
        <v>68</v>
      </c>
      <c r="R2226" t="s">
        <v>64</v>
      </c>
      <c r="S2226" t="s">
        <v>66</v>
      </c>
      <c r="T2226" t="s">
        <v>69</v>
      </c>
      <c r="U2226">
        <v>320</v>
      </c>
      <c r="V2226">
        <v>457.6</v>
      </c>
    </row>
    <row r="2227" spans="12:22" x14ac:dyDescent="0.25">
      <c r="L2227" t="s">
        <v>52</v>
      </c>
      <c r="M2227">
        <v>2022</v>
      </c>
      <c r="N2227" t="s">
        <v>35</v>
      </c>
      <c r="O2227" t="s">
        <v>65</v>
      </c>
      <c r="P2227" t="s">
        <v>67</v>
      </c>
      <c r="Q2227" t="s">
        <v>68</v>
      </c>
      <c r="R2227" t="s">
        <v>64</v>
      </c>
      <c r="S2227" t="s">
        <v>66</v>
      </c>
      <c r="T2227" t="s">
        <v>69</v>
      </c>
      <c r="U2227">
        <v>274</v>
      </c>
      <c r="V2227">
        <v>391.82</v>
      </c>
    </row>
    <row r="2228" spans="12:22" x14ac:dyDescent="0.25">
      <c r="L2228" t="s">
        <v>52</v>
      </c>
      <c r="M2228">
        <v>2022</v>
      </c>
      <c r="N2228" t="s">
        <v>35</v>
      </c>
      <c r="O2228" t="s">
        <v>65</v>
      </c>
      <c r="P2228" t="s">
        <v>67</v>
      </c>
      <c r="Q2228" t="s">
        <v>68</v>
      </c>
      <c r="R2228" t="s">
        <v>64</v>
      </c>
      <c r="S2228" t="s">
        <v>66</v>
      </c>
      <c r="T2228" t="s">
        <v>69</v>
      </c>
      <c r="U2228">
        <v>322</v>
      </c>
      <c r="V2228">
        <v>460.46000000000004</v>
      </c>
    </row>
    <row r="2229" spans="12:22" x14ac:dyDescent="0.25">
      <c r="L2229" t="s">
        <v>52</v>
      </c>
      <c r="M2229">
        <v>2022</v>
      </c>
      <c r="N2229" t="s">
        <v>35</v>
      </c>
      <c r="O2229" t="s">
        <v>65</v>
      </c>
      <c r="P2229" t="s">
        <v>67</v>
      </c>
      <c r="Q2229" t="s">
        <v>68</v>
      </c>
      <c r="R2229" t="s">
        <v>64</v>
      </c>
      <c r="S2229" t="s">
        <v>66</v>
      </c>
      <c r="T2229" t="s">
        <v>69</v>
      </c>
      <c r="U2229">
        <v>868</v>
      </c>
      <c r="V2229">
        <v>1241.24</v>
      </c>
    </row>
    <row r="2230" spans="12:22" x14ac:dyDescent="0.25">
      <c r="L2230" t="s">
        <v>52</v>
      </c>
      <c r="M2230">
        <v>2022</v>
      </c>
      <c r="N2230" t="s">
        <v>35</v>
      </c>
      <c r="O2230" t="s">
        <v>65</v>
      </c>
      <c r="P2230" t="s">
        <v>67</v>
      </c>
      <c r="Q2230" t="s">
        <v>68</v>
      </c>
      <c r="R2230" t="s">
        <v>64</v>
      </c>
      <c r="S2230" t="s">
        <v>66</v>
      </c>
      <c r="T2230" t="s">
        <v>69</v>
      </c>
      <c r="U2230">
        <v>934</v>
      </c>
      <c r="V2230">
        <v>1335.62</v>
      </c>
    </row>
    <row r="2231" spans="12:22" x14ac:dyDescent="0.25">
      <c r="L2231" t="s">
        <v>62</v>
      </c>
      <c r="M2231">
        <v>2022</v>
      </c>
      <c r="N2231" t="s">
        <v>35</v>
      </c>
      <c r="O2231" t="s">
        <v>65</v>
      </c>
      <c r="P2231" t="s">
        <v>67</v>
      </c>
      <c r="Q2231" t="s">
        <v>68</v>
      </c>
      <c r="R2231" t="s">
        <v>64</v>
      </c>
      <c r="S2231" t="s">
        <v>66</v>
      </c>
      <c r="T2231" t="s">
        <v>69</v>
      </c>
      <c r="U2231">
        <v>935</v>
      </c>
      <c r="V2231">
        <v>1337.05</v>
      </c>
    </row>
    <row r="2232" spans="12:22" x14ac:dyDescent="0.25">
      <c r="L2232" t="s">
        <v>59</v>
      </c>
      <c r="M2232">
        <v>2022</v>
      </c>
      <c r="N2232" t="s">
        <v>35</v>
      </c>
      <c r="O2232" t="s">
        <v>65</v>
      </c>
      <c r="P2232" t="s">
        <v>67</v>
      </c>
      <c r="Q2232" t="s">
        <v>68</v>
      </c>
      <c r="R2232" t="s">
        <v>64</v>
      </c>
      <c r="S2232" t="s">
        <v>66</v>
      </c>
      <c r="T2232" t="s">
        <v>69</v>
      </c>
      <c r="U2232">
        <v>936</v>
      </c>
      <c r="V2232">
        <v>1338.48</v>
      </c>
    </row>
    <row r="2233" spans="12:22" x14ac:dyDescent="0.25">
      <c r="L2233" t="s">
        <v>62</v>
      </c>
      <c r="M2233">
        <v>2022</v>
      </c>
      <c r="N2233" t="s">
        <v>35</v>
      </c>
      <c r="O2233" t="s">
        <v>65</v>
      </c>
      <c r="P2233" t="s">
        <v>67</v>
      </c>
      <c r="Q2233" t="s">
        <v>68</v>
      </c>
      <c r="R2233" t="s">
        <v>64</v>
      </c>
      <c r="S2233" t="s">
        <v>66</v>
      </c>
      <c r="T2233" t="s">
        <v>69</v>
      </c>
      <c r="U2233">
        <v>874</v>
      </c>
      <c r="V2233">
        <v>526.24</v>
      </c>
    </row>
    <row r="2234" spans="12:22" x14ac:dyDescent="0.25">
      <c r="L2234" t="s">
        <v>59</v>
      </c>
      <c r="M2234">
        <v>2022</v>
      </c>
      <c r="N2234" t="s">
        <v>35</v>
      </c>
      <c r="O2234" t="s">
        <v>65</v>
      </c>
      <c r="P2234" t="s">
        <v>67</v>
      </c>
      <c r="Q2234" t="s">
        <v>68</v>
      </c>
      <c r="R2234" t="s">
        <v>64</v>
      </c>
      <c r="S2234" t="s">
        <v>66</v>
      </c>
      <c r="T2234" t="s">
        <v>69</v>
      </c>
      <c r="U2234">
        <v>321</v>
      </c>
      <c r="V2234">
        <v>459.03</v>
      </c>
    </row>
    <row r="2235" spans="12:22" x14ac:dyDescent="0.25">
      <c r="L2235" t="s">
        <v>52</v>
      </c>
      <c r="M2235">
        <v>2022</v>
      </c>
      <c r="N2235" t="s">
        <v>35</v>
      </c>
      <c r="O2235" t="s">
        <v>65</v>
      </c>
      <c r="P2235" t="s">
        <v>67</v>
      </c>
      <c r="Q2235" t="s">
        <v>68</v>
      </c>
      <c r="R2235" t="s">
        <v>64</v>
      </c>
      <c r="S2235" t="s">
        <v>66</v>
      </c>
      <c r="T2235" t="s">
        <v>69</v>
      </c>
      <c r="U2235">
        <v>165</v>
      </c>
      <c r="V2235">
        <v>235.95</v>
      </c>
    </row>
    <row r="2236" spans="12:22" x14ac:dyDescent="0.25">
      <c r="L2236" t="s">
        <v>52</v>
      </c>
      <c r="M2236">
        <v>2022</v>
      </c>
      <c r="N2236" t="s">
        <v>35</v>
      </c>
      <c r="O2236" t="s">
        <v>65</v>
      </c>
      <c r="P2236" t="s">
        <v>67</v>
      </c>
      <c r="Q2236" t="s">
        <v>68</v>
      </c>
      <c r="R2236" t="s">
        <v>64</v>
      </c>
      <c r="S2236" t="s">
        <v>66</v>
      </c>
      <c r="T2236" t="s">
        <v>69</v>
      </c>
      <c r="U2236">
        <v>159</v>
      </c>
      <c r="V2236">
        <v>227.37</v>
      </c>
    </row>
    <row r="2237" spans="12:22" x14ac:dyDescent="0.25">
      <c r="L2237" t="s">
        <v>59</v>
      </c>
      <c r="M2237">
        <v>2022</v>
      </c>
      <c r="N2237" t="s">
        <v>35</v>
      </c>
      <c r="O2237" t="s">
        <v>65</v>
      </c>
      <c r="P2237" t="s">
        <v>67</v>
      </c>
      <c r="Q2237" t="s">
        <v>68</v>
      </c>
      <c r="R2237" t="s">
        <v>64</v>
      </c>
      <c r="S2237" t="s">
        <v>66</v>
      </c>
      <c r="T2237" t="s">
        <v>69</v>
      </c>
      <c r="U2237">
        <v>271</v>
      </c>
      <c r="V2237">
        <v>387.53</v>
      </c>
    </row>
    <row r="2238" spans="12:22" x14ac:dyDescent="0.25">
      <c r="L2238" t="s">
        <v>52</v>
      </c>
      <c r="M2238">
        <v>2022</v>
      </c>
      <c r="N2238" t="s">
        <v>35</v>
      </c>
      <c r="O2238" t="s">
        <v>65</v>
      </c>
      <c r="P2238" t="s">
        <v>67</v>
      </c>
      <c r="Q2238" t="s">
        <v>68</v>
      </c>
      <c r="R2238" t="s">
        <v>64</v>
      </c>
      <c r="S2238" t="s">
        <v>66</v>
      </c>
      <c r="T2238" t="s">
        <v>69</v>
      </c>
      <c r="U2238">
        <v>319</v>
      </c>
      <c r="V2238">
        <v>456.16999999999996</v>
      </c>
    </row>
    <row r="2239" spans="12:22" x14ac:dyDescent="0.25">
      <c r="L2239" t="s">
        <v>52</v>
      </c>
      <c r="M2239">
        <v>2022</v>
      </c>
      <c r="N2239" t="s">
        <v>35</v>
      </c>
      <c r="O2239" t="s">
        <v>65</v>
      </c>
      <c r="P2239" t="s">
        <v>67</v>
      </c>
      <c r="Q2239" t="s">
        <v>68</v>
      </c>
      <c r="R2239" t="s">
        <v>64</v>
      </c>
      <c r="S2239" t="s">
        <v>66</v>
      </c>
      <c r="T2239" t="s">
        <v>69</v>
      </c>
      <c r="U2239">
        <v>843</v>
      </c>
      <c r="V2239">
        <v>1205.49</v>
      </c>
    </row>
    <row r="2240" spans="12:22" x14ac:dyDescent="0.25">
      <c r="L2240" t="s">
        <v>59</v>
      </c>
      <c r="M2240">
        <v>2022</v>
      </c>
      <c r="N2240" t="s">
        <v>41</v>
      </c>
      <c r="O2240" t="s">
        <v>65</v>
      </c>
      <c r="P2240" t="s">
        <v>67</v>
      </c>
      <c r="Q2240" t="s">
        <v>68</v>
      </c>
      <c r="R2240" t="s">
        <v>64</v>
      </c>
      <c r="S2240" t="s">
        <v>66</v>
      </c>
      <c r="T2240" t="s">
        <v>69</v>
      </c>
      <c r="U2240">
        <v>314</v>
      </c>
      <c r="V2240">
        <v>449.02</v>
      </c>
    </row>
    <row r="2241" spans="12:22" x14ac:dyDescent="0.25">
      <c r="L2241" t="s">
        <v>63</v>
      </c>
      <c r="M2241">
        <v>2022</v>
      </c>
      <c r="N2241" t="s">
        <v>41</v>
      </c>
      <c r="O2241" t="s">
        <v>65</v>
      </c>
      <c r="P2241" t="s">
        <v>67</v>
      </c>
      <c r="Q2241" t="s">
        <v>68</v>
      </c>
      <c r="R2241" t="s">
        <v>64</v>
      </c>
      <c r="S2241" t="s">
        <v>66</v>
      </c>
      <c r="T2241" t="s">
        <v>69</v>
      </c>
      <c r="U2241">
        <v>242</v>
      </c>
      <c r="V2241">
        <v>346.06</v>
      </c>
    </row>
    <row r="2242" spans="12:22" x14ac:dyDescent="0.25">
      <c r="L2242" t="s">
        <v>59</v>
      </c>
      <c r="M2242">
        <v>2022</v>
      </c>
      <c r="N2242" t="s">
        <v>41</v>
      </c>
      <c r="O2242" t="s">
        <v>65</v>
      </c>
      <c r="P2242" t="s">
        <v>67</v>
      </c>
      <c r="Q2242" t="s">
        <v>68</v>
      </c>
      <c r="R2242" t="s">
        <v>64</v>
      </c>
      <c r="S2242" t="s">
        <v>66</v>
      </c>
      <c r="T2242" t="s">
        <v>69</v>
      </c>
      <c r="U2242">
        <v>290</v>
      </c>
      <c r="V2242">
        <v>414.7</v>
      </c>
    </row>
    <row r="2243" spans="12:22" x14ac:dyDescent="0.25">
      <c r="L2243" t="s">
        <v>59</v>
      </c>
      <c r="M2243">
        <v>2022</v>
      </c>
      <c r="N2243" t="s">
        <v>41</v>
      </c>
      <c r="O2243" t="s">
        <v>65</v>
      </c>
      <c r="P2243" t="s">
        <v>67</v>
      </c>
      <c r="Q2243" t="s">
        <v>68</v>
      </c>
      <c r="R2243" t="s">
        <v>64</v>
      </c>
      <c r="S2243" t="s">
        <v>66</v>
      </c>
      <c r="T2243" t="s">
        <v>69</v>
      </c>
      <c r="U2243">
        <v>316</v>
      </c>
      <c r="V2243">
        <v>451.88</v>
      </c>
    </row>
    <row r="2244" spans="12:22" x14ac:dyDescent="0.25">
      <c r="L2244" t="s">
        <v>59</v>
      </c>
      <c r="M2244">
        <v>2022</v>
      </c>
      <c r="N2244" t="s">
        <v>41</v>
      </c>
      <c r="O2244" t="s">
        <v>65</v>
      </c>
      <c r="P2244" t="s">
        <v>67</v>
      </c>
      <c r="Q2244" t="s">
        <v>68</v>
      </c>
      <c r="R2244" t="s">
        <v>64</v>
      </c>
      <c r="S2244" t="s">
        <v>66</v>
      </c>
      <c r="T2244" t="s">
        <v>69</v>
      </c>
      <c r="U2244">
        <v>286</v>
      </c>
      <c r="V2244">
        <v>408.98</v>
      </c>
    </row>
    <row r="2245" spans="12:22" x14ac:dyDescent="0.25">
      <c r="L2245" t="s">
        <v>52</v>
      </c>
      <c r="M2245">
        <v>2022</v>
      </c>
      <c r="N2245" t="s">
        <v>41</v>
      </c>
      <c r="O2245" t="s">
        <v>65</v>
      </c>
      <c r="P2245" t="s">
        <v>67</v>
      </c>
      <c r="Q2245" t="s">
        <v>68</v>
      </c>
      <c r="R2245" t="s">
        <v>64</v>
      </c>
      <c r="S2245" t="s">
        <v>66</v>
      </c>
      <c r="T2245" t="s">
        <v>69</v>
      </c>
      <c r="U2245">
        <v>840</v>
      </c>
      <c r="V2245">
        <v>1201.2</v>
      </c>
    </row>
    <row r="2246" spans="12:22" x14ac:dyDescent="0.25">
      <c r="L2246" t="s">
        <v>52</v>
      </c>
      <c r="M2246">
        <v>2022</v>
      </c>
      <c r="N2246" t="s">
        <v>41</v>
      </c>
      <c r="O2246" t="s">
        <v>65</v>
      </c>
      <c r="P2246" t="s">
        <v>67</v>
      </c>
      <c r="Q2246" t="s">
        <v>68</v>
      </c>
      <c r="R2246" t="s">
        <v>64</v>
      </c>
      <c r="S2246" t="s">
        <v>66</v>
      </c>
      <c r="T2246" t="s">
        <v>69</v>
      </c>
      <c r="U2246">
        <v>873</v>
      </c>
      <c r="V2246">
        <v>1248.3899999999999</v>
      </c>
    </row>
    <row r="2247" spans="12:22" x14ac:dyDescent="0.25">
      <c r="L2247" t="s">
        <v>59</v>
      </c>
      <c r="M2247">
        <v>2022</v>
      </c>
      <c r="N2247" t="s">
        <v>41</v>
      </c>
      <c r="O2247" t="s">
        <v>65</v>
      </c>
      <c r="P2247" t="s">
        <v>67</v>
      </c>
      <c r="Q2247" t="s">
        <v>68</v>
      </c>
      <c r="R2247" t="s">
        <v>64</v>
      </c>
      <c r="S2247" t="s">
        <v>66</v>
      </c>
      <c r="T2247" t="s">
        <v>69</v>
      </c>
      <c r="U2247">
        <v>950</v>
      </c>
      <c r="V2247">
        <v>1358.5</v>
      </c>
    </row>
    <row r="2248" spans="12:22" x14ac:dyDescent="0.25">
      <c r="L2248" t="s">
        <v>59</v>
      </c>
      <c r="M2248">
        <v>2022</v>
      </c>
      <c r="N2248" t="s">
        <v>41</v>
      </c>
      <c r="O2248" t="s">
        <v>65</v>
      </c>
      <c r="P2248" t="s">
        <v>67</v>
      </c>
      <c r="Q2248" t="s">
        <v>68</v>
      </c>
      <c r="R2248" t="s">
        <v>64</v>
      </c>
      <c r="S2248" t="s">
        <v>66</v>
      </c>
      <c r="T2248" t="s">
        <v>69</v>
      </c>
      <c r="U2248">
        <v>951</v>
      </c>
      <c r="V2248">
        <v>1359.93</v>
      </c>
    </row>
    <row r="2249" spans="12:22" x14ac:dyDescent="0.25">
      <c r="L2249" t="s">
        <v>59</v>
      </c>
      <c r="M2249">
        <v>2022</v>
      </c>
      <c r="N2249" t="s">
        <v>41</v>
      </c>
      <c r="O2249" t="s">
        <v>65</v>
      </c>
      <c r="P2249" t="s">
        <v>67</v>
      </c>
      <c r="Q2249" t="s">
        <v>68</v>
      </c>
      <c r="R2249" t="s">
        <v>64</v>
      </c>
      <c r="S2249" t="s">
        <v>66</v>
      </c>
      <c r="T2249" t="s">
        <v>69</v>
      </c>
      <c r="U2249">
        <v>952</v>
      </c>
      <c r="V2249">
        <v>1361.3600000000001</v>
      </c>
    </row>
    <row r="2250" spans="12:22" x14ac:dyDescent="0.25">
      <c r="L2250" t="s">
        <v>52</v>
      </c>
      <c r="M2250">
        <v>2022</v>
      </c>
      <c r="N2250" t="s">
        <v>41</v>
      </c>
      <c r="O2250" t="s">
        <v>65</v>
      </c>
      <c r="P2250" t="s">
        <v>67</v>
      </c>
      <c r="Q2250" t="s">
        <v>68</v>
      </c>
      <c r="R2250" t="s">
        <v>64</v>
      </c>
      <c r="S2250" t="s">
        <v>66</v>
      </c>
      <c r="T2250" t="s">
        <v>69</v>
      </c>
      <c r="U2250">
        <v>826</v>
      </c>
      <c r="V2250">
        <v>526.24</v>
      </c>
    </row>
    <row r="2251" spans="12:22" x14ac:dyDescent="0.25">
      <c r="L2251" t="s">
        <v>59</v>
      </c>
      <c r="M2251">
        <v>2022</v>
      </c>
      <c r="N2251" t="s">
        <v>41</v>
      </c>
      <c r="O2251" t="s">
        <v>65</v>
      </c>
      <c r="P2251" t="s">
        <v>67</v>
      </c>
      <c r="Q2251" t="s">
        <v>68</v>
      </c>
      <c r="R2251" t="s">
        <v>64</v>
      </c>
      <c r="S2251" t="s">
        <v>66</v>
      </c>
      <c r="T2251" t="s">
        <v>69</v>
      </c>
      <c r="U2251">
        <v>879</v>
      </c>
      <c r="V2251">
        <v>526.24</v>
      </c>
    </row>
    <row r="2252" spans="12:22" x14ac:dyDescent="0.25">
      <c r="L2252" t="s">
        <v>63</v>
      </c>
      <c r="M2252">
        <v>2022</v>
      </c>
      <c r="N2252" t="s">
        <v>41</v>
      </c>
      <c r="O2252" t="s">
        <v>65</v>
      </c>
      <c r="P2252" t="s">
        <v>67</v>
      </c>
      <c r="Q2252" t="s">
        <v>68</v>
      </c>
      <c r="R2252" t="s">
        <v>64</v>
      </c>
      <c r="S2252" t="s">
        <v>66</v>
      </c>
      <c r="T2252" t="s">
        <v>69</v>
      </c>
      <c r="U2252">
        <v>315</v>
      </c>
      <c r="V2252">
        <v>450.45</v>
      </c>
    </row>
    <row r="2253" spans="12:22" x14ac:dyDescent="0.25">
      <c r="L2253" t="s">
        <v>52</v>
      </c>
      <c r="M2253">
        <v>2022</v>
      </c>
      <c r="N2253" t="s">
        <v>41</v>
      </c>
      <c r="O2253" t="s">
        <v>65</v>
      </c>
      <c r="P2253" t="s">
        <v>67</v>
      </c>
      <c r="Q2253" t="s">
        <v>68</v>
      </c>
      <c r="R2253" t="s">
        <v>64</v>
      </c>
      <c r="S2253" t="s">
        <v>66</v>
      </c>
      <c r="T2253" t="s">
        <v>69</v>
      </c>
      <c r="U2253">
        <v>309</v>
      </c>
      <c r="V2253">
        <v>441.87</v>
      </c>
    </row>
    <row r="2254" spans="12:22" x14ac:dyDescent="0.25">
      <c r="L2254" t="s">
        <v>59</v>
      </c>
      <c r="M2254">
        <v>2022</v>
      </c>
      <c r="N2254" t="s">
        <v>41</v>
      </c>
      <c r="O2254" t="s">
        <v>65</v>
      </c>
      <c r="P2254" t="s">
        <v>67</v>
      </c>
      <c r="Q2254" t="s">
        <v>68</v>
      </c>
      <c r="R2254" t="s">
        <v>64</v>
      </c>
      <c r="S2254" t="s">
        <v>66</v>
      </c>
      <c r="T2254" t="s">
        <v>69</v>
      </c>
      <c r="U2254">
        <v>313</v>
      </c>
      <c r="V2254">
        <v>447.59000000000003</v>
      </c>
    </row>
    <row r="2255" spans="12:22" x14ac:dyDescent="0.25">
      <c r="L2255" t="s">
        <v>59</v>
      </c>
      <c r="M2255">
        <v>2022</v>
      </c>
      <c r="N2255" t="s">
        <v>41</v>
      </c>
      <c r="O2255" t="s">
        <v>65</v>
      </c>
      <c r="P2255" t="s">
        <v>67</v>
      </c>
      <c r="Q2255" t="s">
        <v>68</v>
      </c>
      <c r="R2255" t="s">
        <v>64</v>
      </c>
      <c r="S2255" t="s">
        <v>66</v>
      </c>
      <c r="T2255" t="s">
        <v>69</v>
      </c>
      <c r="U2255">
        <v>241</v>
      </c>
      <c r="V2255">
        <v>344.63</v>
      </c>
    </row>
    <row r="2256" spans="12:22" x14ac:dyDescent="0.25">
      <c r="L2256" t="s">
        <v>59</v>
      </c>
      <c r="M2256">
        <v>2022</v>
      </c>
      <c r="N2256" t="s">
        <v>41</v>
      </c>
      <c r="O2256" t="s">
        <v>65</v>
      </c>
      <c r="P2256" t="s">
        <v>67</v>
      </c>
      <c r="Q2256" t="s">
        <v>68</v>
      </c>
      <c r="R2256" t="s">
        <v>64</v>
      </c>
      <c r="S2256" t="s">
        <v>66</v>
      </c>
      <c r="T2256" t="s">
        <v>69</v>
      </c>
      <c r="U2256">
        <v>289</v>
      </c>
      <c r="V2256">
        <v>413.27</v>
      </c>
    </row>
    <row r="2257" spans="12:22" x14ac:dyDescent="0.25">
      <c r="L2257" t="s">
        <v>59</v>
      </c>
      <c r="M2257">
        <v>2022</v>
      </c>
      <c r="N2257" t="s">
        <v>41</v>
      </c>
      <c r="O2257" t="s">
        <v>65</v>
      </c>
      <c r="P2257" t="s">
        <v>67</v>
      </c>
      <c r="Q2257" t="s">
        <v>68</v>
      </c>
      <c r="R2257" t="s">
        <v>64</v>
      </c>
      <c r="S2257" t="s">
        <v>66</v>
      </c>
      <c r="T2257" t="s">
        <v>69</v>
      </c>
      <c r="U2257">
        <v>795</v>
      </c>
      <c r="V2257">
        <v>1136.8499999999999</v>
      </c>
    </row>
    <row r="2258" spans="12:22" x14ac:dyDescent="0.25">
      <c r="L2258" t="s">
        <v>59</v>
      </c>
      <c r="M2258">
        <v>2022</v>
      </c>
      <c r="N2258" t="s">
        <v>41</v>
      </c>
      <c r="O2258" t="s">
        <v>65</v>
      </c>
      <c r="P2258" t="s">
        <v>67</v>
      </c>
      <c r="Q2258" t="s">
        <v>68</v>
      </c>
      <c r="R2258" t="s">
        <v>64</v>
      </c>
      <c r="S2258" t="s">
        <v>66</v>
      </c>
      <c r="T2258" t="s">
        <v>69</v>
      </c>
      <c r="U2258">
        <v>849</v>
      </c>
      <c r="V2258">
        <v>1214.07</v>
      </c>
    </row>
    <row r="2259" spans="12:22" x14ac:dyDescent="0.25">
      <c r="L2259" t="s">
        <v>59</v>
      </c>
      <c r="M2259">
        <v>2022</v>
      </c>
      <c r="N2259" t="s">
        <v>41</v>
      </c>
      <c r="O2259" t="s">
        <v>65</v>
      </c>
      <c r="P2259" t="s">
        <v>67</v>
      </c>
      <c r="Q2259" t="s">
        <v>68</v>
      </c>
      <c r="R2259" t="s">
        <v>64</v>
      </c>
      <c r="S2259" t="s">
        <v>66</v>
      </c>
      <c r="T2259" t="s">
        <v>69</v>
      </c>
      <c r="U2259">
        <v>882</v>
      </c>
      <c r="V2259">
        <v>1261.26</v>
      </c>
    </row>
    <row r="2260" spans="12:22" x14ac:dyDescent="0.25">
      <c r="L2260" t="s">
        <v>59</v>
      </c>
      <c r="M2260">
        <v>2022</v>
      </c>
      <c r="N2260" t="s">
        <v>40</v>
      </c>
      <c r="O2260" t="s">
        <v>65</v>
      </c>
      <c r="P2260" t="s">
        <v>67</v>
      </c>
      <c r="Q2260" t="s">
        <v>68</v>
      </c>
      <c r="R2260" t="s">
        <v>64</v>
      </c>
      <c r="S2260" t="s">
        <v>66</v>
      </c>
      <c r="T2260" t="s">
        <v>69</v>
      </c>
      <c r="U2260">
        <v>320</v>
      </c>
      <c r="V2260">
        <v>457.6</v>
      </c>
    </row>
    <row r="2261" spans="12:22" x14ac:dyDescent="0.25">
      <c r="L2261" t="s">
        <v>59</v>
      </c>
      <c r="M2261">
        <v>2022</v>
      </c>
      <c r="N2261" t="s">
        <v>40</v>
      </c>
      <c r="O2261" t="s">
        <v>65</v>
      </c>
      <c r="P2261" t="s">
        <v>67</v>
      </c>
      <c r="Q2261" t="s">
        <v>68</v>
      </c>
      <c r="R2261" t="s">
        <v>64</v>
      </c>
      <c r="S2261" t="s">
        <v>66</v>
      </c>
      <c r="T2261" t="s">
        <v>69</v>
      </c>
      <c r="U2261">
        <v>248</v>
      </c>
      <c r="V2261">
        <v>354.64</v>
      </c>
    </row>
    <row r="2262" spans="12:22" x14ac:dyDescent="0.25">
      <c r="L2262" t="s">
        <v>59</v>
      </c>
      <c r="M2262">
        <v>2022</v>
      </c>
      <c r="N2262" t="s">
        <v>40</v>
      </c>
      <c r="O2262" t="s">
        <v>65</v>
      </c>
      <c r="P2262" t="s">
        <v>67</v>
      </c>
      <c r="Q2262" t="s">
        <v>68</v>
      </c>
      <c r="R2262" t="s">
        <v>64</v>
      </c>
      <c r="S2262" t="s">
        <v>66</v>
      </c>
      <c r="T2262" t="s">
        <v>69</v>
      </c>
      <c r="U2262">
        <v>322</v>
      </c>
      <c r="V2262">
        <v>460.46000000000004</v>
      </c>
    </row>
    <row r="2263" spans="12:22" x14ac:dyDescent="0.25">
      <c r="L2263" t="s">
        <v>59</v>
      </c>
      <c r="M2263">
        <v>2022</v>
      </c>
      <c r="N2263" t="s">
        <v>40</v>
      </c>
      <c r="O2263" t="s">
        <v>65</v>
      </c>
      <c r="P2263" t="s">
        <v>67</v>
      </c>
      <c r="Q2263" t="s">
        <v>68</v>
      </c>
      <c r="R2263" t="s">
        <v>64</v>
      </c>
      <c r="S2263" t="s">
        <v>66</v>
      </c>
      <c r="T2263" t="s">
        <v>69</v>
      </c>
      <c r="U2263">
        <v>244</v>
      </c>
      <c r="V2263">
        <v>348.92</v>
      </c>
    </row>
    <row r="2264" spans="12:22" x14ac:dyDescent="0.25">
      <c r="L2264" t="s">
        <v>61</v>
      </c>
      <c r="M2264">
        <v>2022</v>
      </c>
      <c r="N2264" t="s">
        <v>40</v>
      </c>
      <c r="O2264" t="s">
        <v>65</v>
      </c>
      <c r="P2264" t="s">
        <v>67</v>
      </c>
      <c r="Q2264" t="s">
        <v>68</v>
      </c>
      <c r="R2264" t="s">
        <v>64</v>
      </c>
      <c r="S2264" t="s">
        <v>66</v>
      </c>
      <c r="T2264" t="s">
        <v>69</v>
      </c>
      <c r="U2264">
        <v>292</v>
      </c>
      <c r="V2264">
        <v>417.56</v>
      </c>
    </row>
    <row r="2265" spans="12:22" x14ac:dyDescent="0.25">
      <c r="L2265" t="s">
        <v>59</v>
      </c>
      <c r="M2265">
        <v>2022</v>
      </c>
      <c r="N2265" t="s">
        <v>40</v>
      </c>
      <c r="O2265" t="s">
        <v>65</v>
      </c>
      <c r="P2265" t="s">
        <v>67</v>
      </c>
      <c r="Q2265" t="s">
        <v>68</v>
      </c>
      <c r="R2265" t="s">
        <v>64</v>
      </c>
      <c r="S2265" t="s">
        <v>66</v>
      </c>
      <c r="T2265" t="s">
        <v>69</v>
      </c>
      <c r="U2265">
        <v>786</v>
      </c>
      <c r="V2265">
        <v>1123.98</v>
      </c>
    </row>
    <row r="2266" spans="12:22" x14ac:dyDescent="0.25">
      <c r="L2266" t="s">
        <v>59</v>
      </c>
      <c r="M2266">
        <v>2022</v>
      </c>
      <c r="N2266" t="s">
        <v>40</v>
      </c>
      <c r="O2266" t="s">
        <v>65</v>
      </c>
      <c r="P2266" t="s">
        <v>67</v>
      </c>
      <c r="Q2266" t="s">
        <v>68</v>
      </c>
      <c r="R2266" t="s">
        <v>64</v>
      </c>
      <c r="S2266" t="s">
        <v>66</v>
      </c>
      <c r="T2266" t="s">
        <v>69</v>
      </c>
      <c r="U2266">
        <v>839</v>
      </c>
      <c r="V2266">
        <v>1199.77</v>
      </c>
    </row>
    <row r="2267" spans="12:22" x14ac:dyDescent="0.25">
      <c r="L2267" t="s">
        <v>52</v>
      </c>
      <c r="M2267">
        <v>2022</v>
      </c>
      <c r="N2267" t="s">
        <v>40</v>
      </c>
      <c r="O2267" t="s">
        <v>65</v>
      </c>
      <c r="P2267" t="s">
        <v>67</v>
      </c>
      <c r="Q2267" t="s">
        <v>68</v>
      </c>
      <c r="R2267" t="s">
        <v>64</v>
      </c>
      <c r="S2267" t="s">
        <v>66</v>
      </c>
      <c r="T2267" t="s">
        <v>69</v>
      </c>
      <c r="U2267">
        <v>872</v>
      </c>
      <c r="V2267">
        <v>1246.96</v>
      </c>
    </row>
    <row r="2268" spans="12:22" x14ac:dyDescent="0.25">
      <c r="L2268" t="s">
        <v>52</v>
      </c>
      <c r="M2268">
        <v>2022</v>
      </c>
      <c r="N2268" t="s">
        <v>40</v>
      </c>
      <c r="O2268" t="s">
        <v>65</v>
      </c>
      <c r="P2268" t="s">
        <v>67</v>
      </c>
      <c r="Q2268" t="s">
        <v>68</v>
      </c>
      <c r="R2268" t="s">
        <v>64</v>
      </c>
      <c r="S2268" t="s">
        <v>66</v>
      </c>
      <c r="T2268" t="s">
        <v>69</v>
      </c>
      <c r="U2268">
        <v>947</v>
      </c>
      <c r="V2268">
        <v>1354.21</v>
      </c>
    </row>
    <row r="2269" spans="12:22" x14ac:dyDescent="0.25">
      <c r="L2269" t="s">
        <v>61</v>
      </c>
      <c r="M2269">
        <v>2022</v>
      </c>
      <c r="N2269" t="s">
        <v>40</v>
      </c>
      <c r="O2269" t="s">
        <v>65</v>
      </c>
      <c r="P2269" t="s">
        <v>67</v>
      </c>
      <c r="Q2269" t="s">
        <v>68</v>
      </c>
      <c r="R2269" t="s">
        <v>64</v>
      </c>
      <c r="S2269" t="s">
        <v>66</v>
      </c>
      <c r="T2269" t="s">
        <v>69</v>
      </c>
      <c r="U2269">
        <v>948</v>
      </c>
      <c r="V2269">
        <v>1355.6399999999999</v>
      </c>
    </row>
    <row r="2270" spans="12:22" x14ac:dyDescent="0.25">
      <c r="L2270" t="s">
        <v>61</v>
      </c>
      <c r="M2270">
        <v>2022</v>
      </c>
      <c r="N2270" t="s">
        <v>40</v>
      </c>
      <c r="O2270" t="s">
        <v>65</v>
      </c>
      <c r="P2270" t="s">
        <v>67</v>
      </c>
      <c r="Q2270" t="s">
        <v>68</v>
      </c>
      <c r="R2270" t="s">
        <v>64</v>
      </c>
      <c r="S2270" t="s">
        <v>66</v>
      </c>
      <c r="T2270" t="s">
        <v>69</v>
      </c>
      <c r="U2270">
        <v>949</v>
      </c>
      <c r="V2270">
        <v>1357.07</v>
      </c>
    </row>
    <row r="2271" spans="12:22" x14ac:dyDescent="0.25">
      <c r="L2271" t="s">
        <v>52</v>
      </c>
      <c r="M2271">
        <v>2022</v>
      </c>
      <c r="N2271" t="s">
        <v>40</v>
      </c>
      <c r="O2271" t="s">
        <v>65</v>
      </c>
      <c r="P2271" t="s">
        <v>67</v>
      </c>
      <c r="Q2271" t="s">
        <v>68</v>
      </c>
      <c r="R2271" t="s">
        <v>64</v>
      </c>
      <c r="S2271" t="s">
        <v>66</v>
      </c>
      <c r="T2271" t="s">
        <v>69</v>
      </c>
      <c r="U2271">
        <v>825</v>
      </c>
      <c r="V2271">
        <v>526.24</v>
      </c>
    </row>
    <row r="2272" spans="12:22" x14ac:dyDescent="0.25">
      <c r="L2272" t="s">
        <v>52</v>
      </c>
      <c r="M2272">
        <v>2022</v>
      </c>
      <c r="N2272" t="s">
        <v>40</v>
      </c>
      <c r="O2272" t="s">
        <v>65</v>
      </c>
      <c r="P2272" t="s">
        <v>67</v>
      </c>
      <c r="Q2272" t="s">
        <v>68</v>
      </c>
      <c r="R2272" t="s">
        <v>64</v>
      </c>
      <c r="S2272" t="s">
        <v>66</v>
      </c>
      <c r="T2272" t="s">
        <v>69</v>
      </c>
      <c r="U2272">
        <v>878</v>
      </c>
      <c r="V2272">
        <v>526.24</v>
      </c>
    </row>
    <row r="2273" spans="12:22" x14ac:dyDescent="0.25">
      <c r="L2273" t="s">
        <v>59</v>
      </c>
      <c r="M2273">
        <v>2022</v>
      </c>
      <c r="N2273" t="s">
        <v>40</v>
      </c>
      <c r="O2273" t="s">
        <v>65</v>
      </c>
      <c r="P2273" t="s">
        <v>67</v>
      </c>
      <c r="Q2273" t="s">
        <v>68</v>
      </c>
      <c r="R2273" t="s">
        <v>64</v>
      </c>
      <c r="S2273" t="s">
        <v>66</v>
      </c>
      <c r="T2273" t="s">
        <v>69</v>
      </c>
      <c r="U2273">
        <v>291</v>
      </c>
      <c r="V2273">
        <v>416.13</v>
      </c>
    </row>
    <row r="2274" spans="12:22" x14ac:dyDescent="0.25">
      <c r="L2274" t="s">
        <v>59</v>
      </c>
      <c r="M2274">
        <v>2022</v>
      </c>
      <c r="N2274" t="s">
        <v>40</v>
      </c>
      <c r="O2274" t="s">
        <v>65</v>
      </c>
      <c r="P2274" t="s">
        <v>67</v>
      </c>
      <c r="Q2274" t="s">
        <v>68</v>
      </c>
      <c r="R2274" t="s">
        <v>64</v>
      </c>
      <c r="S2274" t="s">
        <v>66</v>
      </c>
      <c r="T2274" t="s">
        <v>69</v>
      </c>
      <c r="U2274">
        <v>333</v>
      </c>
      <c r="V2274">
        <v>476.19</v>
      </c>
    </row>
    <row r="2275" spans="12:22" x14ac:dyDescent="0.25">
      <c r="L2275" t="s">
        <v>59</v>
      </c>
      <c r="M2275">
        <v>2022</v>
      </c>
      <c r="N2275" t="s">
        <v>40</v>
      </c>
      <c r="O2275" t="s">
        <v>65</v>
      </c>
      <c r="P2275" t="s">
        <v>67</v>
      </c>
      <c r="Q2275" t="s">
        <v>68</v>
      </c>
      <c r="R2275" t="s">
        <v>64</v>
      </c>
      <c r="S2275" t="s">
        <v>66</v>
      </c>
      <c r="T2275" t="s">
        <v>69</v>
      </c>
      <c r="U2275">
        <v>327</v>
      </c>
      <c r="V2275">
        <v>467.61</v>
      </c>
    </row>
    <row r="2276" spans="12:22" x14ac:dyDescent="0.25">
      <c r="L2276" t="s">
        <v>59</v>
      </c>
      <c r="M2276">
        <v>2022</v>
      </c>
      <c r="N2276" t="s">
        <v>40</v>
      </c>
      <c r="O2276" t="s">
        <v>65</v>
      </c>
      <c r="P2276" t="s">
        <v>67</v>
      </c>
      <c r="Q2276" t="s">
        <v>68</v>
      </c>
      <c r="R2276" t="s">
        <v>64</v>
      </c>
      <c r="S2276" t="s">
        <v>66</v>
      </c>
      <c r="T2276" t="s">
        <v>69</v>
      </c>
      <c r="U2276">
        <v>321</v>
      </c>
      <c r="V2276">
        <v>459.03</v>
      </c>
    </row>
    <row r="2277" spans="12:22" x14ac:dyDescent="0.25">
      <c r="L2277" t="s">
        <v>61</v>
      </c>
      <c r="M2277">
        <v>2022</v>
      </c>
      <c r="N2277" t="s">
        <v>40</v>
      </c>
      <c r="O2277" t="s">
        <v>65</v>
      </c>
      <c r="P2277" t="s">
        <v>67</v>
      </c>
      <c r="Q2277" t="s">
        <v>68</v>
      </c>
      <c r="R2277" t="s">
        <v>64</v>
      </c>
      <c r="S2277" t="s">
        <v>66</v>
      </c>
      <c r="T2277" t="s">
        <v>69</v>
      </c>
      <c r="U2277">
        <v>319</v>
      </c>
      <c r="V2277">
        <v>456.16999999999996</v>
      </c>
    </row>
    <row r="2278" spans="12:22" x14ac:dyDescent="0.25">
      <c r="L2278" t="s">
        <v>61</v>
      </c>
      <c r="M2278">
        <v>2022</v>
      </c>
      <c r="N2278" t="s">
        <v>40</v>
      </c>
      <c r="O2278" t="s">
        <v>65</v>
      </c>
      <c r="P2278" t="s">
        <v>67</v>
      </c>
      <c r="Q2278" t="s">
        <v>68</v>
      </c>
      <c r="R2278" t="s">
        <v>64</v>
      </c>
      <c r="S2278" t="s">
        <v>66</v>
      </c>
      <c r="T2278" t="s">
        <v>69</v>
      </c>
      <c r="U2278">
        <v>247</v>
      </c>
      <c r="V2278">
        <v>353.21</v>
      </c>
    </row>
    <row r="2279" spans="12:22" x14ac:dyDescent="0.25">
      <c r="L2279" t="s">
        <v>59</v>
      </c>
      <c r="M2279">
        <v>2022</v>
      </c>
      <c r="N2279" t="s">
        <v>40</v>
      </c>
      <c r="O2279" t="s">
        <v>65</v>
      </c>
      <c r="P2279" t="s">
        <v>67</v>
      </c>
      <c r="Q2279" t="s">
        <v>68</v>
      </c>
      <c r="R2279" t="s">
        <v>64</v>
      </c>
      <c r="S2279" t="s">
        <v>66</v>
      </c>
      <c r="T2279" t="s">
        <v>69</v>
      </c>
      <c r="U2279">
        <v>295</v>
      </c>
      <c r="V2279">
        <v>421.85</v>
      </c>
    </row>
    <row r="2280" spans="12:22" x14ac:dyDescent="0.25">
      <c r="L2280" t="s">
        <v>61</v>
      </c>
      <c r="M2280">
        <v>2022</v>
      </c>
      <c r="N2280" t="s">
        <v>40</v>
      </c>
      <c r="O2280" t="s">
        <v>65</v>
      </c>
      <c r="P2280" t="s">
        <v>67</v>
      </c>
      <c r="Q2280" t="s">
        <v>68</v>
      </c>
      <c r="R2280" t="s">
        <v>64</v>
      </c>
      <c r="S2280" t="s">
        <v>66</v>
      </c>
      <c r="T2280" t="s">
        <v>69</v>
      </c>
      <c r="U2280">
        <v>848</v>
      </c>
      <c r="V2280">
        <v>1212.6399999999999</v>
      </c>
    </row>
    <row r="2281" spans="12:22" x14ac:dyDescent="0.25">
      <c r="L2281" t="s">
        <v>59</v>
      </c>
      <c r="M2281">
        <v>2022</v>
      </c>
      <c r="N2281" t="s">
        <v>40</v>
      </c>
      <c r="O2281" t="s">
        <v>65</v>
      </c>
      <c r="P2281" t="s">
        <v>67</v>
      </c>
      <c r="Q2281" t="s">
        <v>68</v>
      </c>
      <c r="R2281" t="s">
        <v>64</v>
      </c>
      <c r="S2281" t="s">
        <v>66</v>
      </c>
      <c r="T2281" t="s">
        <v>69</v>
      </c>
      <c r="U2281">
        <v>881</v>
      </c>
      <c r="V2281">
        <v>1259.83</v>
      </c>
    </row>
    <row r="2282" spans="12:22" x14ac:dyDescent="0.25">
      <c r="L2282" t="s">
        <v>52</v>
      </c>
      <c r="M2282">
        <v>2022</v>
      </c>
      <c r="N2282" t="s">
        <v>39</v>
      </c>
      <c r="O2282" t="s">
        <v>65</v>
      </c>
      <c r="P2282" t="s">
        <v>67</v>
      </c>
      <c r="Q2282" t="s">
        <v>68</v>
      </c>
      <c r="R2282" t="s">
        <v>64</v>
      </c>
      <c r="S2282" t="s">
        <v>66</v>
      </c>
      <c r="T2282" t="s">
        <v>69</v>
      </c>
      <c r="U2282">
        <v>326</v>
      </c>
      <c r="V2282">
        <v>466.18</v>
      </c>
    </row>
    <row r="2283" spans="12:22" x14ac:dyDescent="0.25">
      <c r="L2283" t="s">
        <v>52</v>
      </c>
      <c r="M2283">
        <v>2022</v>
      </c>
      <c r="N2283" t="s">
        <v>39</v>
      </c>
      <c r="O2283" t="s">
        <v>65</v>
      </c>
      <c r="P2283" t="s">
        <v>67</v>
      </c>
      <c r="Q2283" t="s">
        <v>68</v>
      </c>
      <c r="R2283" t="s">
        <v>64</v>
      </c>
      <c r="S2283" t="s">
        <v>66</v>
      </c>
      <c r="T2283" t="s">
        <v>69</v>
      </c>
      <c r="U2283">
        <v>254</v>
      </c>
      <c r="V2283">
        <v>363.22</v>
      </c>
    </row>
    <row r="2284" spans="12:22" x14ac:dyDescent="0.25">
      <c r="L2284" t="s">
        <v>59</v>
      </c>
      <c r="M2284">
        <v>2022</v>
      </c>
      <c r="N2284" t="s">
        <v>39</v>
      </c>
      <c r="O2284" t="s">
        <v>65</v>
      </c>
      <c r="P2284" t="s">
        <v>67</v>
      </c>
      <c r="Q2284" t="s">
        <v>68</v>
      </c>
      <c r="R2284" t="s">
        <v>64</v>
      </c>
      <c r="S2284" t="s">
        <v>66</v>
      </c>
      <c r="T2284" t="s">
        <v>69</v>
      </c>
      <c r="U2284">
        <v>296</v>
      </c>
      <c r="V2284">
        <v>423.28</v>
      </c>
    </row>
    <row r="2285" spans="12:22" x14ac:dyDescent="0.25">
      <c r="L2285" t="s">
        <v>52</v>
      </c>
      <c r="M2285">
        <v>2022</v>
      </c>
      <c r="N2285" t="s">
        <v>39</v>
      </c>
      <c r="O2285" t="s">
        <v>65</v>
      </c>
      <c r="P2285" t="s">
        <v>67</v>
      </c>
      <c r="Q2285" t="s">
        <v>68</v>
      </c>
      <c r="R2285" t="s">
        <v>64</v>
      </c>
      <c r="S2285" t="s">
        <v>66</v>
      </c>
      <c r="T2285" t="s">
        <v>69</v>
      </c>
      <c r="U2285">
        <v>328</v>
      </c>
      <c r="V2285">
        <v>469.03999999999996</v>
      </c>
    </row>
    <row r="2286" spans="12:22" x14ac:dyDescent="0.25">
      <c r="L2286" t="s">
        <v>61</v>
      </c>
      <c r="M2286">
        <v>2022</v>
      </c>
      <c r="N2286" t="s">
        <v>39</v>
      </c>
      <c r="O2286" t="s">
        <v>65</v>
      </c>
      <c r="P2286" t="s">
        <v>67</v>
      </c>
      <c r="Q2286" t="s">
        <v>68</v>
      </c>
      <c r="R2286" t="s">
        <v>64</v>
      </c>
      <c r="S2286" t="s">
        <v>66</v>
      </c>
      <c r="T2286" t="s">
        <v>69</v>
      </c>
      <c r="U2286">
        <v>250</v>
      </c>
      <c r="V2286">
        <v>357.5</v>
      </c>
    </row>
    <row r="2287" spans="12:22" x14ac:dyDescent="0.25">
      <c r="L2287" t="s">
        <v>59</v>
      </c>
      <c r="M2287">
        <v>2022</v>
      </c>
      <c r="N2287" t="s">
        <v>39</v>
      </c>
      <c r="O2287" t="s">
        <v>65</v>
      </c>
      <c r="P2287" t="s">
        <v>67</v>
      </c>
      <c r="Q2287" t="s">
        <v>68</v>
      </c>
      <c r="R2287" t="s">
        <v>64</v>
      </c>
      <c r="S2287" t="s">
        <v>66</v>
      </c>
      <c r="T2287" t="s">
        <v>69</v>
      </c>
      <c r="U2287">
        <v>298</v>
      </c>
      <c r="V2287">
        <v>426.14</v>
      </c>
    </row>
    <row r="2288" spans="12:22" x14ac:dyDescent="0.25">
      <c r="L2288" t="s">
        <v>52</v>
      </c>
      <c r="M2288">
        <v>2022</v>
      </c>
      <c r="N2288" t="s">
        <v>39</v>
      </c>
      <c r="O2288" t="s">
        <v>65</v>
      </c>
      <c r="P2288" t="s">
        <v>67</v>
      </c>
      <c r="Q2288" t="s">
        <v>68</v>
      </c>
      <c r="R2288" t="s">
        <v>64</v>
      </c>
      <c r="S2288" t="s">
        <v>66</v>
      </c>
      <c r="T2288" t="s">
        <v>69</v>
      </c>
      <c r="U2288">
        <v>785</v>
      </c>
      <c r="V2288">
        <v>1122.55</v>
      </c>
    </row>
    <row r="2289" spans="12:22" x14ac:dyDescent="0.25">
      <c r="L2289" t="s">
        <v>63</v>
      </c>
      <c r="M2289">
        <v>2022</v>
      </c>
      <c r="N2289" t="s">
        <v>39</v>
      </c>
      <c r="O2289" t="s">
        <v>65</v>
      </c>
      <c r="P2289" t="s">
        <v>67</v>
      </c>
      <c r="Q2289" t="s">
        <v>68</v>
      </c>
      <c r="R2289" t="s">
        <v>64</v>
      </c>
      <c r="S2289" t="s">
        <v>66</v>
      </c>
      <c r="T2289" t="s">
        <v>69</v>
      </c>
      <c r="U2289">
        <v>838</v>
      </c>
      <c r="V2289">
        <v>1198.3399999999999</v>
      </c>
    </row>
    <row r="2290" spans="12:22" x14ac:dyDescent="0.25">
      <c r="L2290" t="s">
        <v>63</v>
      </c>
      <c r="M2290">
        <v>2022</v>
      </c>
      <c r="N2290" t="s">
        <v>39</v>
      </c>
      <c r="O2290" t="s">
        <v>65</v>
      </c>
      <c r="P2290" t="s">
        <v>67</v>
      </c>
      <c r="Q2290" t="s">
        <v>68</v>
      </c>
      <c r="R2290" t="s">
        <v>64</v>
      </c>
      <c r="S2290" t="s">
        <v>66</v>
      </c>
      <c r="T2290" t="s">
        <v>69</v>
      </c>
      <c r="U2290">
        <v>871</v>
      </c>
      <c r="V2290">
        <v>1245.53</v>
      </c>
    </row>
    <row r="2291" spans="12:22" x14ac:dyDescent="0.25">
      <c r="L2291" t="s">
        <v>61</v>
      </c>
      <c r="M2291">
        <v>2022</v>
      </c>
      <c r="N2291" t="s">
        <v>39</v>
      </c>
      <c r="O2291" t="s">
        <v>65</v>
      </c>
      <c r="P2291" t="s">
        <v>67</v>
      </c>
      <c r="Q2291" t="s">
        <v>68</v>
      </c>
      <c r="R2291" t="s">
        <v>64</v>
      </c>
      <c r="S2291" t="s">
        <v>66</v>
      </c>
      <c r="T2291" t="s">
        <v>69</v>
      </c>
      <c r="U2291">
        <v>945</v>
      </c>
      <c r="V2291">
        <v>1351.35</v>
      </c>
    </row>
    <row r="2292" spans="12:22" x14ac:dyDescent="0.25">
      <c r="L2292" t="s">
        <v>59</v>
      </c>
      <c r="M2292">
        <v>2022</v>
      </c>
      <c r="N2292" t="s">
        <v>39</v>
      </c>
      <c r="O2292" t="s">
        <v>65</v>
      </c>
      <c r="P2292" t="s">
        <v>67</v>
      </c>
      <c r="Q2292" t="s">
        <v>68</v>
      </c>
      <c r="R2292" t="s">
        <v>64</v>
      </c>
      <c r="S2292" t="s">
        <v>66</v>
      </c>
      <c r="T2292" t="s">
        <v>69</v>
      </c>
      <c r="U2292">
        <v>946</v>
      </c>
      <c r="V2292">
        <v>1352.78</v>
      </c>
    </row>
    <row r="2293" spans="12:22" x14ac:dyDescent="0.25">
      <c r="L2293" t="s">
        <v>63</v>
      </c>
      <c r="M2293">
        <v>2022</v>
      </c>
      <c r="N2293" t="s">
        <v>39</v>
      </c>
      <c r="O2293" t="s">
        <v>65</v>
      </c>
      <c r="P2293" t="s">
        <v>67</v>
      </c>
      <c r="Q2293" t="s">
        <v>68</v>
      </c>
      <c r="R2293" t="s">
        <v>64</v>
      </c>
      <c r="S2293" t="s">
        <v>66</v>
      </c>
      <c r="T2293" t="s">
        <v>69</v>
      </c>
      <c r="U2293">
        <v>824</v>
      </c>
      <c r="V2293">
        <v>526.24</v>
      </c>
    </row>
    <row r="2294" spans="12:22" x14ac:dyDescent="0.25">
      <c r="L2294" t="s">
        <v>52</v>
      </c>
      <c r="M2294">
        <v>2022</v>
      </c>
      <c r="N2294" t="s">
        <v>39</v>
      </c>
      <c r="O2294" t="s">
        <v>65</v>
      </c>
      <c r="P2294" t="s">
        <v>67</v>
      </c>
      <c r="Q2294" t="s">
        <v>68</v>
      </c>
      <c r="R2294" t="s">
        <v>64</v>
      </c>
      <c r="S2294" t="s">
        <v>66</v>
      </c>
      <c r="T2294" t="s">
        <v>69</v>
      </c>
      <c r="U2294">
        <v>297</v>
      </c>
      <c r="V2294">
        <v>424.71</v>
      </c>
    </row>
    <row r="2295" spans="12:22" x14ac:dyDescent="0.25">
      <c r="L2295" t="s">
        <v>52</v>
      </c>
      <c r="M2295">
        <v>2022</v>
      </c>
      <c r="N2295" t="s">
        <v>39</v>
      </c>
      <c r="O2295" t="s">
        <v>65</v>
      </c>
      <c r="P2295" t="s">
        <v>67</v>
      </c>
      <c r="Q2295" t="s">
        <v>68</v>
      </c>
      <c r="R2295" t="s">
        <v>64</v>
      </c>
      <c r="S2295" t="s">
        <v>66</v>
      </c>
      <c r="T2295" t="s">
        <v>69</v>
      </c>
      <c r="U2295">
        <v>351</v>
      </c>
      <c r="V2295">
        <v>501.93</v>
      </c>
    </row>
    <row r="2296" spans="12:22" x14ac:dyDescent="0.25">
      <c r="L2296" t="s">
        <v>63</v>
      </c>
      <c r="M2296">
        <v>2022</v>
      </c>
      <c r="N2296" t="s">
        <v>39</v>
      </c>
      <c r="O2296" t="s">
        <v>65</v>
      </c>
      <c r="P2296" t="s">
        <v>67</v>
      </c>
      <c r="Q2296" t="s">
        <v>68</v>
      </c>
      <c r="R2296" t="s">
        <v>64</v>
      </c>
      <c r="S2296" t="s">
        <v>66</v>
      </c>
      <c r="T2296" t="s">
        <v>69</v>
      </c>
      <c r="U2296">
        <v>345</v>
      </c>
      <c r="V2296">
        <v>493.35</v>
      </c>
    </row>
    <row r="2297" spans="12:22" x14ac:dyDescent="0.25">
      <c r="L2297" t="s">
        <v>61</v>
      </c>
      <c r="M2297">
        <v>2022</v>
      </c>
      <c r="N2297" t="s">
        <v>39</v>
      </c>
      <c r="O2297" t="s">
        <v>65</v>
      </c>
      <c r="P2297" t="s">
        <v>67</v>
      </c>
      <c r="Q2297" t="s">
        <v>68</v>
      </c>
      <c r="R2297" t="s">
        <v>64</v>
      </c>
      <c r="S2297" t="s">
        <v>66</v>
      </c>
      <c r="T2297" t="s">
        <v>69</v>
      </c>
      <c r="U2297">
        <v>339</v>
      </c>
      <c r="V2297">
        <v>484.77</v>
      </c>
    </row>
    <row r="2298" spans="12:22" x14ac:dyDescent="0.25">
      <c r="L2298" t="s">
        <v>59</v>
      </c>
      <c r="M2298">
        <v>2022</v>
      </c>
      <c r="N2298" t="s">
        <v>39</v>
      </c>
      <c r="O2298" t="s">
        <v>65</v>
      </c>
      <c r="P2298" t="s">
        <v>67</v>
      </c>
      <c r="Q2298" t="s">
        <v>68</v>
      </c>
      <c r="R2298" t="s">
        <v>64</v>
      </c>
      <c r="S2298" t="s">
        <v>66</v>
      </c>
      <c r="T2298" t="s">
        <v>69</v>
      </c>
      <c r="U2298">
        <v>325</v>
      </c>
      <c r="V2298">
        <v>464.75</v>
      </c>
    </row>
    <row r="2299" spans="12:22" x14ac:dyDescent="0.25">
      <c r="L2299" t="s">
        <v>61</v>
      </c>
      <c r="M2299">
        <v>2022</v>
      </c>
      <c r="N2299" t="s">
        <v>39</v>
      </c>
      <c r="O2299" t="s">
        <v>65</v>
      </c>
      <c r="P2299" t="s">
        <v>67</v>
      </c>
      <c r="Q2299" t="s">
        <v>68</v>
      </c>
      <c r="R2299" t="s">
        <v>64</v>
      </c>
      <c r="S2299" t="s">
        <v>66</v>
      </c>
      <c r="T2299" t="s">
        <v>69</v>
      </c>
      <c r="U2299">
        <v>253</v>
      </c>
      <c r="V2299">
        <v>361.78999999999996</v>
      </c>
    </row>
    <row r="2300" spans="12:22" x14ac:dyDescent="0.25">
      <c r="L2300" t="s">
        <v>52</v>
      </c>
      <c r="M2300">
        <v>2022</v>
      </c>
      <c r="N2300" t="s">
        <v>39</v>
      </c>
      <c r="O2300" t="s">
        <v>65</v>
      </c>
      <c r="P2300" t="s">
        <v>67</v>
      </c>
      <c r="Q2300" t="s">
        <v>68</v>
      </c>
      <c r="R2300" t="s">
        <v>64</v>
      </c>
      <c r="S2300" t="s">
        <v>66</v>
      </c>
      <c r="T2300" t="s">
        <v>69</v>
      </c>
      <c r="U2300">
        <v>301</v>
      </c>
      <c r="V2300">
        <v>430.43</v>
      </c>
    </row>
    <row r="2301" spans="12:22" x14ac:dyDescent="0.25">
      <c r="L2301" t="s">
        <v>59</v>
      </c>
      <c r="M2301">
        <v>2022</v>
      </c>
      <c r="N2301" t="s">
        <v>39</v>
      </c>
      <c r="O2301" t="s">
        <v>65</v>
      </c>
      <c r="P2301" t="s">
        <v>67</v>
      </c>
      <c r="Q2301" t="s">
        <v>68</v>
      </c>
      <c r="R2301" t="s">
        <v>64</v>
      </c>
      <c r="S2301" t="s">
        <v>66</v>
      </c>
      <c r="T2301" t="s">
        <v>69</v>
      </c>
      <c r="U2301">
        <v>794</v>
      </c>
      <c r="V2301">
        <v>1135.42</v>
      </c>
    </row>
    <row r="2302" spans="12:22" x14ac:dyDescent="0.25">
      <c r="L2302" t="s">
        <v>59</v>
      </c>
      <c r="M2302">
        <v>2022</v>
      </c>
      <c r="N2302" t="s">
        <v>39</v>
      </c>
      <c r="O2302" t="s">
        <v>65</v>
      </c>
      <c r="P2302" t="s">
        <v>67</v>
      </c>
      <c r="Q2302" t="s">
        <v>68</v>
      </c>
      <c r="R2302" t="s">
        <v>64</v>
      </c>
      <c r="S2302" t="s">
        <v>66</v>
      </c>
      <c r="T2302" t="s">
        <v>69</v>
      </c>
      <c r="U2302">
        <v>847</v>
      </c>
      <c r="V2302">
        <v>1211.21</v>
      </c>
    </row>
    <row r="2303" spans="12:22" x14ac:dyDescent="0.25">
      <c r="L2303" t="s">
        <v>52</v>
      </c>
      <c r="M2303">
        <v>2022</v>
      </c>
      <c r="N2303" t="s">
        <v>39</v>
      </c>
      <c r="O2303" t="s">
        <v>65</v>
      </c>
      <c r="P2303" t="s">
        <v>67</v>
      </c>
      <c r="Q2303" t="s">
        <v>68</v>
      </c>
      <c r="R2303" t="s">
        <v>64</v>
      </c>
      <c r="S2303" t="s">
        <v>66</v>
      </c>
      <c r="T2303" t="s">
        <v>69</v>
      </c>
      <c r="U2303">
        <v>880</v>
      </c>
      <c r="V2303">
        <v>1258.4000000000001</v>
      </c>
    </row>
    <row r="2304" spans="12:22" x14ac:dyDescent="0.25">
      <c r="L2304" t="s">
        <v>52</v>
      </c>
      <c r="M2304">
        <v>2023</v>
      </c>
      <c r="N2304" t="s">
        <v>34</v>
      </c>
      <c r="O2304" t="s">
        <v>53</v>
      </c>
      <c r="P2304" t="s">
        <v>67</v>
      </c>
      <c r="Q2304" t="s">
        <v>55</v>
      </c>
      <c r="R2304" t="s">
        <v>56</v>
      </c>
      <c r="S2304" t="s">
        <v>57</v>
      </c>
      <c r="T2304" t="s">
        <v>60</v>
      </c>
      <c r="U2304">
        <v>362</v>
      </c>
      <c r="V2304">
        <v>553.86</v>
      </c>
    </row>
    <row r="2305" spans="12:22" x14ac:dyDescent="0.25">
      <c r="L2305" t="s">
        <v>59</v>
      </c>
      <c r="M2305">
        <v>2023</v>
      </c>
      <c r="N2305" t="s">
        <v>34</v>
      </c>
      <c r="O2305" t="s">
        <v>53</v>
      </c>
      <c r="P2305" t="s">
        <v>67</v>
      </c>
      <c r="Q2305" t="s">
        <v>55</v>
      </c>
      <c r="R2305" t="s">
        <v>56</v>
      </c>
      <c r="S2305" t="s">
        <v>57</v>
      </c>
      <c r="T2305" t="s">
        <v>60</v>
      </c>
      <c r="U2305">
        <v>338</v>
      </c>
      <c r="V2305">
        <v>483.34000000000003</v>
      </c>
    </row>
    <row r="2306" spans="12:22" x14ac:dyDescent="0.25">
      <c r="L2306" t="s">
        <v>62</v>
      </c>
      <c r="M2306">
        <v>2023</v>
      </c>
      <c r="N2306" t="s">
        <v>34</v>
      </c>
      <c r="O2306" t="s">
        <v>53</v>
      </c>
      <c r="P2306" t="s">
        <v>67</v>
      </c>
      <c r="Q2306" t="s">
        <v>55</v>
      </c>
      <c r="R2306" t="s">
        <v>56</v>
      </c>
      <c r="S2306" t="s">
        <v>57</v>
      </c>
      <c r="T2306" t="s">
        <v>60</v>
      </c>
      <c r="U2306">
        <v>364</v>
      </c>
      <c r="V2306">
        <v>520.52</v>
      </c>
    </row>
    <row r="2307" spans="12:22" x14ac:dyDescent="0.25">
      <c r="L2307" t="s">
        <v>59</v>
      </c>
      <c r="M2307">
        <v>2023</v>
      </c>
      <c r="N2307" t="s">
        <v>34</v>
      </c>
      <c r="O2307" t="s">
        <v>53</v>
      </c>
      <c r="P2307" t="s">
        <v>67</v>
      </c>
      <c r="Q2307" t="s">
        <v>55</v>
      </c>
      <c r="R2307" t="s">
        <v>56</v>
      </c>
      <c r="S2307" t="s">
        <v>57</v>
      </c>
      <c r="T2307" t="s">
        <v>60</v>
      </c>
      <c r="U2307">
        <v>334</v>
      </c>
      <c r="V2307">
        <v>477.62</v>
      </c>
    </row>
    <row r="2308" spans="12:22" x14ac:dyDescent="0.25">
      <c r="L2308" t="s">
        <v>59</v>
      </c>
      <c r="M2308">
        <v>2023</v>
      </c>
      <c r="N2308" t="s">
        <v>34</v>
      </c>
      <c r="O2308" t="s">
        <v>53</v>
      </c>
      <c r="P2308" t="s">
        <v>67</v>
      </c>
      <c r="Q2308" t="s">
        <v>55</v>
      </c>
      <c r="R2308" t="s">
        <v>56</v>
      </c>
      <c r="S2308" t="s">
        <v>57</v>
      </c>
      <c r="T2308" t="s">
        <v>60</v>
      </c>
      <c r="U2308">
        <v>655</v>
      </c>
      <c r="V2308">
        <v>936.65</v>
      </c>
    </row>
    <row r="2309" spans="12:22" x14ac:dyDescent="0.25">
      <c r="L2309" t="s">
        <v>52</v>
      </c>
      <c r="M2309">
        <v>2023</v>
      </c>
      <c r="N2309" t="s">
        <v>34</v>
      </c>
      <c r="O2309" t="s">
        <v>53</v>
      </c>
      <c r="P2309" t="s">
        <v>67</v>
      </c>
      <c r="Q2309" t="s">
        <v>55</v>
      </c>
      <c r="R2309" t="s">
        <v>56</v>
      </c>
      <c r="S2309" t="s">
        <v>57</v>
      </c>
      <c r="T2309" t="s">
        <v>60</v>
      </c>
      <c r="U2309">
        <v>742</v>
      </c>
      <c r="V2309">
        <v>1061.06</v>
      </c>
    </row>
    <row r="2310" spans="12:22" x14ac:dyDescent="0.25">
      <c r="L2310" t="s">
        <v>52</v>
      </c>
      <c r="M2310">
        <v>2023</v>
      </c>
      <c r="N2310" t="s">
        <v>34</v>
      </c>
      <c r="O2310" t="s">
        <v>53</v>
      </c>
      <c r="P2310" t="s">
        <v>67</v>
      </c>
      <c r="Q2310" t="s">
        <v>55</v>
      </c>
      <c r="R2310" t="s">
        <v>56</v>
      </c>
      <c r="S2310" t="s">
        <v>57</v>
      </c>
      <c r="T2310" t="s">
        <v>60</v>
      </c>
      <c r="U2310">
        <v>363</v>
      </c>
      <c r="V2310">
        <v>519.09</v>
      </c>
    </row>
    <row r="2311" spans="12:22" x14ac:dyDescent="0.25">
      <c r="L2311" t="s">
        <v>59</v>
      </c>
      <c r="M2311">
        <v>2023</v>
      </c>
      <c r="N2311" t="s">
        <v>34</v>
      </c>
      <c r="O2311" t="s">
        <v>53</v>
      </c>
      <c r="P2311" t="s">
        <v>67</v>
      </c>
      <c r="Q2311" t="s">
        <v>55</v>
      </c>
      <c r="R2311" t="s">
        <v>56</v>
      </c>
      <c r="S2311" t="s">
        <v>57</v>
      </c>
      <c r="T2311" t="s">
        <v>60</v>
      </c>
      <c r="U2311">
        <v>781</v>
      </c>
      <c r="V2311">
        <v>526.24</v>
      </c>
    </row>
    <row r="2312" spans="12:22" x14ac:dyDescent="0.25">
      <c r="L2312" t="s">
        <v>59</v>
      </c>
      <c r="M2312">
        <v>2023</v>
      </c>
      <c r="N2312" t="s">
        <v>34</v>
      </c>
      <c r="O2312" t="s">
        <v>53</v>
      </c>
      <c r="P2312" t="s">
        <v>67</v>
      </c>
      <c r="Q2312" t="s">
        <v>55</v>
      </c>
      <c r="R2312" t="s">
        <v>56</v>
      </c>
      <c r="S2312" t="s">
        <v>57</v>
      </c>
      <c r="T2312" t="s">
        <v>60</v>
      </c>
      <c r="U2312">
        <v>361</v>
      </c>
      <c r="V2312">
        <v>516.23</v>
      </c>
    </row>
    <row r="2313" spans="12:22" x14ac:dyDescent="0.25">
      <c r="L2313" t="s">
        <v>62</v>
      </c>
      <c r="M2313">
        <v>2023</v>
      </c>
      <c r="N2313" t="s">
        <v>34</v>
      </c>
      <c r="O2313" t="s">
        <v>53</v>
      </c>
      <c r="P2313" t="s">
        <v>67</v>
      </c>
      <c r="Q2313" t="s">
        <v>55</v>
      </c>
      <c r="R2313" t="s">
        <v>56</v>
      </c>
      <c r="S2313" t="s">
        <v>57</v>
      </c>
      <c r="T2313" t="s">
        <v>60</v>
      </c>
      <c r="U2313">
        <v>337</v>
      </c>
      <c r="V2313">
        <v>481.90999999999997</v>
      </c>
    </row>
    <row r="2314" spans="12:22" x14ac:dyDescent="0.25">
      <c r="L2314" t="s">
        <v>59</v>
      </c>
      <c r="M2314">
        <v>2023</v>
      </c>
      <c r="N2314" t="s">
        <v>34</v>
      </c>
      <c r="O2314" t="s">
        <v>53</v>
      </c>
      <c r="P2314" t="s">
        <v>67</v>
      </c>
      <c r="Q2314" t="s">
        <v>55</v>
      </c>
      <c r="R2314" t="s">
        <v>56</v>
      </c>
      <c r="S2314" t="s">
        <v>57</v>
      </c>
      <c r="T2314" t="s">
        <v>60</v>
      </c>
      <c r="U2314">
        <v>365</v>
      </c>
      <c r="V2314">
        <v>521.95000000000005</v>
      </c>
    </row>
    <row r="2315" spans="12:22" x14ac:dyDescent="0.25">
      <c r="L2315" t="s">
        <v>52</v>
      </c>
      <c r="M2315">
        <v>2023</v>
      </c>
      <c r="N2315" t="s">
        <v>34</v>
      </c>
      <c r="O2315" t="s">
        <v>53</v>
      </c>
      <c r="P2315" t="s">
        <v>67</v>
      </c>
      <c r="Q2315" t="s">
        <v>55</v>
      </c>
      <c r="R2315" t="s">
        <v>56</v>
      </c>
      <c r="S2315" t="s">
        <v>57</v>
      </c>
      <c r="T2315" t="s">
        <v>60</v>
      </c>
      <c r="U2315">
        <v>751</v>
      </c>
      <c r="V2315">
        <v>1073.93</v>
      </c>
    </row>
    <row r="2316" spans="12:22" x14ac:dyDescent="0.25">
      <c r="L2316" t="s">
        <v>62</v>
      </c>
      <c r="M2316">
        <v>2023</v>
      </c>
      <c r="N2316" t="s">
        <v>38</v>
      </c>
      <c r="O2316" t="s">
        <v>53</v>
      </c>
      <c r="P2316" t="s">
        <v>67</v>
      </c>
      <c r="Q2316" t="s">
        <v>55</v>
      </c>
      <c r="R2316" t="s">
        <v>56</v>
      </c>
      <c r="S2316" t="s">
        <v>57</v>
      </c>
      <c r="T2316" t="s">
        <v>60</v>
      </c>
      <c r="U2316">
        <v>344</v>
      </c>
      <c r="V2316">
        <v>526.32000000000005</v>
      </c>
    </row>
    <row r="2317" spans="12:22" x14ac:dyDescent="0.25">
      <c r="L2317" t="s">
        <v>52</v>
      </c>
      <c r="M2317">
        <v>2023</v>
      </c>
      <c r="N2317" t="s">
        <v>38</v>
      </c>
      <c r="O2317" t="s">
        <v>53</v>
      </c>
      <c r="P2317" t="s">
        <v>67</v>
      </c>
      <c r="Q2317" t="s">
        <v>55</v>
      </c>
      <c r="R2317" t="s">
        <v>56</v>
      </c>
      <c r="S2317" t="s">
        <v>57</v>
      </c>
      <c r="T2317" t="s">
        <v>60</v>
      </c>
      <c r="U2317">
        <v>314</v>
      </c>
      <c r="V2317">
        <v>449.02</v>
      </c>
    </row>
    <row r="2318" spans="12:22" x14ac:dyDescent="0.25">
      <c r="L2318" t="s">
        <v>59</v>
      </c>
      <c r="M2318">
        <v>2023</v>
      </c>
      <c r="N2318" t="s">
        <v>38</v>
      </c>
      <c r="O2318" t="s">
        <v>53</v>
      </c>
      <c r="P2318" t="s">
        <v>54</v>
      </c>
      <c r="Q2318" t="s">
        <v>55</v>
      </c>
      <c r="R2318" t="s">
        <v>56</v>
      </c>
      <c r="S2318" t="s">
        <v>57</v>
      </c>
      <c r="T2318" t="s">
        <v>60</v>
      </c>
      <c r="U2318">
        <v>340</v>
      </c>
      <c r="V2318">
        <v>486.2</v>
      </c>
    </row>
    <row r="2319" spans="12:22" x14ac:dyDescent="0.25">
      <c r="L2319" t="s">
        <v>52</v>
      </c>
      <c r="M2319">
        <v>2023</v>
      </c>
      <c r="N2319" t="s">
        <v>38</v>
      </c>
      <c r="O2319" t="s">
        <v>53</v>
      </c>
      <c r="P2319" t="s">
        <v>54</v>
      </c>
      <c r="Q2319" t="s">
        <v>55</v>
      </c>
      <c r="R2319" t="s">
        <v>56</v>
      </c>
      <c r="S2319" t="s">
        <v>57</v>
      </c>
      <c r="T2319" t="s">
        <v>60</v>
      </c>
      <c r="U2319">
        <v>316</v>
      </c>
      <c r="V2319">
        <v>451.88</v>
      </c>
    </row>
    <row r="2320" spans="12:22" x14ac:dyDescent="0.25">
      <c r="L2320" t="s">
        <v>59</v>
      </c>
      <c r="M2320">
        <v>2023</v>
      </c>
      <c r="N2320" t="s">
        <v>38</v>
      </c>
      <c r="O2320" t="s">
        <v>53</v>
      </c>
      <c r="P2320" t="s">
        <v>54</v>
      </c>
      <c r="Q2320" t="s">
        <v>55</v>
      </c>
      <c r="R2320" t="s">
        <v>56</v>
      </c>
      <c r="S2320" t="s">
        <v>57</v>
      </c>
      <c r="T2320" t="s">
        <v>60</v>
      </c>
      <c r="U2320">
        <v>659</v>
      </c>
      <c r="V2320">
        <v>942.37</v>
      </c>
    </row>
    <row r="2321" spans="12:22" x14ac:dyDescent="0.25">
      <c r="L2321" t="s">
        <v>59</v>
      </c>
      <c r="M2321">
        <v>2023</v>
      </c>
      <c r="N2321" t="s">
        <v>38</v>
      </c>
      <c r="O2321" t="s">
        <v>53</v>
      </c>
      <c r="P2321" t="s">
        <v>54</v>
      </c>
      <c r="Q2321" t="s">
        <v>55</v>
      </c>
      <c r="R2321" t="s">
        <v>56</v>
      </c>
      <c r="S2321" t="s">
        <v>57</v>
      </c>
      <c r="T2321" t="s">
        <v>60</v>
      </c>
      <c r="U2321">
        <v>785</v>
      </c>
      <c r="V2321">
        <v>526.24</v>
      </c>
    </row>
    <row r="2322" spans="12:22" x14ac:dyDescent="0.25">
      <c r="L2322" t="s">
        <v>52</v>
      </c>
      <c r="M2322">
        <v>2023</v>
      </c>
      <c r="N2322" t="s">
        <v>38</v>
      </c>
      <c r="O2322" t="s">
        <v>53</v>
      </c>
      <c r="P2322" t="s">
        <v>54</v>
      </c>
      <c r="Q2322" t="s">
        <v>55</v>
      </c>
      <c r="R2322" t="s">
        <v>56</v>
      </c>
      <c r="S2322" t="s">
        <v>57</v>
      </c>
      <c r="T2322" t="s">
        <v>60</v>
      </c>
      <c r="U2322">
        <v>343</v>
      </c>
      <c r="V2322">
        <v>490.49</v>
      </c>
    </row>
    <row r="2323" spans="12:22" x14ac:dyDescent="0.25">
      <c r="L2323" t="s">
        <v>59</v>
      </c>
      <c r="M2323">
        <v>2023</v>
      </c>
      <c r="N2323" t="s">
        <v>38</v>
      </c>
      <c r="O2323" t="s">
        <v>53</v>
      </c>
      <c r="P2323" t="s">
        <v>54</v>
      </c>
      <c r="Q2323" t="s">
        <v>55</v>
      </c>
      <c r="R2323" t="s">
        <v>56</v>
      </c>
      <c r="S2323" t="s">
        <v>57</v>
      </c>
      <c r="T2323" t="s">
        <v>60</v>
      </c>
      <c r="U2323">
        <v>313</v>
      </c>
      <c r="V2323">
        <v>447.59000000000003</v>
      </c>
    </row>
    <row r="2324" spans="12:22" x14ac:dyDescent="0.25">
      <c r="L2324" t="s">
        <v>52</v>
      </c>
      <c r="M2324">
        <v>2023</v>
      </c>
      <c r="N2324" t="s">
        <v>38</v>
      </c>
      <c r="O2324" t="s">
        <v>53</v>
      </c>
      <c r="P2324" t="s">
        <v>54</v>
      </c>
      <c r="Q2324" t="s">
        <v>55</v>
      </c>
      <c r="R2324" t="s">
        <v>56</v>
      </c>
      <c r="S2324" t="s">
        <v>57</v>
      </c>
      <c r="T2324" t="s">
        <v>60</v>
      </c>
      <c r="U2324">
        <v>341</v>
      </c>
      <c r="V2324">
        <v>487.63</v>
      </c>
    </row>
    <row r="2325" spans="12:22" x14ac:dyDescent="0.25">
      <c r="L2325" t="s">
        <v>62</v>
      </c>
      <c r="M2325">
        <v>2023</v>
      </c>
      <c r="N2325" t="s">
        <v>38</v>
      </c>
      <c r="O2325" t="s">
        <v>53</v>
      </c>
      <c r="P2325" t="s">
        <v>54</v>
      </c>
      <c r="Q2325" t="s">
        <v>55</v>
      </c>
      <c r="R2325" t="s">
        <v>56</v>
      </c>
      <c r="S2325" t="s">
        <v>57</v>
      </c>
      <c r="T2325" t="s">
        <v>60</v>
      </c>
      <c r="U2325">
        <v>754</v>
      </c>
      <c r="V2325">
        <v>1078.22</v>
      </c>
    </row>
    <row r="2326" spans="12:22" x14ac:dyDescent="0.25">
      <c r="L2326" t="s">
        <v>62</v>
      </c>
      <c r="M2326">
        <v>2023</v>
      </c>
      <c r="N2326" t="s">
        <v>42</v>
      </c>
      <c r="O2326" t="s">
        <v>53</v>
      </c>
      <c r="P2326" t="s">
        <v>54</v>
      </c>
      <c r="Q2326" t="s">
        <v>55</v>
      </c>
      <c r="R2326" t="s">
        <v>56</v>
      </c>
      <c r="S2326" t="s">
        <v>57</v>
      </c>
      <c r="T2326" t="s">
        <v>60</v>
      </c>
      <c r="U2326">
        <v>320</v>
      </c>
      <c r="V2326">
        <v>489.6</v>
      </c>
    </row>
    <row r="2327" spans="12:22" x14ac:dyDescent="0.25">
      <c r="L2327" t="s">
        <v>52</v>
      </c>
      <c r="M2327">
        <v>2023</v>
      </c>
      <c r="N2327" t="s">
        <v>42</v>
      </c>
      <c r="O2327" t="s">
        <v>53</v>
      </c>
      <c r="P2327" t="s">
        <v>54</v>
      </c>
      <c r="Q2327" t="s">
        <v>55</v>
      </c>
      <c r="R2327" t="s">
        <v>56</v>
      </c>
      <c r="S2327" t="s">
        <v>57</v>
      </c>
      <c r="T2327" t="s">
        <v>60</v>
      </c>
      <c r="U2327">
        <v>296</v>
      </c>
      <c r="V2327">
        <v>423.28</v>
      </c>
    </row>
    <row r="2328" spans="12:22" x14ac:dyDescent="0.25">
      <c r="L2328" t="s">
        <v>59</v>
      </c>
      <c r="M2328">
        <v>2023</v>
      </c>
      <c r="N2328" t="s">
        <v>42</v>
      </c>
      <c r="O2328" t="s">
        <v>53</v>
      </c>
      <c r="P2328" t="s">
        <v>54</v>
      </c>
      <c r="Q2328" t="s">
        <v>55</v>
      </c>
      <c r="R2328" t="s">
        <v>56</v>
      </c>
      <c r="S2328" t="s">
        <v>57</v>
      </c>
      <c r="T2328" t="s">
        <v>60</v>
      </c>
      <c r="U2328">
        <v>322</v>
      </c>
      <c r="V2328">
        <v>460.46000000000004</v>
      </c>
    </row>
    <row r="2329" spans="12:22" x14ac:dyDescent="0.25">
      <c r="L2329" t="s">
        <v>59</v>
      </c>
      <c r="M2329">
        <v>2023</v>
      </c>
      <c r="N2329" t="s">
        <v>42</v>
      </c>
      <c r="O2329" t="s">
        <v>53</v>
      </c>
      <c r="P2329" t="s">
        <v>54</v>
      </c>
      <c r="Q2329" t="s">
        <v>55</v>
      </c>
      <c r="R2329" t="s">
        <v>56</v>
      </c>
      <c r="S2329" t="s">
        <v>57</v>
      </c>
      <c r="T2329" t="s">
        <v>60</v>
      </c>
      <c r="U2329">
        <v>292</v>
      </c>
      <c r="V2329">
        <v>417.56</v>
      </c>
    </row>
    <row r="2330" spans="12:22" x14ac:dyDescent="0.25">
      <c r="L2330" t="s">
        <v>59</v>
      </c>
      <c r="M2330">
        <v>2023</v>
      </c>
      <c r="N2330" t="s">
        <v>42</v>
      </c>
      <c r="O2330" t="s">
        <v>53</v>
      </c>
      <c r="P2330" t="s">
        <v>54</v>
      </c>
      <c r="Q2330" t="s">
        <v>55</v>
      </c>
      <c r="R2330" t="s">
        <v>56</v>
      </c>
      <c r="S2330" t="s">
        <v>57</v>
      </c>
      <c r="T2330" t="s">
        <v>60</v>
      </c>
      <c r="U2330">
        <v>749</v>
      </c>
      <c r="V2330">
        <v>1071.07</v>
      </c>
    </row>
    <row r="2331" spans="12:22" x14ac:dyDescent="0.25">
      <c r="L2331" t="s">
        <v>59</v>
      </c>
      <c r="M2331">
        <v>2023</v>
      </c>
      <c r="N2331" t="s">
        <v>42</v>
      </c>
      <c r="O2331" t="s">
        <v>53</v>
      </c>
      <c r="P2331" t="s">
        <v>54</v>
      </c>
      <c r="Q2331" t="s">
        <v>55</v>
      </c>
      <c r="R2331" t="s">
        <v>56</v>
      </c>
      <c r="S2331" t="s">
        <v>57</v>
      </c>
      <c r="T2331" t="s">
        <v>60</v>
      </c>
      <c r="U2331">
        <v>321</v>
      </c>
      <c r="V2331">
        <v>459.03</v>
      </c>
    </row>
    <row r="2332" spans="12:22" x14ac:dyDescent="0.25">
      <c r="L2332" t="s">
        <v>59</v>
      </c>
      <c r="M2332">
        <v>2023</v>
      </c>
      <c r="N2332" t="s">
        <v>42</v>
      </c>
      <c r="O2332" t="s">
        <v>53</v>
      </c>
      <c r="P2332" t="s">
        <v>54</v>
      </c>
      <c r="Q2332" t="s">
        <v>55</v>
      </c>
      <c r="R2332" t="s">
        <v>56</v>
      </c>
      <c r="S2332" t="s">
        <v>57</v>
      </c>
      <c r="T2332" t="s">
        <v>60</v>
      </c>
      <c r="U2332">
        <v>319</v>
      </c>
      <c r="V2332">
        <v>456.16999999999996</v>
      </c>
    </row>
    <row r="2333" spans="12:22" x14ac:dyDescent="0.25">
      <c r="L2333" t="s">
        <v>59</v>
      </c>
      <c r="M2333">
        <v>2023</v>
      </c>
      <c r="N2333" t="s">
        <v>42</v>
      </c>
      <c r="O2333" t="s">
        <v>53</v>
      </c>
      <c r="P2333" t="s">
        <v>54</v>
      </c>
      <c r="Q2333" t="s">
        <v>55</v>
      </c>
      <c r="R2333" t="s">
        <v>56</v>
      </c>
      <c r="S2333" t="s">
        <v>57</v>
      </c>
      <c r="T2333" t="s">
        <v>60</v>
      </c>
      <c r="U2333">
        <v>295</v>
      </c>
      <c r="V2333">
        <v>421.85</v>
      </c>
    </row>
    <row r="2334" spans="12:22" x14ac:dyDescent="0.25">
      <c r="L2334" t="s">
        <v>52</v>
      </c>
      <c r="M2334">
        <v>2023</v>
      </c>
      <c r="N2334" t="s">
        <v>42</v>
      </c>
      <c r="O2334" t="s">
        <v>53</v>
      </c>
      <c r="P2334" t="s">
        <v>54</v>
      </c>
      <c r="Q2334" t="s">
        <v>55</v>
      </c>
      <c r="R2334" t="s">
        <v>56</v>
      </c>
      <c r="S2334" t="s">
        <v>57</v>
      </c>
      <c r="T2334" t="s">
        <v>60</v>
      </c>
      <c r="U2334">
        <v>323</v>
      </c>
      <c r="V2334">
        <v>461.89</v>
      </c>
    </row>
    <row r="2335" spans="12:22" x14ac:dyDescent="0.25">
      <c r="L2335" t="s">
        <v>62</v>
      </c>
      <c r="M2335">
        <v>2023</v>
      </c>
      <c r="N2335" t="s">
        <v>42</v>
      </c>
      <c r="O2335" t="s">
        <v>53</v>
      </c>
      <c r="P2335" t="s">
        <v>54</v>
      </c>
      <c r="Q2335" t="s">
        <v>55</v>
      </c>
      <c r="R2335" t="s">
        <v>56</v>
      </c>
      <c r="S2335" t="s">
        <v>57</v>
      </c>
      <c r="T2335" t="s">
        <v>60</v>
      </c>
      <c r="U2335">
        <v>758</v>
      </c>
      <c r="V2335">
        <v>1083.94</v>
      </c>
    </row>
    <row r="2336" spans="12:22" x14ac:dyDescent="0.25">
      <c r="L2336" t="s">
        <v>63</v>
      </c>
      <c r="M2336">
        <v>2023</v>
      </c>
      <c r="N2336" t="s">
        <v>31</v>
      </c>
      <c r="O2336" t="s">
        <v>53</v>
      </c>
      <c r="P2336" t="s">
        <v>54</v>
      </c>
      <c r="Q2336" t="s">
        <v>55</v>
      </c>
      <c r="R2336" t="s">
        <v>56</v>
      </c>
      <c r="S2336" t="s">
        <v>57</v>
      </c>
      <c r="T2336" t="s">
        <v>60</v>
      </c>
      <c r="U2336">
        <v>128</v>
      </c>
      <c r="V2336">
        <v>195.84</v>
      </c>
    </row>
    <row r="2337" spans="12:22" x14ac:dyDescent="0.25">
      <c r="L2337" t="s">
        <v>52</v>
      </c>
      <c r="M2337">
        <v>2023</v>
      </c>
      <c r="N2337" t="s">
        <v>31</v>
      </c>
      <c r="O2337" t="s">
        <v>53</v>
      </c>
      <c r="P2337" t="s">
        <v>54</v>
      </c>
      <c r="Q2337" t="s">
        <v>55</v>
      </c>
      <c r="R2337" t="s">
        <v>56</v>
      </c>
      <c r="S2337" t="s">
        <v>57</v>
      </c>
      <c r="T2337" t="s">
        <v>60</v>
      </c>
      <c r="U2337">
        <v>302</v>
      </c>
      <c r="V2337">
        <v>431.86</v>
      </c>
    </row>
    <row r="2338" spans="12:22" x14ac:dyDescent="0.25">
      <c r="L2338" t="s">
        <v>52</v>
      </c>
      <c r="M2338">
        <v>2023</v>
      </c>
      <c r="N2338" t="s">
        <v>31</v>
      </c>
      <c r="O2338" t="s">
        <v>53</v>
      </c>
      <c r="P2338" t="s">
        <v>54</v>
      </c>
      <c r="Q2338" t="s">
        <v>55</v>
      </c>
      <c r="R2338" t="s">
        <v>56</v>
      </c>
      <c r="S2338" t="s">
        <v>57</v>
      </c>
      <c r="T2338" t="s">
        <v>60</v>
      </c>
      <c r="U2338">
        <v>130</v>
      </c>
      <c r="V2338">
        <v>185.9</v>
      </c>
    </row>
    <row r="2339" spans="12:22" x14ac:dyDescent="0.25">
      <c r="L2339" t="s">
        <v>52</v>
      </c>
      <c r="M2339">
        <v>2023</v>
      </c>
      <c r="N2339" t="s">
        <v>31</v>
      </c>
      <c r="O2339" t="s">
        <v>53</v>
      </c>
      <c r="P2339" t="s">
        <v>54</v>
      </c>
      <c r="Q2339" t="s">
        <v>55</v>
      </c>
      <c r="R2339" t="s">
        <v>56</v>
      </c>
      <c r="S2339" t="s">
        <v>57</v>
      </c>
      <c r="T2339" t="s">
        <v>60</v>
      </c>
      <c r="U2339">
        <v>346</v>
      </c>
      <c r="V2339">
        <v>494.78</v>
      </c>
    </row>
    <row r="2340" spans="12:22" x14ac:dyDescent="0.25">
      <c r="L2340" t="s">
        <v>59</v>
      </c>
      <c r="M2340">
        <v>2023</v>
      </c>
      <c r="N2340" t="s">
        <v>31</v>
      </c>
      <c r="O2340" t="s">
        <v>53</v>
      </c>
      <c r="P2340" t="s">
        <v>54</v>
      </c>
      <c r="Q2340" t="s">
        <v>55</v>
      </c>
      <c r="R2340" t="s">
        <v>56</v>
      </c>
      <c r="S2340" t="s">
        <v>57</v>
      </c>
      <c r="T2340" t="s">
        <v>60</v>
      </c>
      <c r="U2340">
        <v>372</v>
      </c>
      <c r="V2340">
        <v>531.96</v>
      </c>
    </row>
    <row r="2341" spans="12:22" x14ac:dyDescent="0.25">
      <c r="L2341" t="s">
        <v>61</v>
      </c>
      <c r="M2341">
        <v>2023</v>
      </c>
      <c r="N2341" t="s">
        <v>31</v>
      </c>
      <c r="O2341" t="s">
        <v>53</v>
      </c>
      <c r="P2341" t="s">
        <v>54</v>
      </c>
      <c r="Q2341" t="s">
        <v>55</v>
      </c>
      <c r="R2341" t="s">
        <v>56</v>
      </c>
      <c r="S2341" t="s">
        <v>57</v>
      </c>
      <c r="T2341" t="s">
        <v>60</v>
      </c>
      <c r="U2341">
        <v>740</v>
      </c>
      <c r="V2341">
        <v>1058.2</v>
      </c>
    </row>
    <row r="2342" spans="12:22" x14ac:dyDescent="0.25">
      <c r="L2342" t="s">
        <v>61</v>
      </c>
      <c r="M2342">
        <v>2023</v>
      </c>
      <c r="N2342" t="s">
        <v>31</v>
      </c>
      <c r="O2342" t="s">
        <v>53</v>
      </c>
      <c r="P2342" t="s">
        <v>54</v>
      </c>
      <c r="Q2342" t="s">
        <v>55</v>
      </c>
      <c r="R2342" t="s">
        <v>56</v>
      </c>
      <c r="S2342" t="s">
        <v>57</v>
      </c>
      <c r="T2342" t="s">
        <v>60</v>
      </c>
      <c r="U2342">
        <v>129</v>
      </c>
      <c r="V2342">
        <v>184.47</v>
      </c>
    </row>
    <row r="2343" spans="12:22" x14ac:dyDescent="0.25">
      <c r="L2343" t="s">
        <v>59</v>
      </c>
      <c r="M2343">
        <v>2023</v>
      </c>
      <c r="N2343" t="s">
        <v>31</v>
      </c>
      <c r="O2343" t="s">
        <v>53</v>
      </c>
      <c r="P2343" t="s">
        <v>54</v>
      </c>
      <c r="Q2343" t="s">
        <v>55</v>
      </c>
      <c r="R2343" t="s">
        <v>56</v>
      </c>
      <c r="S2343" t="s">
        <v>57</v>
      </c>
      <c r="T2343" t="s">
        <v>60</v>
      </c>
      <c r="U2343">
        <v>746</v>
      </c>
      <c r="V2343">
        <v>526.24</v>
      </c>
    </row>
    <row r="2344" spans="12:22" x14ac:dyDescent="0.25">
      <c r="L2344" t="s">
        <v>59</v>
      </c>
      <c r="M2344">
        <v>2023</v>
      </c>
      <c r="N2344" t="s">
        <v>31</v>
      </c>
      <c r="O2344" t="s">
        <v>53</v>
      </c>
      <c r="P2344" t="s">
        <v>54</v>
      </c>
      <c r="Q2344" t="s">
        <v>55</v>
      </c>
      <c r="R2344" t="s">
        <v>56</v>
      </c>
      <c r="S2344" t="s">
        <v>57</v>
      </c>
      <c r="T2344" t="s">
        <v>60</v>
      </c>
      <c r="U2344">
        <v>780</v>
      </c>
      <c r="V2344">
        <v>526.24</v>
      </c>
    </row>
    <row r="2345" spans="12:22" x14ac:dyDescent="0.25">
      <c r="L2345" t="s">
        <v>52</v>
      </c>
      <c r="M2345">
        <v>2023</v>
      </c>
      <c r="N2345" t="s">
        <v>31</v>
      </c>
      <c r="O2345" t="s">
        <v>53</v>
      </c>
      <c r="P2345" t="s">
        <v>54</v>
      </c>
      <c r="Q2345" t="s">
        <v>55</v>
      </c>
      <c r="R2345" t="s">
        <v>56</v>
      </c>
      <c r="S2345" t="s">
        <v>57</v>
      </c>
      <c r="T2345" t="s">
        <v>60</v>
      </c>
      <c r="U2345">
        <v>127</v>
      </c>
      <c r="V2345">
        <v>181.61</v>
      </c>
    </row>
    <row r="2346" spans="12:22" x14ac:dyDescent="0.25">
      <c r="L2346" t="s">
        <v>59</v>
      </c>
      <c r="M2346">
        <v>2023</v>
      </c>
      <c r="N2346" t="s">
        <v>31</v>
      </c>
      <c r="O2346" t="s">
        <v>53</v>
      </c>
      <c r="P2346" t="s">
        <v>54</v>
      </c>
      <c r="Q2346" t="s">
        <v>55</v>
      </c>
      <c r="R2346" t="s">
        <v>56</v>
      </c>
      <c r="S2346" t="s">
        <v>57</v>
      </c>
      <c r="T2346" t="s">
        <v>60</v>
      </c>
      <c r="U2346">
        <v>301</v>
      </c>
      <c r="V2346">
        <v>430.43</v>
      </c>
    </row>
    <row r="2347" spans="12:22" x14ac:dyDescent="0.25">
      <c r="L2347" t="s">
        <v>52</v>
      </c>
      <c r="M2347">
        <v>2023</v>
      </c>
      <c r="N2347" t="s">
        <v>31</v>
      </c>
      <c r="O2347" t="s">
        <v>53</v>
      </c>
      <c r="P2347" t="s">
        <v>54</v>
      </c>
      <c r="Q2347" t="s">
        <v>55</v>
      </c>
      <c r="R2347" t="s">
        <v>56</v>
      </c>
      <c r="S2347" t="s">
        <v>57</v>
      </c>
      <c r="T2347" t="s">
        <v>60</v>
      </c>
      <c r="U2347">
        <v>349</v>
      </c>
      <c r="V2347">
        <v>499.07</v>
      </c>
    </row>
    <row r="2348" spans="12:22" x14ac:dyDescent="0.25">
      <c r="L2348" t="s">
        <v>63</v>
      </c>
      <c r="M2348">
        <v>2023</v>
      </c>
      <c r="N2348" t="s">
        <v>31</v>
      </c>
      <c r="O2348" t="s">
        <v>53</v>
      </c>
      <c r="P2348" t="s">
        <v>54</v>
      </c>
      <c r="Q2348" t="s">
        <v>55</v>
      </c>
      <c r="R2348" t="s">
        <v>56</v>
      </c>
      <c r="S2348" t="s">
        <v>57</v>
      </c>
      <c r="T2348" t="s">
        <v>60</v>
      </c>
      <c r="U2348">
        <v>749</v>
      </c>
      <c r="V2348">
        <v>1071.07</v>
      </c>
    </row>
    <row r="2349" spans="12:22" x14ac:dyDescent="0.25">
      <c r="L2349" t="s">
        <v>61</v>
      </c>
      <c r="M2349">
        <v>2023</v>
      </c>
      <c r="N2349" t="s">
        <v>9</v>
      </c>
      <c r="O2349" t="s">
        <v>53</v>
      </c>
      <c r="P2349" t="s">
        <v>54</v>
      </c>
      <c r="Q2349" t="s">
        <v>55</v>
      </c>
      <c r="R2349" t="s">
        <v>56</v>
      </c>
      <c r="S2349" t="s">
        <v>57</v>
      </c>
      <c r="T2349" t="s">
        <v>60</v>
      </c>
      <c r="U2349">
        <v>134</v>
      </c>
      <c r="V2349">
        <v>191.62</v>
      </c>
    </row>
    <row r="2350" spans="12:22" x14ac:dyDescent="0.25">
      <c r="L2350" t="s">
        <v>59</v>
      </c>
      <c r="M2350">
        <v>2023</v>
      </c>
      <c r="N2350" t="s">
        <v>9</v>
      </c>
      <c r="O2350" t="s">
        <v>53</v>
      </c>
      <c r="P2350" t="s">
        <v>54</v>
      </c>
      <c r="Q2350" t="s">
        <v>55</v>
      </c>
      <c r="R2350" t="s">
        <v>56</v>
      </c>
      <c r="S2350" t="s">
        <v>57</v>
      </c>
      <c r="T2350" t="s">
        <v>60</v>
      </c>
      <c r="U2350">
        <v>308</v>
      </c>
      <c r="V2350">
        <v>440.44</v>
      </c>
    </row>
    <row r="2351" spans="12:22" x14ac:dyDescent="0.25">
      <c r="L2351" t="s">
        <v>52</v>
      </c>
      <c r="M2351">
        <v>2023</v>
      </c>
      <c r="N2351" t="s">
        <v>9</v>
      </c>
      <c r="O2351" t="s">
        <v>53</v>
      </c>
      <c r="P2351" t="s">
        <v>54</v>
      </c>
      <c r="Q2351" t="s">
        <v>55</v>
      </c>
      <c r="R2351" t="s">
        <v>56</v>
      </c>
      <c r="S2351" t="s">
        <v>57</v>
      </c>
      <c r="T2351" t="s">
        <v>60</v>
      </c>
      <c r="U2351">
        <v>350</v>
      </c>
      <c r="V2351">
        <v>500.5</v>
      </c>
    </row>
    <row r="2352" spans="12:22" x14ac:dyDescent="0.25">
      <c r="L2352" t="s">
        <v>52</v>
      </c>
      <c r="M2352">
        <v>2023</v>
      </c>
      <c r="N2352" t="s">
        <v>9</v>
      </c>
      <c r="O2352" t="s">
        <v>53</v>
      </c>
      <c r="P2352" t="s">
        <v>54</v>
      </c>
      <c r="Q2352" t="s">
        <v>55</v>
      </c>
      <c r="R2352" t="s">
        <v>56</v>
      </c>
      <c r="S2352" t="s">
        <v>57</v>
      </c>
      <c r="T2352" t="s">
        <v>60</v>
      </c>
      <c r="U2352">
        <v>136</v>
      </c>
      <c r="V2352">
        <v>194.48</v>
      </c>
    </row>
    <row r="2353" spans="12:22" x14ac:dyDescent="0.25">
      <c r="L2353" t="s">
        <v>63</v>
      </c>
      <c r="M2353">
        <v>2023</v>
      </c>
      <c r="N2353" t="s">
        <v>9</v>
      </c>
      <c r="O2353" t="s">
        <v>53</v>
      </c>
      <c r="P2353" t="s">
        <v>54</v>
      </c>
      <c r="Q2353" t="s">
        <v>55</v>
      </c>
      <c r="R2353" t="s">
        <v>56</v>
      </c>
      <c r="S2353" t="s">
        <v>57</v>
      </c>
      <c r="T2353" t="s">
        <v>60</v>
      </c>
      <c r="U2353">
        <v>304</v>
      </c>
      <c r="V2353">
        <v>434.72</v>
      </c>
    </row>
    <row r="2354" spans="12:22" x14ac:dyDescent="0.25">
      <c r="L2354" t="s">
        <v>52</v>
      </c>
      <c r="M2354">
        <v>2023</v>
      </c>
      <c r="N2354" t="s">
        <v>9</v>
      </c>
      <c r="O2354" t="s">
        <v>53</v>
      </c>
      <c r="P2354" t="s">
        <v>54</v>
      </c>
      <c r="Q2354" t="s">
        <v>55</v>
      </c>
      <c r="R2354" t="s">
        <v>56</v>
      </c>
      <c r="S2354" t="s">
        <v>57</v>
      </c>
      <c r="T2354" t="s">
        <v>60</v>
      </c>
      <c r="U2354">
        <v>352</v>
      </c>
      <c r="V2354">
        <v>503.36</v>
      </c>
    </row>
    <row r="2355" spans="12:22" x14ac:dyDescent="0.25">
      <c r="L2355" t="s">
        <v>52</v>
      </c>
      <c r="M2355">
        <v>2023</v>
      </c>
      <c r="N2355" t="s">
        <v>9</v>
      </c>
      <c r="O2355" t="s">
        <v>53</v>
      </c>
      <c r="P2355" t="s">
        <v>54</v>
      </c>
      <c r="Q2355" t="s">
        <v>55</v>
      </c>
      <c r="R2355" t="s">
        <v>56</v>
      </c>
      <c r="S2355" t="s">
        <v>57</v>
      </c>
      <c r="T2355" t="s">
        <v>60</v>
      </c>
      <c r="U2355">
        <v>132</v>
      </c>
      <c r="V2355">
        <v>188.76</v>
      </c>
    </row>
    <row r="2356" spans="12:22" x14ac:dyDescent="0.25">
      <c r="L2356" t="s">
        <v>59</v>
      </c>
      <c r="M2356">
        <v>2023</v>
      </c>
      <c r="N2356" t="s">
        <v>9</v>
      </c>
      <c r="O2356" t="s">
        <v>53</v>
      </c>
      <c r="P2356" t="s">
        <v>54</v>
      </c>
      <c r="Q2356" t="s">
        <v>55</v>
      </c>
      <c r="R2356" t="s">
        <v>56</v>
      </c>
      <c r="S2356" t="s">
        <v>57</v>
      </c>
      <c r="T2356" t="s">
        <v>60</v>
      </c>
      <c r="U2356">
        <v>706</v>
      </c>
      <c r="V2356">
        <v>1009.5799999999999</v>
      </c>
    </row>
    <row r="2357" spans="12:22" x14ac:dyDescent="0.25">
      <c r="L2357" t="s">
        <v>52</v>
      </c>
      <c r="M2357">
        <v>2023</v>
      </c>
      <c r="N2357" t="s">
        <v>9</v>
      </c>
      <c r="O2357" t="s">
        <v>53</v>
      </c>
      <c r="P2357" t="s">
        <v>54</v>
      </c>
      <c r="Q2357" t="s">
        <v>55</v>
      </c>
      <c r="R2357" t="s">
        <v>56</v>
      </c>
      <c r="S2357" t="s">
        <v>57</v>
      </c>
      <c r="T2357" t="s">
        <v>60</v>
      </c>
      <c r="U2357">
        <v>739</v>
      </c>
      <c r="V2357">
        <v>1056.77</v>
      </c>
    </row>
    <row r="2358" spans="12:22" x14ac:dyDescent="0.25">
      <c r="L2358" t="s">
        <v>52</v>
      </c>
      <c r="M2358">
        <v>2023</v>
      </c>
      <c r="N2358" t="s">
        <v>9</v>
      </c>
      <c r="O2358" t="s">
        <v>53</v>
      </c>
      <c r="P2358" t="s">
        <v>54</v>
      </c>
      <c r="Q2358" t="s">
        <v>55</v>
      </c>
      <c r="R2358" t="s">
        <v>56</v>
      </c>
      <c r="S2358" t="s">
        <v>57</v>
      </c>
      <c r="T2358" t="s">
        <v>60</v>
      </c>
      <c r="U2358">
        <v>135</v>
      </c>
      <c r="V2358">
        <v>193.05</v>
      </c>
    </row>
    <row r="2359" spans="12:22" x14ac:dyDescent="0.25">
      <c r="L2359" t="s">
        <v>52</v>
      </c>
      <c r="M2359">
        <v>2023</v>
      </c>
      <c r="N2359" t="s">
        <v>9</v>
      </c>
      <c r="O2359" t="s">
        <v>53</v>
      </c>
      <c r="P2359" t="s">
        <v>54</v>
      </c>
      <c r="Q2359" t="s">
        <v>55</v>
      </c>
      <c r="R2359" t="s">
        <v>56</v>
      </c>
      <c r="S2359" t="s">
        <v>57</v>
      </c>
      <c r="T2359" t="s">
        <v>60</v>
      </c>
      <c r="U2359">
        <v>779</v>
      </c>
      <c r="V2359">
        <v>526.24</v>
      </c>
    </row>
    <row r="2360" spans="12:22" x14ac:dyDescent="0.25">
      <c r="L2360" t="s">
        <v>52</v>
      </c>
      <c r="M2360">
        <v>2023</v>
      </c>
      <c r="N2360" t="s">
        <v>9</v>
      </c>
      <c r="O2360" t="s">
        <v>53</v>
      </c>
      <c r="P2360" t="s">
        <v>54</v>
      </c>
      <c r="Q2360" t="s">
        <v>55</v>
      </c>
      <c r="R2360" t="s">
        <v>56</v>
      </c>
      <c r="S2360" t="s">
        <v>57</v>
      </c>
      <c r="T2360" t="s">
        <v>60</v>
      </c>
      <c r="U2360">
        <v>133</v>
      </c>
      <c r="V2360">
        <v>190.19</v>
      </c>
    </row>
    <row r="2361" spans="12:22" x14ac:dyDescent="0.25">
      <c r="L2361" t="s">
        <v>61</v>
      </c>
      <c r="M2361">
        <v>2023</v>
      </c>
      <c r="N2361" t="s">
        <v>9</v>
      </c>
      <c r="O2361" t="s">
        <v>53</v>
      </c>
      <c r="P2361" t="s">
        <v>54</v>
      </c>
      <c r="Q2361" t="s">
        <v>55</v>
      </c>
      <c r="R2361" t="s">
        <v>56</v>
      </c>
      <c r="S2361" t="s">
        <v>57</v>
      </c>
      <c r="T2361" t="s">
        <v>60</v>
      </c>
      <c r="U2361">
        <v>307</v>
      </c>
      <c r="V2361">
        <v>439.01</v>
      </c>
    </row>
    <row r="2362" spans="12:22" x14ac:dyDescent="0.25">
      <c r="L2362" t="s">
        <v>52</v>
      </c>
      <c r="M2362">
        <v>2023</v>
      </c>
      <c r="N2362" t="s">
        <v>9</v>
      </c>
      <c r="O2362" t="s">
        <v>53</v>
      </c>
      <c r="P2362" t="s">
        <v>54</v>
      </c>
      <c r="Q2362" t="s">
        <v>55</v>
      </c>
      <c r="R2362" t="s">
        <v>56</v>
      </c>
      <c r="S2362" t="s">
        <v>57</v>
      </c>
      <c r="T2362" t="s">
        <v>60</v>
      </c>
      <c r="U2362">
        <v>355</v>
      </c>
      <c r="V2362">
        <v>507.65</v>
      </c>
    </row>
    <row r="2363" spans="12:22" x14ac:dyDescent="0.25">
      <c r="L2363" t="s">
        <v>52</v>
      </c>
      <c r="M2363">
        <v>2023</v>
      </c>
      <c r="N2363" t="s">
        <v>9</v>
      </c>
      <c r="O2363" t="s">
        <v>53</v>
      </c>
      <c r="P2363" t="s">
        <v>54</v>
      </c>
      <c r="Q2363" t="s">
        <v>55</v>
      </c>
      <c r="R2363" t="s">
        <v>56</v>
      </c>
      <c r="S2363" t="s">
        <v>57</v>
      </c>
      <c r="T2363" t="s">
        <v>60</v>
      </c>
      <c r="U2363">
        <v>131</v>
      </c>
      <c r="V2363">
        <v>187.32999999999998</v>
      </c>
    </row>
    <row r="2364" spans="12:22" x14ac:dyDescent="0.25">
      <c r="L2364" t="s">
        <v>59</v>
      </c>
      <c r="M2364">
        <v>2023</v>
      </c>
      <c r="N2364" t="s">
        <v>9</v>
      </c>
      <c r="O2364" t="s">
        <v>53</v>
      </c>
      <c r="P2364" t="s">
        <v>54</v>
      </c>
      <c r="Q2364" t="s">
        <v>55</v>
      </c>
      <c r="R2364" t="s">
        <v>56</v>
      </c>
      <c r="S2364" t="s">
        <v>57</v>
      </c>
      <c r="T2364" t="s">
        <v>60</v>
      </c>
      <c r="U2364">
        <v>305</v>
      </c>
      <c r="V2364">
        <v>436.15</v>
      </c>
    </row>
    <row r="2365" spans="12:22" x14ac:dyDescent="0.25">
      <c r="L2365" t="s">
        <v>61</v>
      </c>
      <c r="M2365">
        <v>2023</v>
      </c>
      <c r="N2365" t="s">
        <v>9</v>
      </c>
      <c r="O2365" t="s">
        <v>53</v>
      </c>
      <c r="P2365" t="s">
        <v>54</v>
      </c>
      <c r="Q2365" t="s">
        <v>55</v>
      </c>
      <c r="R2365" t="s">
        <v>56</v>
      </c>
      <c r="S2365" t="s">
        <v>57</v>
      </c>
      <c r="T2365" t="s">
        <v>60</v>
      </c>
      <c r="U2365">
        <v>748</v>
      </c>
      <c r="V2365">
        <v>1069.6399999999999</v>
      </c>
    </row>
    <row r="2366" spans="12:22" x14ac:dyDescent="0.25">
      <c r="L2366" t="s">
        <v>52</v>
      </c>
      <c r="M2366">
        <v>2023</v>
      </c>
      <c r="N2366" t="s">
        <v>37</v>
      </c>
      <c r="O2366" t="s">
        <v>53</v>
      </c>
      <c r="P2366" t="s">
        <v>54</v>
      </c>
      <c r="Q2366" t="s">
        <v>55</v>
      </c>
      <c r="R2366" t="s">
        <v>56</v>
      </c>
      <c r="S2366" t="s">
        <v>57</v>
      </c>
      <c r="T2366" t="s">
        <v>60</v>
      </c>
      <c r="U2366">
        <v>350</v>
      </c>
      <c r="V2366">
        <v>535.5</v>
      </c>
    </row>
    <row r="2367" spans="12:22" x14ac:dyDescent="0.25">
      <c r="L2367" t="s">
        <v>52</v>
      </c>
      <c r="M2367">
        <v>2023</v>
      </c>
      <c r="N2367" t="s">
        <v>37</v>
      </c>
      <c r="O2367" t="s">
        <v>53</v>
      </c>
      <c r="P2367" t="s">
        <v>54</v>
      </c>
      <c r="Q2367" t="s">
        <v>55</v>
      </c>
      <c r="R2367" t="s">
        <v>56</v>
      </c>
      <c r="S2367" t="s">
        <v>57</v>
      </c>
      <c r="T2367" t="s">
        <v>60</v>
      </c>
      <c r="U2367">
        <v>320</v>
      </c>
      <c r="V2367">
        <v>457.6</v>
      </c>
    </row>
    <row r="2368" spans="12:22" x14ac:dyDescent="0.25">
      <c r="L2368" t="s">
        <v>61</v>
      </c>
      <c r="M2368">
        <v>2023</v>
      </c>
      <c r="N2368" t="s">
        <v>37</v>
      </c>
      <c r="O2368" t="s">
        <v>53</v>
      </c>
      <c r="P2368" t="s">
        <v>54</v>
      </c>
      <c r="Q2368" t="s">
        <v>55</v>
      </c>
      <c r="R2368" t="s">
        <v>56</v>
      </c>
      <c r="S2368" t="s">
        <v>57</v>
      </c>
      <c r="T2368" t="s">
        <v>60</v>
      </c>
      <c r="U2368">
        <v>346</v>
      </c>
      <c r="V2368">
        <v>494.78</v>
      </c>
    </row>
    <row r="2369" spans="12:22" x14ac:dyDescent="0.25">
      <c r="L2369" t="s">
        <v>62</v>
      </c>
      <c r="M2369">
        <v>2023</v>
      </c>
      <c r="N2369" t="s">
        <v>37</v>
      </c>
      <c r="O2369" t="s">
        <v>53</v>
      </c>
      <c r="P2369" t="s">
        <v>54</v>
      </c>
      <c r="Q2369" t="s">
        <v>55</v>
      </c>
      <c r="R2369" t="s">
        <v>56</v>
      </c>
      <c r="S2369" t="s">
        <v>57</v>
      </c>
      <c r="T2369" t="s">
        <v>60</v>
      </c>
      <c r="U2369">
        <v>322</v>
      </c>
      <c r="V2369">
        <v>460.46000000000004</v>
      </c>
    </row>
    <row r="2370" spans="12:22" x14ac:dyDescent="0.25">
      <c r="L2370" t="s">
        <v>52</v>
      </c>
      <c r="M2370">
        <v>2023</v>
      </c>
      <c r="N2370" t="s">
        <v>37</v>
      </c>
      <c r="O2370" t="s">
        <v>53</v>
      </c>
      <c r="P2370" t="s">
        <v>54</v>
      </c>
      <c r="Q2370" t="s">
        <v>55</v>
      </c>
      <c r="R2370" t="s">
        <v>56</v>
      </c>
      <c r="S2370" t="s">
        <v>57</v>
      </c>
      <c r="T2370" t="s">
        <v>60</v>
      </c>
      <c r="U2370">
        <v>658</v>
      </c>
      <c r="V2370">
        <v>940.94</v>
      </c>
    </row>
    <row r="2371" spans="12:22" x14ac:dyDescent="0.25">
      <c r="L2371" t="s">
        <v>61</v>
      </c>
      <c r="M2371">
        <v>2023</v>
      </c>
      <c r="N2371" t="s">
        <v>37</v>
      </c>
      <c r="O2371" t="s">
        <v>53</v>
      </c>
      <c r="P2371" t="s">
        <v>54</v>
      </c>
      <c r="Q2371" t="s">
        <v>55</v>
      </c>
      <c r="R2371" t="s">
        <v>56</v>
      </c>
      <c r="S2371" t="s">
        <v>57</v>
      </c>
      <c r="T2371" t="s">
        <v>60</v>
      </c>
      <c r="U2371">
        <v>745</v>
      </c>
      <c r="V2371">
        <v>1065.3499999999999</v>
      </c>
    </row>
    <row r="2372" spans="12:22" x14ac:dyDescent="0.25">
      <c r="L2372" t="s">
        <v>61</v>
      </c>
      <c r="M2372">
        <v>2023</v>
      </c>
      <c r="N2372" t="s">
        <v>37</v>
      </c>
      <c r="O2372" t="s">
        <v>53</v>
      </c>
      <c r="P2372" t="s">
        <v>54</v>
      </c>
      <c r="Q2372" t="s">
        <v>55</v>
      </c>
      <c r="R2372" t="s">
        <v>56</v>
      </c>
      <c r="S2372" t="s">
        <v>57</v>
      </c>
      <c r="T2372" t="s">
        <v>60</v>
      </c>
      <c r="U2372">
        <v>345</v>
      </c>
      <c r="V2372">
        <v>493.35</v>
      </c>
    </row>
    <row r="2373" spans="12:22" x14ac:dyDescent="0.25">
      <c r="L2373" t="s">
        <v>52</v>
      </c>
      <c r="M2373">
        <v>2023</v>
      </c>
      <c r="N2373" t="s">
        <v>37</v>
      </c>
      <c r="O2373" t="s">
        <v>53</v>
      </c>
      <c r="P2373" t="s">
        <v>54</v>
      </c>
      <c r="Q2373" t="s">
        <v>55</v>
      </c>
      <c r="R2373" t="s">
        <v>56</v>
      </c>
      <c r="S2373" t="s">
        <v>57</v>
      </c>
      <c r="T2373" t="s">
        <v>60</v>
      </c>
      <c r="U2373">
        <v>784</v>
      </c>
      <c r="V2373">
        <v>526.24</v>
      </c>
    </row>
    <row r="2374" spans="12:22" x14ac:dyDescent="0.25">
      <c r="L2374" t="s">
        <v>62</v>
      </c>
      <c r="M2374">
        <v>2023</v>
      </c>
      <c r="N2374" t="s">
        <v>37</v>
      </c>
      <c r="O2374" t="s">
        <v>53</v>
      </c>
      <c r="P2374" t="s">
        <v>54</v>
      </c>
      <c r="Q2374" t="s">
        <v>55</v>
      </c>
      <c r="R2374" t="s">
        <v>56</v>
      </c>
      <c r="S2374" t="s">
        <v>57</v>
      </c>
      <c r="T2374" t="s">
        <v>60</v>
      </c>
      <c r="U2374">
        <v>349</v>
      </c>
      <c r="V2374">
        <v>499.07</v>
      </c>
    </row>
    <row r="2375" spans="12:22" x14ac:dyDescent="0.25">
      <c r="L2375" t="s">
        <v>61</v>
      </c>
      <c r="M2375">
        <v>2023</v>
      </c>
      <c r="N2375" t="s">
        <v>37</v>
      </c>
      <c r="O2375" t="s">
        <v>53</v>
      </c>
      <c r="P2375" t="s">
        <v>54</v>
      </c>
      <c r="Q2375" t="s">
        <v>55</v>
      </c>
      <c r="R2375" t="s">
        <v>56</v>
      </c>
      <c r="S2375" t="s">
        <v>57</v>
      </c>
      <c r="T2375" t="s">
        <v>60</v>
      </c>
      <c r="U2375">
        <v>319</v>
      </c>
      <c r="V2375">
        <v>456.16999999999996</v>
      </c>
    </row>
    <row r="2376" spans="12:22" x14ac:dyDescent="0.25">
      <c r="L2376" t="s">
        <v>52</v>
      </c>
      <c r="M2376">
        <v>2023</v>
      </c>
      <c r="N2376" t="s">
        <v>37</v>
      </c>
      <c r="O2376" t="s">
        <v>53</v>
      </c>
      <c r="P2376" t="s">
        <v>54</v>
      </c>
      <c r="Q2376" t="s">
        <v>55</v>
      </c>
      <c r="R2376" t="s">
        <v>56</v>
      </c>
      <c r="S2376" t="s">
        <v>57</v>
      </c>
      <c r="T2376" t="s">
        <v>60</v>
      </c>
      <c r="U2376">
        <v>347</v>
      </c>
      <c r="V2376">
        <v>496.21000000000004</v>
      </c>
    </row>
    <row r="2377" spans="12:22" x14ac:dyDescent="0.25">
      <c r="L2377" t="s">
        <v>52</v>
      </c>
      <c r="M2377">
        <v>2023</v>
      </c>
      <c r="N2377" t="s">
        <v>37</v>
      </c>
      <c r="O2377" t="s">
        <v>53</v>
      </c>
      <c r="P2377" t="s">
        <v>54</v>
      </c>
      <c r="Q2377" t="s">
        <v>55</v>
      </c>
      <c r="R2377" t="s">
        <v>56</v>
      </c>
      <c r="S2377" t="s">
        <v>57</v>
      </c>
      <c r="T2377" t="s">
        <v>60</v>
      </c>
      <c r="U2377">
        <v>753</v>
      </c>
      <c r="V2377">
        <v>1076.79</v>
      </c>
    </row>
    <row r="2378" spans="12:22" x14ac:dyDescent="0.25">
      <c r="L2378" t="s">
        <v>52</v>
      </c>
      <c r="M2378">
        <v>2023</v>
      </c>
      <c r="N2378" t="s">
        <v>36</v>
      </c>
      <c r="O2378" t="s">
        <v>53</v>
      </c>
      <c r="P2378" t="s">
        <v>54</v>
      </c>
      <c r="Q2378" t="s">
        <v>55</v>
      </c>
      <c r="R2378" t="s">
        <v>56</v>
      </c>
      <c r="S2378" t="s">
        <v>57</v>
      </c>
      <c r="T2378" t="s">
        <v>60</v>
      </c>
      <c r="U2378">
        <v>326</v>
      </c>
      <c r="V2378">
        <v>466.18</v>
      </c>
    </row>
    <row r="2379" spans="12:22" x14ac:dyDescent="0.25">
      <c r="L2379" t="s">
        <v>59</v>
      </c>
      <c r="M2379">
        <v>2023</v>
      </c>
      <c r="N2379" t="s">
        <v>36</v>
      </c>
      <c r="O2379" t="s">
        <v>53</v>
      </c>
      <c r="P2379" t="s">
        <v>54</v>
      </c>
      <c r="Q2379" t="s">
        <v>55</v>
      </c>
      <c r="R2379" t="s">
        <v>56</v>
      </c>
      <c r="S2379" t="s">
        <v>57</v>
      </c>
      <c r="T2379" t="s">
        <v>60</v>
      </c>
      <c r="U2379">
        <v>352</v>
      </c>
      <c r="V2379">
        <v>503.36</v>
      </c>
    </row>
    <row r="2380" spans="12:22" x14ac:dyDescent="0.25">
      <c r="L2380" t="s">
        <v>52</v>
      </c>
      <c r="M2380">
        <v>2023</v>
      </c>
      <c r="N2380" t="s">
        <v>36</v>
      </c>
      <c r="O2380" t="s">
        <v>53</v>
      </c>
      <c r="P2380" t="s">
        <v>54</v>
      </c>
      <c r="Q2380" t="s">
        <v>55</v>
      </c>
      <c r="R2380" t="s">
        <v>56</v>
      </c>
      <c r="S2380" t="s">
        <v>57</v>
      </c>
      <c r="T2380" t="s">
        <v>60</v>
      </c>
      <c r="U2380">
        <v>328</v>
      </c>
      <c r="V2380">
        <v>469.03999999999996</v>
      </c>
    </row>
    <row r="2381" spans="12:22" x14ac:dyDescent="0.25">
      <c r="L2381" t="s">
        <v>59</v>
      </c>
      <c r="M2381">
        <v>2023</v>
      </c>
      <c r="N2381" t="s">
        <v>36</v>
      </c>
      <c r="O2381" t="s">
        <v>53</v>
      </c>
      <c r="P2381" t="s">
        <v>54</v>
      </c>
      <c r="Q2381" t="s">
        <v>55</v>
      </c>
      <c r="R2381" t="s">
        <v>56</v>
      </c>
      <c r="S2381" t="s">
        <v>57</v>
      </c>
      <c r="T2381" t="s">
        <v>60</v>
      </c>
      <c r="U2381">
        <v>657</v>
      </c>
      <c r="V2381">
        <v>939.51</v>
      </c>
    </row>
    <row r="2382" spans="12:22" x14ac:dyDescent="0.25">
      <c r="L2382" t="s">
        <v>52</v>
      </c>
      <c r="M2382">
        <v>2023</v>
      </c>
      <c r="N2382" t="s">
        <v>36</v>
      </c>
      <c r="O2382" t="s">
        <v>53</v>
      </c>
      <c r="P2382" t="s">
        <v>54</v>
      </c>
      <c r="Q2382" t="s">
        <v>55</v>
      </c>
      <c r="R2382" t="s">
        <v>56</v>
      </c>
      <c r="S2382" t="s">
        <v>57</v>
      </c>
      <c r="T2382" t="s">
        <v>60</v>
      </c>
      <c r="U2382">
        <v>744</v>
      </c>
      <c r="V2382">
        <v>1063.92</v>
      </c>
    </row>
    <row r="2383" spans="12:22" x14ac:dyDescent="0.25">
      <c r="L2383" t="s">
        <v>52</v>
      </c>
      <c r="M2383">
        <v>2023</v>
      </c>
      <c r="N2383" t="s">
        <v>36</v>
      </c>
      <c r="O2383" t="s">
        <v>53</v>
      </c>
      <c r="P2383" t="s">
        <v>54</v>
      </c>
      <c r="Q2383" t="s">
        <v>55</v>
      </c>
      <c r="R2383" t="s">
        <v>56</v>
      </c>
      <c r="S2383" t="s">
        <v>57</v>
      </c>
      <c r="T2383" t="s">
        <v>60</v>
      </c>
      <c r="U2383">
        <v>351</v>
      </c>
      <c r="V2383">
        <v>501.93</v>
      </c>
    </row>
    <row r="2384" spans="12:22" x14ac:dyDescent="0.25">
      <c r="L2384" t="s">
        <v>59</v>
      </c>
      <c r="M2384">
        <v>2023</v>
      </c>
      <c r="N2384" t="s">
        <v>36</v>
      </c>
      <c r="O2384" t="s">
        <v>53</v>
      </c>
      <c r="P2384" t="s">
        <v>54</v>
      </c>
      <c r="Q2384" t="s">
        <v>55</v>
      </c>
      <c r="R2384" t="s">
        <v>56</v>
      </c>
      <c r="S2384" t="s">
        <v>57</v>
      </c>
      <c r="T2384" t="s">
        <v>60</v>
      </c>
      <c r="U2384">
        <v>783</v>
      </c>
      <c r="V2384">
        <v>526.24</v>
      </c>
    </row>
    <row r="2385" spans="12:22" x14ac:dyDescent="0.25">
      <c r="L2385" t="s">
        <v>52</v>
      </c>
      <c r="M2385">
        <v>2023</v>
      </c>
      <c r="N2385" t="s">
        <v>36</v>
      </c>
      <c r="O2385" t="s">
        <v>53</v>
      </c>
      <c r="P2385" t="s">
        <v>54</v>
      </c>
      <c r="Q2385" t="s">
        <v>55</v>
      </c>
      <c r="R2385" t="s">
        <v>56</v>
      </c>
      <c r="S2385" t="s">
        <v>57</v>
      </c>
      <c r="T2385" t="s">
        <v>60</v>
      </c>
      <c r="U2385">
        <v>355</v>
      </c>
      <c r="V2385">
        <v>507.65</v>
      </c>
    </row>
    <row r="2386" spans="12:22" x14ac:dyDescent="0.25">
      <c r="L2386" t="s">
        <v>59</v>
      </c>
      <c r="M2386">
        <v>2023</v>
      </c>
      <c r="N2386" t="s">
        <v>36</v>
      </c>
      <c r="O2386" t="s">
        <v>53</v>
      </c>
      <c r="P2386" t="s">
        <v>54</v>
      </c>
      <c r="Q2386" t="s">
        <v>55</v>
      </c>
      <c r="R2386" t="s">
        <v>56</v>
      </c>
      <c r="S2386" t="s">
        <v>57</v>
      </c>
      <c r="T2386" t="s">
        <v>60</v>
      </c>
      <c r="U2386">
        <v>325</v>
      </c>
      <c r="V2386">
        <v>464.75</v>
      </c>
    </row>
    <row r="2387" spans="12:22" x14ac:dyDescent="0.25">
      <c r="L2387" t="s">
        <v>52</v>
      </c>
      <c r="M2387">
        <v>2023</v>
      </c>
      <c r="N2387" t="s">
        <v>36</v>
      </c>
      <c r="O2387" t="s">
        <v>53</v>
      </c>
      <c r="P2387" t="s">
        <v>54</v>
      </c>
      <c r="Q2387" t="s">
        <v>55</v>
      </c>
      <c r="R2387" t="s">
        <v>56</v>
      </c>
      <c r="S2387" t="s">
        <v>57</v>
      </c>
      <c r="T2387" t="s">
        <v>60</v>
      </c>
      <c r="U2387">
        <v>353</v>
      </c>
      <c r="V2387">
        <v>504.78999999999996</v>
      </c>
    </row>
    <row r="2388" spans="12:22" x14ac:dyDescent="0.25">
      <c r="L2388" t="s">
        <v>59</v>
      </c>
      <c r="M2388">
        <v>2023</v>
      </c>
      <c r="N2388" t="s">
        <v>32</v>
      </c>
      <c r="O2388" t="s">
        <v>53</v>
      </c>
      <c r="P2388" t="s">
        <v>54</v>
      </c>
      <c r="Q2388" t="s">
        <v>55</v>
      </c>
      <c r="R2388" t="s">
        <v>56</v>
      </c>
      <c r="S2388" t="s">
        <v>57</v>
      </c>
      <c r="T2388" t="s">
        <v>60</v>
      </c>
      <c r="U2388">
        <v>368</v>
      </c>
      <c r="V2388">
        <v>563.04</v>
      </c>
    </row>
    <row r="2389" spans="12:22" x14ac:dyDescent="0.25">
      <c r="L2389" t="s">
        <v>59</v>
      </c>
      <c r="M2389">
        <v>2023</v>
      </c>
      <c r="N2389" t="s">
        <v>32</v>
      </c>
      <c r="O2389" t="s">
        <v>53</v>
      </c>
      <c r="P2389" t="s">
        <v>54</v>
      </c>
      <c r="Q2389" t="s">
        <v>55</v>
      </c>
      <c r="R2389" t="s">
        <v>56</v>
      </c>
      <c r="S2389" t="s">
        <v>57</v>
      </c>
      <c r="T2389" t="s">
        <v>60</v>
      </c>
      <c r="U2389">
        <v>344</v>
      </c>
      <c r="V2389">
        <v>491.91999999999996</v>
      </c>
    </row>
    <row r="2390" spans="12:22" x14ac:dyDescent="0.25">
      <c r="L2390" t="s">
        <v>59</v>
      </c>
      <c r="M2390">
        <v>2023</v>
      </c>
      <c r="N2390" t="s">
        <v>32</v>
      </c>
      <c r="O2390" t="s">
        <v>53</v>
      </c>
      <c r="P2390" t="s">
        <v>54</v>
      </c>
      <c r="Q2390" t="s">
        <v>55</v>
      </c>
      <c r="R2390" t="s">
        <v>56</v>
      </c>
      <c r="S2390" t="s">
        <v>57</v>
      </c>
      <c r="T2390" t="s">
        <v>60</v>
      </c>
      <c r="U2390">
        <v>370</v>
      </c>
      <c r="V2390">
        <v>529.1</v>
      </c>
    </row>
    <row r="2391" spans="12:22" x14ac:dyDescent="0.25">
      <c r="L2391" t="s">
        <v>59</v>
      </c>
      <c r="M2391">
        <v>2023</v>
      </c>
      <c r="N2391" t="s">
        <v>32</v>
      </c>
      <c r="O2391" t="s">
        <v>53</v>
      </c>
      <c r="P2391" t="s">
        <v>54</v>
      </c>
      <c r="Q2391" t="s">
        <v>55</v>
      </c>
      <c r="R2391" t="s">
        <v>56</v>
      </c>
      <c r="S2391" t="s">
        <v>57</v>
      </c>
      <c r="T2391" t="s">
        <v>60</v>
      </c>
      <c r="U2391">
        <v>340</v>
      </c>
      <c r="V2391">
        <v>486.2</v>
      </c>
    </row>
    <row r="2392" spans="12:22" x14ac:dyDescent="0.25">
      <c r="L2392" t="s">
        <v>52</v>
      </c>
      <c r="M2392">
        <v>2023</v>
      </c>
      <c r="N2392" t="s">
        <v>32</v>
      </c>
      <c r="O2392" t="s">
        <v>53</v>
      </c>
      <c r="P2392" t="s">
        <v>54</v>
      </c>
      <c r="Q2392" t="s">
        <v>55</v>
      </c>
      <c r="R2392" t="s">
        <v>56</v>
      </c>
      <c r="S2392" t="s">
        <v>57</v>
      </c>
      <c r="T2392" t="s">
        <v>60</v>
      </c>
      <c r="U2392">
        <v>741</v>
      </c>
      <c r="V2392">
        <v>1059.6300000000001</v>
      </c>
    </row>
    <row r="2393" spans="12:22" x14ac:dyDescent="0.25">
      <c r="L2393" t="s">
        <v>52</v>
      </c>
      <c r="M2393">
        <v>2023</v>
      </c>
      <c r="N2393" t="s">
        <v>32</v>
      </c>
      <c r="O2393" t="s">
        <v>53</v>
      </c>
      <c r="P2393" t="s">
        <v>54</v>
      </c>
      <c r="Q2393" t="s">
        <v>55</v>
      </c>
      <c r="R2393" t="s">
        <v>56</v>
      </c>
      <c r="S2393" t="s">
        <v>57</v>
      </c>
      <c r="T2393" t="s">
        <v>60</v>
      </c>
      <c r="U2393">
        <v>369</v>
      </c>
      <c r="V2393">
        <v>527.66999999999996</v>
      </c>
    </row>
    <row r="2394" spans="12:22" x14ac:dyDescent="0.25">
      <c r="L2394" t="s">
        <v>59</v>
      </c>
      <c r="M2394">
        <v>2023</v>
      </c>
      <c r="N2394" t="s">
        <v>32</v>
      </c>
      <c r="O2394" t="s">
        <v>53</v>
      </c>
      <c r="P2394" t="s">
        <v>54</v>
      </c>
      <c r="Q2394" t="s">
        <v>55</v>
      </c>
      <c r="R2394" t="s">
        <v>56</v>
      </c>
      <c r="S2394" t="s">
        <v>57</v>
      </c>
      <c r="T2394" t="s">
        <v>60</v>
      </c>
      <c r="U2394">
        <v>367</v>
      </c>
      <c r="V2394">
        <v>524.80999999999995</v>
      </c>
    </row>
    <row r="2395" spans="12:22" x14ac:dyDescent="0.25">
      <c r="L2395" t="s">
        <v>59</v>
      </c>
      <c r="M2395">
        <v>2023</v>
      </c>
      <c r="N2395" t="s">
        <v>32</v>
      </c>
      <c r="O2395" t="s">
        <v>53</v>
      </c>
      <c r="P2395" t="s">
        <v>54</v>
      </c>
      <c r="Q2395" t="s">
        <v>55</v>
      </c>
      <c r="R2395" t="s">
        <v>56</v>
      </c>
      <c r="S2395" t="s">
        <v>57</v>
      </c>
      <c r="T2395" t="s">
        <v>60</v>
      </c>
      <c r="U2395">
        <v>343</v>
      </c>
      <c r="V2395">
        <v>490.49</v>
      </c>
    </row>
    <row r="2396" spans="12:22" x14ac:dyDescent="0.25">
      <c r="L2396" t="s">
        <v>59</v>
      </c>
      <c r="M2396">
        <v>2023</v>
      </c>
      <c r="N2396" t="s">
        <v>32</v>
      </c>
      <c r="O2396" t="s">
        <v>53</v>
      </c>
      <c r="P2396" t="s">
        <v>54</v>
      </c>
      <c r="Q2396" t="s">
        <v>55</v>
      </c>
      <c r="R2396" t="s">
        <v>56</v>
      </c>
      <c r="S2396" t="s">
        <v>57</v>
      </c>
      <c r="T2396" t="s">
        <v>60</v>
      </c>
      <c r="U2396">
        <v>371</v>
      </c>
      <c r="V2396">
        <v>530.53</v>
      </c>
    </row>
    <row r="2397" spans="12:22" x14ac:dyDescent="0.25">
      <c r="L2397" t="s">
        <v>59</v>
      </c>
      <c r="M2397">
        <v>2023</v>
      </c>
      <c r="N2397" t="s">
        <v>32</v>
      </c>
      <c r="O2397" t="s">
        <v>53</v>
      </c>
      <c r="P2397" t="s">
        <v>54</v>
      </c>
      <c r="Q2397" t="s">
        <v>55</v>
      </c>
      <c r="R2397" t="s">
        <v>56</v>
      </c>
      <c r="S2397" t="s">
        <v>57</v>
      </c>
      <c r="T2397" t="s">
        <v>60</v>
      </c>
      <c r="U2397">
        <v>750</v>
      </c>
      <c r="V2397">
        <v>1072.5</v>
      </c>
    </row>
    <row r="2398" spans="12:22" x14ac:dyDescent="0.25">
      <c r="L2398" t="s">
        <v>59</v>
      </c>
      <c r="M2398">
        <v>2023</v>
      </c>
      <c r="N2398" t="s">
        <v>35</v>
      </c>
      <c r="O2398" t="s">
        <v>53</v>
      </c>
      <c r="P2398" t="s">
        <v>54</v>
      </c>
      <c r="Q2398" t="s">
        <v>55</v>
      </c>
      <c r="R2398" t="s">
        <v>56</v>
      </c>
      <c r="S2398" t="s">
        <v>57</v>
      </c>
      <c r="T2398" t="s">
        <v>60</v>
      </c>
      <c r="U2398">
        <v>356</v>
      </c>
      <c r="V2398">
        <v>544.68000000000006</v>
      </c>
    </row>
    <row r="2399" spans="12:22" x14ac:dyDescent="0.25">
      <c r="L2399" t="s">
        <v>52</v>
      </c>
      <c r="M2399">
        <v>2023</v>
      </c>
      <c r="N2399" t="s">
        <v>35</v>
      </c>
      <c r="O2399" t="s">
        <v>53</v>
      </c>
      <c r="P2399" t="s">
        <v>54</v>
      </c>
      <c r="Q2399" t="s">
        <v>55</v>
      </c>
      <c r="R2399" t="s">
        <v>56</v>
      </c>
      <c r="S2399" t="s">
        <v>57</v>
      </c>
      <c r="T2399" t="s">
        <v>60</v>
      </c>
      <c r="U2399">
        <v>332</v>
      </c>
      <c r="V2399">
        <v>474.76</v>
      </c>
    </row>
    <row r="2400" spans="12:22" x14ac:dyDescent="0.25">
      <c r="L2400" t="s">
        <v>59</v>
      </c>
      <c r="M2400">
        <v>2023</v>
      </c>
      <c r="N2400" t="s">
        <v>35</v>
      </c>
      <c r="O2400" t="s">
        <v>53</v>
      </c>
      <c r="P2400" t="s">
        <v>54</v>
      </c>
      <c r="Q2400" t="s">
        <v>55</v>
      </c>
      <c r="R2400" t="s">
        <v>56</v>
      </c>
      <c r="S2400" t="s">
        <v>57</v>
      </c>
      <c r="T2400" t="s">
        <v>60</v>
      </c>
      <c r="U2400">
        <v>358</v>
      </c>
      <c r="V2400">
        <v>511.94</v>
      </c>
    </row>
    <row r="2401" spans="12:22" x14ac:dyDescent="0.25">
      <c r="L2401" t="s">
        <v>52</v>
      </c>
      <c r="M2401">
        <v>2023</v>
      </c>
      <c r="N2401" t="s">
        <v>35</v>
      </c>
      <c r="O2401" t="s">
        <v>53</v>
      </c>
      <c r="P2401" t="s">
        <v>54</v>
      </c>
      <c r="Q2401" t="s">
        <v>55</v>
      </c>
      <c r="R2401" t="s">
        <v>56</v>
      </c>
      <c r="S2401" t="s">
        <v>57</v>
      </c>
      <c r="T2401" t="s">
        <v>60</v>
      </c>
      <c r="U2401">
        <v>656</v>
      </c>
      <c r="V2401">
        <v>938.07999999999993</v>
      </c>
    </row>
    <row r="2402" spans="12:22" x14ac:dyDescent="0.25">
      <c r="L2402" t="s">
        <v>61</v>
      </c>
      <c r="M2402">
        <v>2023</v>
      </c>
      <c r="N2402" t="s">
        <v>35</v>
      </c>
      <c r="O2402" t="s">
        <v>53</v>
      </c>
      <c r="P2402" t="s">
        <v>54</v>
      </c>
      <c r="Q2402" t="s">
        <v>55</v>
      </c>
      <c r="R2402" t="s">
        <v>56</v>
      </c>
      <c r="S2402" t="s">
        <v>57</v>
      </c>
      <c r="T2402" t="s">
        <v>60</v>
      </c>
      <c r="U2402">
        <v>743</v>
      </c>
      <c r="V2402">
        <v>1062.49</v>
      </c>
    </row>
    <row r="2403" spans="12:22" x14ac:dyDescent="0.25">
      <c r="L2403" t="s">
        <v>61</v>
      </c>
      <c r="M2403">
        <v>2023</v>
      </c>
      <c r="N2403" t="s">
        <v>35</v>
      </c>
      <c r="O2403" t="s">
        <v>53</v>
      </c>
      <c r="P2403" t="s">
        <v>54</v>
      </c>
      <c r="Q2403" t="s">
        <v>55</v>
      </c>
      <c r="R2403" t="s">
        <v>56</v>
      </c>
      <c r="S2403" t="s">
        <v>57</v>
      </c>
      <c r="T2403" t="s">
        <v>60</v>
      </c>
      <c r="U2403">
        <v>357</v>
      </c>
      <c r="V2403">
        <v>510.51</v>
      </c>
    </row>
    <row r="2404" spans="12:22" x14ac:dyDescent="0.25">
      <c r="L2404" t="s">
        <v>52</v>
      </c>
      <c r="M2404">
        <v>2023</v>
      </c>
      <c r="N2404" t="s">
        <v>35</v>
      </c>
      <c r="O2404" t="s">
        <v>53</v>
      </c>
      <c r="P2404" t="s">
        <v>54</v>
      </c>
      <c r="Q2404" t="s">
        <v>55</v>
      </c>
      <c r="R2404" t="s">
        <v>56</v>
      </c>
      <c r="S2404" t="s">
        <v>57</v>
      </c>
      <c r="T2404" t="s">
        <v>60</v>
      </c>
      <c r="U2404">
        <v>782</v>
      </c>
      <c r="V2404">
        <v>526.24</v>
      </c>
    </row>
    <row r="2405" spans="12:22" x14ac:dyDescent="0.25">
      <c r="L2405" t="s">
        <v>59</v>
      </c>
      <c r="M2405">
        <v>2023</v>
      </c>
      <c r="N2405" t="s">
        <v>35</v>
      </c>
      <c r="O2405" t="s">
        <v>53</v>
      </c>
      <c r="P2405" t="s">
        <v>54</v>
      </c>
      <c r="Q2405" t="s">
        <v>55</v>
      </c>
      <c r="R2405" t="s">
        <v>56</v>
      </c>
      <c r="S2405" t="s">
        <v>57</v>
      </c>
      <c r="T2405" t="s">
        <v>60</v>
      </c>
      <c r="U2405">
        <v>331</v>
      </c>
      <c r="V2405">
        <v>473.33</v>
      </c>
    </row>
    <row r="2406" spans="12:22" x14ac:dyDescent="0.25">
      <c r="L2406" t="s">
        <v>52</v>
      </c>
      <c r="M2406">
        <v>2023</v>
      </c>
      <c r="N2406" t="s">
        <v>35</v>
      </c>
      <c r="O2406" t="s">
        <v>53</v>
      </c>
      <c r="P2406" t="s">
        <v>54</v>
      </c>
      <c r="Q2406" t="s">
        <v>55</v>
      </c>
      <c r="R2406" t="s">
        <v>56</v>
      </c>
      <c r="S2406" t="s">
        <v>57</v>
      </c>
      <c r="T2406" t="s">
        <v>60</v>
      </c>
      <c r="U2406">
        <v>359</v>
      </c>
      <c r="V2406">
        <v>513.37</v>
      </c>
    </row>
    <row r="2407" spans="12:22" x14ac:dyDescent="0.25">
      <c r="L2407" t="s">
        <v>59</v>
      </c>
      <c r="M2407">
        <v>2023</v>
      </c>
      <c r="N2407" t="s">
        <v>35</v>
      </c>
      <c r="O2407" t="s">
        <v>53</v>
      </c>
      <c r="P2407" t="s">
        <v>54</v>
      </c>
      <c r="Q2407" t="s">
        <v>55</v>
      </c>
      <c r="R2407" t="s">
        <v>56</v>
      </c>
      <c r="S2407" t="s">
        <v>57</v>
      </c>
      <c r="T2407" t="s">
        <v>60</v>
      </c>
      <c r="U2407">
        <v>752</v>
      </c>
      <c r="V2407">
        <v>1075.3600000000001</v>
      </c>
    </row>
    <row r="2408" spans="12:22" x14ac:dyDescent="0.25">
      <c r="L2408" t="s">
        <v>52</v>
      </c>
      <c r="M2408">
        <v>2023</v>
      </c>
      <c r="N2408" t="s">
        <v>41</v>
      </c>
      <c r="O2408" t="s">
        <v>53</v>
      </c>
      <c r="P2408" t="s">
        <v>54</v>
      </c>
      <c r="Q2408" t="s">
        <v>55</v>
      </c>
      <c r="R2408" t="s">
        <v>56</v>
      </c>
      <c r="S2408" t="s">
        <v>57</v>
      </c>
      <c r="T2408" t="s">
        <v>60</v>
      </c>
      <c r="U2408">
        <v>326</v>
      </c>
      <c r="V2408">
        <v>498.78</v>
      </c>
    </row>
    <row r="2409" spans="12:22" x14ac:dyDescent="0.25">
      <c r="L2409" t="s">
        <v>61</v>
      </c>
      <c r="M2409">
        <v>2023</v>
      </c>
      <c r="N2409" t="s">
        <v>41</v>
      </c>
      <c r="O2409" t="s">
        <v>53</v>
      </c>
      <c r="P2409" t="s">
        <v>54</v>
      </c>
      <c r="Q2409" t="s">
        <v>55</v>
      </c>
      <c r="R2409" t="s">
        <v>56</v>
      </c>
      <c r="S2409" t="s">
        <v>57</v>
      </c>
      <c r="T2409" t="s">
        <v>60</v>
      </c>
      <c r="U2409">
        <v>328</v>
      </c>
      <c r="V2409">
        <v>469.03999999999996</v>
      </c>
    </row>
    <row r="2410" spans="12:22" x14ac:dyDescent="0.25">
      <c r="L2410" t="s">
        <v>59</v>
      </c>
      <c r="M2410">
        <v>2023</v>
      </c>
      <c r="N2410" t="s">
        <v>41</v>
      </c>
      <c r="O2410" t="s">
        <v>53</v>
      </c>
      <c r="P2410" t="s">
        <v>54</v>
      </c>
      <c r="Q2410" t="s">
        <v>55</v>
      </c>
      <c r="R2410" t="s">
        <v>56</v>
      </c>
      <c r="S2410" t="s">
        <v>57</v>
      </c>
      <c r="T2410" t="s">
        <v>60</v>
      </c>
      <c r="U2410">
        <v>298</v>
      </c>
      <c r="V2410">
        <v>426.14</v>
      </c>
    </row>
    <row r="2411" spans="12:22" x14ac:dyDescent="0.25">
      <c r="L2411" t="s">
        <v>61</v>
      </c>
      <c r="M2411">
        <v>2023</v>
      </c>
      <c r="N2411" t="s">
        <v>41</v>
      </c>
      <c r="O2411" t="s">
        <v>53</v>
      </c>
      <c r="P2411" t="s">
        <v>54</v>
      </c>
      <c r="Q2411" t="s">
        <v>55</v>
      </c>
      <c r="R2411" t="s">
        <v>56</v>
      </c>
      <c r="S2411" t="s">
        <v>57</v>
      </c>
      <c r="T2411" t="s">
        <v>60</v>
      </c>
      <c r="U2411">
        <v>662</v>
      </c>
      <c r="V2411">
        <v>946.66</v>
      </c>
    </row>
    <row r="2412" spans="12:22" x14ac:dyDescent="0.25">
      <c r="L2412" t="s">
        <v>61</v>
      </c>
      <c r="M2412">
        <v>2023</v>
      </c>
      <c r="N2412" t="s">
        <v>41</v>
      </c>
      <c r="O2412" t="s">
        <v>53</v>
      </c>
      <c r="P2412" t="s">
        <v>54</v>
      </c>
      <c r="Q2412" t="s">
        <v>55</v>
      </c>
      <c r="R2412" t="s">
        <v>56</v>
      </c>
      <c r="S2412" t="s">
        <v>57</v>
      </c>
      <c r="T2412" t="s">
        <v>60</v>
      </c>
      <c r="U2412">
        <v>748</v>
      </c>
      <c r="V2412">
        <v>1069.6399999999999</v>
      </c>
    </row>
    <row r="2413" spans="12:22" x14ac:dyDescent="0.25">
      <c r="L2413" t="s">
        <v>61</v>
      </c>
      <c r="M2413">
        <v>2023</v>
      </c>
      <c r="N2413" t="s">
        <v>41</v>
      </c>
      <c r="O2413" t="s">
        <v>53</v>
      </c>
      <c r="P2413" t="s">
        <v>54</v>
      </c>
      <c r="Q2413" t="s">
        <v>55</v>
      </c>
      <c r="R2413" t="s">
        <v>56</v>
      </c>
      <c r="S2413" t="s">
        <v>57</v>
      </c>
      <c r="T2413" t="s">
        <v>60</v>
      </c>
      <c r="U2413">
        <v>327</v>
      </c>
      <c r="V2413">
        <v>467.61</v>
      </c>
    </row>
    <row r="2414" spans="12:22" x14ac:dyDescent="0.25">
      <c r="L2414" t="s">
        <v>61</v>
      </c>
      <c r="M2414">
        <v>2023</v>
      </c>
      <c r="N2414" t="s">
        <v>41</v>
      </c>
      <c r="O2414" t="s">
        <v>53</v>
      </c>
      <c r="P2414" t="s">
        <v>54</v>
      </c>
      <c r="Q2414" t="s">
        <v>55</v>
      </c>
      <c r="R2414" t="s">
        <v>56</v>
      </c>
      <c r="S2414" t="s">
        <v>57</v>
      </c>
      <c r="T2414" t="s">
        <v>60</v>
      </c>
      <c r="U2414">
        <v>788</v>
      </c>
      <c r="V2414">
        <v>526.24</v>
      </c>
    </row>
    <row r="2415" spans="12:22" x14ac:dyDescent="0.25">
      <c r="L2415" t="s">
        <v>59</v>
      </c>
      <c r="M2415">
        <v>2023</v>
      </c>
      <c r="N2415" t="s">
        <v>41</v>
      </c>
      <c r="O2415" t="s">
        <v>53</v>
      </c>
      <c r="P2415" t="s">
        <v>54</v>
      </c>
      <c r="Q2415" t="s">
        <v>55</v>
      </c>
      <c r="R2415" t="s">
        <v>56</v>
      </c>
      <c r="S2415" t="s">
        <v>57</v>
      </c>
      <c r="T2415" t="s">
        <v>60</v>
      </c>
      <c r="U2415">
        <v>325</v>
      </c>
      <c r="V2415">
        <v>464.75</v>
      </c>
    </row>
    <row r="2416" spans="12:22" x14ac:dyDescent="0.25">
      <c r="L2416" t="s">
        <v>61</v>
      </c>
      <c r="M2416">
        <v>2023</v>
      </c>
      <c r="N2416" t="s">
        <v>41</v>
      </c>
      <c r="O2416" t="s">
        <v>53</v>
      </c>
      <c r="P2416" t="s">
        <v>54</v>
      </c>
      <c r="Q2416" t="s">
        <v>55</v>
      </c>
      <c r="R2416" t="s">
        <v>56</v>
      </c>
      <c r="S2416" t="s">
        <v>57</v>
      </c>
      <c r="T2416" t="s">
        <v>60</v>
      </c>
      <c r="U2416">
        <v>301</v>
      </c>
      <c r="V2416">
        <v>430.43</v>
      </c>
    </row>
    <row r="2417" spans="12:22" x14ac:dyDescent="0.25">
      <c r="L2417" t="s">
        <v>52</v>
      </c>
      <c r="M2417">
        <v>2023</v>
      </c>
      <c r="N2417" t="s">
        <v>41</v>
      </c>
      <c r="O2417" t="s">
        <v>53</v>
      </c>
      <c r="P2417" t="s">
        <v>54</v>
      </c>
      <c r="Q2417" t="s">
        <v>55</v>
      </c>
      <c r="R2417" t="s">
        <v>56</v>
      </c>
      <c r="S2417" t="s">
        <v>57</v>
      </c>
      <c r="T2417" t="s">
        <v>60</v>
      </c>
      <c r="U2417">
        <v>757</v>
      </c>
      <c r="V2417">
        <v>1082.51</v>
      </c>
    </row>
    <row r="2418" spans="12:22" x14ac:dyDescent="0.25">
      <c r="L2418" t="s">
        <v>61</v>
      </c>
      <c r="M2418">
        <v>2023</v>
      </c>
      <c r="N2418" t="s">
        <v>40</v>
      </c>
      <c r="O2418" t="s">
        <v>53</v>
      </c>
      <c r="P2418" t="s">
        <v>54</v>
      </c>
      <c r="Q2418" t="s">
        <v>55</v>
      </c>
      <c r="R2418" t="s">
        <v>56</v>
      </c>
      <c r="S2418" t="s">
        <v>57</v>
      </c>
      <c r="T2418" t="s">
        <v>60</v>
      </c>
      <c r="U2418">
        <v>332</v>
      </c>
      <c r="V2418">
        <v>507.96000000000004</v>
      </c>
    </row>
    <row r="2419" spans="12:22" x14ac:dyDescent="0.25">
      <c r="L2419" t="s">
        <v>59</v>
      </c>
      <c r="M2419">
        <v>2023</v>
      </c>
      <c r="N2419" t="s">
        <v>40</v>
      </c>
      <c r="O2419" t="s">
        <v>53</v>
      </c>
      <c r="P2419" t="s">
        <v>54</v>
      </c>
      <c r="Q2419" t="s">
        <v>55</v>
      </c>
      <c r="R2419" t="s">
        <v>56</v>
      </c>
      <c r="S2419" t="s">
        <v>57</v>
      </c>
      <c r="T2419" t="s">
        <v>60</v>
      </c>
      <c r="U2419">
        <v>302</v>
      </c>
      <c r="V2419">
        <v>431.86</v>
      </c>
    </row>
    <row r="2420" spans="12:22" x14ac:dyDescent="0.25">
      <c r="L2420" t="s">
        <v>52</v>
      </c>
      <c r="M2420">
        <v>2023</v>
      </c>
      <c r="N2420" t="s">
        <v>40</v>
      </c>
      <c r="O2420" t="s">
        <v>53</v>
      </c>
      <c r="P2420" t="s">
        <v>54</v>
      </c>
      <c r="Q2420" t="s">
        <v>55</v>
      </c>
      <c r="R2420" t="s">
        <v>56</v>
      </c>
      <c r="S2420" t="s">
        <v>57</v>
      </c>
      <c r="T2420" t="s">
        <v>60</v>
      </c>
      <c r="U2420">
        <v>334</v>
      </c>
      <c r="V2420">
        <v>477.62</v>
      </c>
    </row>
    <row r="2421" spans="12:22" x14ac:dyDescent="0.25">
      <c r="L2421" t="s">
        <v>63</v>
      </c>
      <c r="M2421">
        <v>2023</v>
      </c>
      <c r="N2421" t="s">
        <v>40</v>
      </c>
      <c r="O2421" t="s">
        <v>53</v>
      </c>
      <c r="P2421" t="s">
        <v>54</v>
      </c>
      <c r="Q2421" t="s">
        <v>55</v>
      </c>
      <c r="R2421" t="s">
        <v>56</v>
      </c>
      <c r="S2421" t="s">
        <v>57</v>
      </c>
      <c r="T2421" t="s">
        <v>60</v>
      </c>
      <c r="U2421">
        <v>304</v>
      </c>
      <c r="V2421">
        <v>434.72</v>
      </c>
    </row>
    <row r="2422" spans="12:22" x14ac:dyDescent="0.25">
      <c r="L2422" t="s">
        <v>59</v>
      </c>
      <c r="M2422">
        <v>2023</v>
      </c>
      <c r="N2422" t="s">
        <v>40</v>
      </c>
      <c r="O2422" t="s">
        <v>53</v>
      </c>
      <c r="P2422" t="s">
        <v>54</v>
      </c>
      <c r="Q2422" t="s">
        <v>55</v>
      </c>
      <c r="R2422" t="s">
        <v>56</v>
      </c>
      <c r="S2422" t="s">
        <v>57</v>
      </c>
      <c r="T2422" t="s">
        <v>60</v>
      </c>
      <c r="U2422">
        <v>661</v>
      </c>
      <c r="V2422">
        <v>945.23</v>
      </c>
    </row>
    <row r="2423" spans="12:22" x14ac:dyDescent="0.25">
      <c r="L2423" t="s">
        <v>52</v>
      </c>
      <c r="M2423">
        <v>2023</v>
      </c>
      <c r="N2423" t="s">
        <v>40</v>
      </c>
      <c r="O2423" t="s">
        <v>53</v>
      </c>
      <c r="P2423" t="s">
        <v>54</v>
      </c>
      <c r="Q2423" t="s">
        <v>55</v>
      </c>
      <c r="R2423" t="s">
        <v>56</v>
      </c>
      <c r="S2423" t="s">
        <v>57</v>
      </c>
      <c r="T2423" t="s">
        <v>60</v>
      </c>
      <c r="U2423">
        <v>747</v>
      </c>
      <c r="V2423">
        <v>1068.21</v>
      </c>
    </row>
    <row r="2424" spans="12:22" x14ac:dyDescent="0.25">
      <c r="L2424" t="s">
        <v>52</v>
      </c>
      <c r="M2424">
        <v>2023</v>
      </c>
      <c r="N2424" t="s">
        <v>40</v>
      </c>
      <c r="O2424" t="s">
        <v>53</v>
      </c>
      <c r="P2424" t="s">
        <v>54</v>
      </c>
      <c r="Q2424" t="s">
        <v>55</v>
      </c>
      <c r="R2424" t="s">
        <v>56</v>
      </c>
      <c r="S2424" t="s">
        <v>57</v>
      </c>
      <c r="T2424" t="s">
        <v>60</v>
      </c>
      <c r="U2424">
        <v>333</v>
      </c>
      <c r="V2424">
        <v>476.19</v>
      </c>
    </row>
    <row r="2425" spans="12:22" x14ac:dyDescent="0.25">
      <c r="L2425" t="s">
        <v>59</v>
      </c>
      <c r="M2425">
        <v>2023</v>
      </c>
      <c r="N2425" t="s">
        <v>40</v>
      </c>
      <c r="O2425" t="s">
        <v>53</v>
      </c>
      <c r="P2425" t="s">
        <v>54</v>
      </c>
      <c r="Q2425" t="s">
        <v>55</v>
      </c>
      <c r="R2425" t="s">
        <v>56</v>
      </c>
      <c r="S2425" t="s">
        <v>57</v>
      </c>
      <c r="T2425" t="s">
        <v>60</v>
      </c>
      <c r="U2425">
        <v>787</v>
      </c>
      <c r="V2425">
        <v>526.24</v>
      </c>
    </row>
    <row r="2426" spans="12:22" x14ac:dyDescent="0.25">
      <c r="L2426" t="s">
        <v>63</v>
      </c>
      <c r="M2426">
        <v>2023</v>
      </c>
      <c r="N2426" t="s">
        <v>40</v>
      </c>
      <c r="O2426" t="s">
        <v>53</v>
      </c>
      <c r="P2426" t="s">
        <v>54</v>
      </c>
      <c r="Q2426" t="s">
        <v>55</v>
      </c>
      <c r="R2426" t="s">
        <v>56</v>
      </c>
      <c r="S2426" t="s">
        <v>57</v>
      </c>
      <c r="T2426" t="s">
        <v>60</v>
      </c>
      <c r="U2426">
        <v>331</v>
      </c>
      <c r="V2426">
        <v>473.33</v>
      </c>
    </row>
    <row r="2427" spans="12:22" x14ac:dyDescent="0.25">
      <c r="L2427" t="s">
        <v>52</v>
      </c>
      <c r="M2427">
        <v>2023</v>
      </c>
      <c r="N2427" t="s">
        <v>40</v>
      </c>
      <c r="O2427" t="s">
        <v>53</v>
      </c>
      <c r="P2427" t="s">
        <v>54</v>
      </c>
      <c r="Q2427" t="s">
        <v>55</v>
      </c>
      <c r="R2427" t="s">
        <v>56</v>
      </c>
      <c r="S2427" t="s">
        <v>57</v>
      </c>
      <c r="T2427" t="s">
        <v>60</v>
      </c>
      <c r="U2427">
        <v>307</v>
      </c>
      <c r="V2427">
        <v>439.01</v>
      </c>
    </row>
    <row r="2428" spans="12:22" x14ac:dyDescent="0.25">
      <c r="L2428" t="s">
        <v>59</v>
      </c>
      <c r="M2428">
        <v>2023</v>
      </c>
      <c r="N2428" t="s">
        <v>40</v>
      </c>
      <c r="O2428" t="s">
        <v>53</v>
      </c>
      <c r="P2428" t="s">
        <v>54</v>
      </c>
      <c r="Q2428" t="s">
        <v>55</v>
      </c>
      <c r="R2428" t="s">
        <v>56</v>
      </c>
      <c r="S2428" t="s">
        <v>57</v>
      </c>
      <c r="T2428" t="s">
        <v>60</v>
      </c>
      <c r="U2428">
        <v>329</v>
      </c>
      <c r="V2428">
        <v>470.47</v>
      </c>
    </row>
    <row r="2429" spans="12:22" x14ac:dyDescent="0.25">
      <c r="L2429" t="s">
        <v>61</v>
      </c>
      <c r="M2429">
        <v>2023</v>
      </c>
      <c r="N2429" t="s">
        <v>40</v>
      </c>
      <c r="O2429" t="s">
        <v>53</v>
      </c>
      <c r="P2429" t="s">
        <v>54</v>
      </c>
      <c r="Q2429" t="s">
        <v>55</v>
      </c>
      <c r="R2429" t="s">
        <v>56</v>
      </c>
      <c r="S2429" t="s">
        <v>57</v>
      </c>
      <c r="T2429" t="s">
        <v>60</v>
      </c>
      <c r="U2429">
        <v>756</v>
      </c>
      <c r="V2429">
        <v>1081.08</v>
      </c>
    </row>
    <row r="2430" spans="12:22" x14ac:dyDescent="0.25">
      <c r="L2430" t="s">
        <v>59</v>
      </c>
      <c r="M2430">
        <v>2023</v>
      </c>
      <c r="N2430" t="s">
        <v>39</v>
      </c>
      <c r="O2430" t="s">
        <v>53</v>
      </c>
      <c r="P2430" t="s">
        <v>54</v>
      </c>
      <c r="Q2430" t="s">
        <v>55</v>
      </c>
      <c r="R2430" t="s">
        <v>56</v>
      </c>
      <c r="S2430" t="s">
        <v>57</v>
      </c>
      <c r="T2430" t="s">
        <v>60</v>
      </c>
      <c r="U2430">
        <v>338</v>
      </c>
      <c r="V2430">
        <v>517.14</v>
      </c>
    </row>
    <row r="2431" spans="12:22" x14ac:dyDescent="0.25">
      <c r="L2431" t="s">
        <v>59</v>
      </c>
      <c r="M2431">
        <v>2023</v>
      </c>
      <c r="N2431" t="s">
        <v>39</v>
      </c>
      <c r="O2431" t="s">
        <v>53</v>
      </c>
      <c r="P2431" t="s">
        <v>54</v>
      </c>
      <c r="Q2431" t="s">
        <v>55</v>
      </c>
      <c r="R2431" t="s">
        <v>56</v>
      </c>
      <c r="S2431" t="s">
        <v>57</v>
      </c>
      <c r="T2431" t="s">
        <v>60</v>
      </c>
      <c r="U2431">
        <v>308</v>
      </c>
      <c r="V2431">
        <v>440.44</v>
      </c>
    </row>
    <row r="2432" spans="12:22" x14ac:dyDescent="0.25">
      <c r="L2432" t="s">
        <v>63</v>
      </c>
      <c r="M2432">
        <v>2023</v>
      </c>
      <c r="N2432" t="s">
        <v>39</v>
      </c>
      <c r="O2432" t="s">
        <v>53</v>
      </c>
      <c r="P2432" t="s">
        <v>54</v>
      </c>
      <c r="Q2432" t="s">
        <v>55</v>
      </c>
      <c r="R2432" t="s">
        <v>56</v>
      </c>
      <c r="S2432" t="s">
        <v>57</v>
      </c>
      <c r="T2432" t="s">
        <v>60</v>
      </c>
      <c r="U2432">
        <v>310</v>
      </c>
      <c r="V2432">
        <v>443.3</v>
      </c>
    </row>
    <row r="2433" spans="12:22" x14ac:dyDescent="0.25">
      <c r="L2433" t="s">
        <v>52</v>
      </c>
      <c r="M2433">
        <v>2023</v>
      </c>
      <c r="N2433" t="s">
        <v>39</v>
      </c>
      <c r="O2433" t="s">
        <v>53</v>
      </c>
      <c r="P2433" t="s">
        <v>54</v>
      </c>
      <c r="Q2433" t="s">
        <v>55</v>
      </c>
      <c r="R2433" t="s">
        <v>56</v>
      </c>
      <c r="S2433" t="s">
        <v>57</v>
      </c>
      <c r="T2433" t="s">
        <v>60</v>
      </c>
      <c r="U2433">
        <v>660</v>
      </c>
      <c r="V2433">
        <v>943.8</v>
      </c>
    </row>
    <row r="2434" spans="12:22" x14ac:dyDescent="0.25">
      <c r="L2434" t="s">
        <v>61</v>
      </c>
      <c r="M2434">
        <v>2023</v>
      </c>
      <c r="N2434" t="s">
        <v>39</v>
      </c>
      <c r="O2434" t="s">
        <v>53</v>
      </c>
      <c r="P2434" t="s">
        <v>54</v>
      </c>
      <c r="Q2434" t="s">
        <v>55</v>
      </c>
      <c r="R2434" t="s">
        <v>56</v>
      </c>
      <c r="S2434" t="s">
        <v>57</v>
      </c>
      <c r="T2434" t="s">
        <v>60</v>
      </c>
      <c r="U2434">
        <v>746</v>
      </c>
      <c r="V2434">
        <v>1066.78</v>
      </c>
    </row>
    <row r="2435" spans="12:22" x14ac:dyDescent="0.25">
      <c r="L2435" t="s">
        <v>61</v>
      </c>
      <c r="M2435">
        <v>2023</v>
      </c>
      <c r="N2435" t="s">
        <v>39</v>
      </c>
      <c r="O2435" t="s">
        <v>53</v>
      </c>
      <c r="P2435" t="s">
        <v>54</v>
      </c>
      <c r="Q2435" t="s">
        <v>55</v>
      </c>
      <c r="R2435" t="s">
        <v>56</v>
      </c>
      <c r="S2435" t="s">
        <v>57</v>
      </c>
      <c r="T2435" t="s">
        <v>60</v>
      </c>
      <c r="U2435">
        <v>339</v>
      </c>
      <c r="V2435">
        <v>484.77</v>
      </c>
    </row>
    <row r="2436" spans="12:22" x14ac:dyDescent="0.25">
      <c r="L2436" t="s">
        <v>52</v>
      </c>
      <c r="M2436">
        <v>2023</v>
      </c>
      <c r="N2436" t="s">
        <v>39</v>
      </c>
      <c r="O2436" t="s">
        <v>53</v>
      </c>
      <c r="P2436" t="s">
        <v>54</v>
      </c>
      <c r="Q2436" t="s">
        <v>55</v>
      </c>
      <c r="R2436" t="s">
        <v>56</v>
      </c>
      <c r="S2436" t="s">
        <v>57</v>
      </c>
      <c r="T2436" t="s">
        <v>60</v>
      </c>
      <c r="U2436">
        <v>786</v>
      </c>
      <c r="V2436">
        <v>526.24</v>
      </c>
    </row>
    <row r="2437" spans="12:22" x14ac:dyDescent="0.25">
      <c r="L2437" t="s">
        <v>63</v>
      </c>
      <c r="M2437">
        <v>2023</v>
      </c>
      <c r="N2437" t="s">
        <v>39</v>
      </c>
      <c r="O2437" t="s">
        <v>53</v>
      </c>
      <c r="P2437" t="s">
        <v>54</v>
      </c>
      <c r="Q2437" t="s">
        <v>55</v>
      </c>
      <c r="R2437" t="s">
        <v>56</v>
      </c>
      <c r="S2437" t="s">
        <v>57</v>
      </c>
      <c r="T2437" t="s">
        <v>60</v>
      </c>
      <c r="U2437">
        <v>337</v>
      </c>
      <c r="V2437">
        <v>481.90999999999997</v>
      </c>
    </row>
    <row r="2438" spans="12:22" x14ac:dyDescent="0.25">
      <c r="L2438" t="s">
        <v>59</v>
      </c>
      <c r="M2438">
        <v>2023</v>
      </c>
      <c r="N2438" t="s">
        <v>39</v>
      </c>
      <c r="O2438" t="s">
        <v>53</v>
      </c>
      <c r="P2438" t="s">
        <v>54</v>
      </c>
      <c r="Q2438" t="s">
        <v>55</v>
      </c>
      <c r="R2438" t="s">
        <v>56</v>
      </c>
      <c r="S2438" t="s">
        <v>57</v>
      </c>
      <c r="T2438" t="s">
        <v>60</v>
      </c>
      <c r="U2438">
        <v>335</v>
      </c>
      <c r="V2438">
        <v>479.05</v>
      </c>
    </row>
    <row r="2439" spans="12:22" x14ac:dyDescent="0.25">
      <c r="L2439" t="s">
        <v>59</v>
      </c>
      <c r="M2439">
        <v>2023</v>
      </c>
      <c r="N2439" t="s">
        <v>39</v>
      </c>
      <c r="O2439" t="s">
        <v>53</v>
      </c>
      <c r="P2439" t="s">
        <v>54</v>
      </c>
      <c r="Q2439" t="s">
        <v>55</v>
      </c>
      <c r="R2439" t="s">
        <v>56</v>
      </c>
      <c r="S2439" t="s">
        <v>57</v>
      </c>
      <c r="T2439" t="s">
        <v>60</v>
      </c>
      <c r="U2439">
        <v>755</v>
      </c>
      <c r="V2439">
        <v>1079.6500000000001</v>
      </c>
    </row>
    <row r="2440" spans="12:22" x14ac:dyDescent="0.25">
      <c r="L2440" t="s">
        <v>59</v>
      </c>
      <c r="M2440">
        <v>2023</v>
      </c>
      <c r="N2440" t="s">
        <v>34</v>
      </c>
      <c r="O2440" t="s">
        <v>65</v>
      </c>
      <c r="P2440" t="s">
        <v>54</v>
      </c>
      <c r="Q2440" t="s">
        <v>55</v>
      </c>
      <c r="R2440" t="s">
        <v>56</v>
      </c>
      <c r="S2440" t="s">
        <v>57</v>
      </c>
      <c r="T2440" t="s">
        <v>58</v>
      </c>
      <c r="U2440">
        <v>212</v>
      </c>
      <c r="V2440">
        <v>303.15999999999997</v>
      </c>
    </row>
    <row r="2441" spans="12:22" x14ac:dyDescent="0.25">
      <c r="L2441" t="s">
        <v>52</v>
      </c>
      <c r="M2441">
        <v>2023</v>
      </c>
      <c r="N2441" t="s">
        <v>34</v>
      </c>
      <c r="O2441" t="s">
        <v>65</v>
      </c>
      <c r="P2441" t="s">
        <v>54</v>
      </c>
      <c r="Q2441" t="s">
        <v>55</v>
      </c>
      <c r="R2441" t="s">
        <v>56</v>
      </c>
      <c r="S2441" t="s">
        <v>57</v>
      </c>
      <c r="T2441" t="s">
        <v>58</v>
      </c>
      <c r="U2441">
        <v>182</v>
      </c>
      <c r="V2441">
        <v>260.26</v>
      </c>
    </row>
    <row r="2442" spans="12:22" x14ac:dyDescent="0.25">
      <c r="L2442" t="s">
        <v>59</v>
      </c>
      <c r="M2442">
        <v>2023</v>
      </c>
      <c r="N2442" t="s">
        <v>34</v>
      </c>
      <c r="O2442" t="s">
        <v>65</v>
      </c>
      <c r="P2442" t="s">
        <v>54</v>
      </c>
      <c r="Q2442" t="s">
        <v>55</v>
      </c>
      <c r="R2442" t="s">
        <v>56</v>
      </c>
      <c r="S2442" t="s">
        <v>57</v>
      </c>
      <c r="T2442" t="s">
        <v>58</v>
      </c>
      <c r="U2442">
        <v>184</v>
      </c>
      <c r="V2442">
        <v>526.24</v>
      </c>
    </row>
    <row r="2443" spans="12:22" x14ac:dyDescent="0.25">
      <c r="L2443" t="s">
        <v>59</v>
      </c>
      <c r="M2443">
        <v>2023</v>
      </c>
      <c r="N2443" t="s">
        <v>34</v>
      </c>
      <c r="O2443" t="s">
        <v>65</v>
      </c>
      <c r="P2443" t="s">
        <v>54</v>
      </c>
      <c r="Q2443" t="s">
        <v>55</v>
      </c>
      <c r="R2443" t="s">
        <v>56</v>
      </c>
      <c r="S2443" t="s">
        <v>57</v>
      </c>
      <c r="T2443" t="s">
        <v>58</v>
      </c>
      <c r="U2443">
        <v>968</v>
      </c>
      <c r="V2443">
        <v>1384.24</v>
      </c>
    </row>
    <row r="2444" spans="12:22" x14ac:dyDescent="0.25">
      <c r="L2444" t="s">
        <v>63</v>
      </c>
      <c r="M2444">
        <v>2023</v>
      </c>
      <c r="N2444" t="s">
        <v>34</v>
      </c>
      <c r="O2444" t="s">
        <v>65</v>
      </c>
      <c r="P2444" t="s">
        <v>54</v>
      </c>
      <c r="Q2444" t="s">
        <v>55</v>
      </c>
      <c r="R2444" t="s">
        <v>56</v>
      </c>
      <c r="S2444" t="s">
        <v>57</v>
      </c>
      <c r="T2444" t="s">
        <v>58</v>
      </c>
      <c r="U2444">
        <v>186</v>
      </c>
      <c r="V2444">
        <v>265.98</v>
      </c>
    </row>
    <row r="2445" spans="12:22" x14ac:dyDescent="0.25">
      <c r="L2445" t="s">
        <v>63</v>
      </c>
      <c r="M2445">
        <v>2023</v>
      </c>
      <c r="N2445" t="s">
        <v>34</v>
      </c>
      <c r="O2445" t="s">
        <v>65</v>
      </c>
      <c r="P2445" t="s">
        <v>54</v>
      </c>
      <c r="Q2445" t="s">
        <v>55</v>
      </c>
      <c r="R2445" t="s">
        <v>56</v>
      </c>
      <c r="S2445" t="s">
        <v>57</v>
      </c>
      <c r="T2445" t="s">
        <v>58</v>
      </c>
      <c r="U2445">
        <v>213</v>
      </c>
      <c r="V2445">
        <v>304.59000000000003</v>
      </c>
    </row>
    <row r="2446" spans="12:22" x14ac:dyDescent="0.25">
      <c r="L2446" t="s">
        <v>59</v>
      </c>
      <c r="M2446">
        <v>2023</v>
      </c>
      <c r="N2446" t="s">
        <v>34</v>
      </c>
      <c r="O2446" t="s">
        <v>65</v>
      </c>
      <c r="P2446" t="s">
        <v>54</v>
      </c>
      <c r="Q2446" t="s">
        <v>55</v>
      </c>
      <c r="R2446" t="s">
        <v>56</v>
      </c>
      <c r="S2446" t="s">
        <v>57</v>
      </c>
      <c r="T2446" t="s">
        <v>58</v>
      </c>
      <c r="U2446">
        <v>183</v>
      </c>
      <c r="V2446">
        <v>261.69</v>
      </c>
    </row>
    <row r="2447" spans="12:22" x14ac:dyDescent="0.25">
      <c r="L2447" t="s">
        <v>59</v>
      </c>
      <c r="M2447">
        <v>2023</v>
      </c>
      <c r="N2447" t="s">
        <v>34</v>
      </c>
      <c r="O2447" t="s">
        <v>65</v>
      </c>
      <c r="P2447" t="s">
        <v>54</v>
      </c>
      <c r="Q2447" t="s">
        <v>55</v>
      </c>
      <c r="R2447" t="s">
        <v>56</v>
      </c>
      <c r="S2447" t="s">
        <v>57</v>
      </c>
      <c r="T2447" t="s">
        <v>58</v>
      </c>
      <c r="U2447">
        <v>749</v>
      </c>
      <c r="V2447">
        <v>1071.07</v>
      </c>
    </row>
    <row r="2448" spans="12:22" x14ac:dyDescent="0.25">
      <c r="L2448" t="s">
        <v>52</v>
      </c>
      <c r="M2448">
        <v>2023</v>
      </c>
      <c r="N2448" t="s">
        <v>34</v>
      </c>
      <c r="O2448" t="s">
        <v>65</v>
      </c>
      <c r="P2448" t="s">
        <v>54</v>
      </c>
      <c r="Q2448" t="s">
        <v>55</v>
      </c>
      <c r="R2448" t="s">
        <v>56</v>
      </c>
      <c r="S2448" t="s">
        <v>57</v>
      </c>
      <c r="T2448" t="s">
        <v>58</v>
      </c>
      <c r="U2448">
        <v>209</v>
      </c>
      <c r="V2448">
        <v>298.87</v>
      </c>
    </row>
    <row r="2449" spans="12:22" x14ac:dyDescent="0.25">
      <c r="L2449" t="s">
        <v>59</v>
      </c>
      <c r="M2449">
        <v>2023</v>
      </c>
      <c r="N2449" t="s">
        <v>34</v>
      </c>
      <c r="O2449" t="s">
        <v>65</v>
      </c>
      <c r="P2449" t="s">
        <v>54</v>
      </c>
      <c r="Q2449" t="s">
        <v>55</v>
      </c>
      <c r="R2449" t="s">
        <v>56</v>
      </c>
      <c r="S2449" t="s">
        <v>57</v>
      </c>
      <c r="T2449" t="s">
        <v>58</v>
      </c>
      <c r="U2449">
        <v>185</v>
      </c>
      <c r="V2449">
        <v>264.55</v>
      </c>
    </row>
    <row r="2450" spans="12:22" x14ac:dyDescent="0.25">
      <c r="L2450" t="s">
        <v>59</v>
      </c>
      <c r="M2450">
        <v>2023</v>
      </c>
      <c r="N2450" t="s">
        <v>38</v>
      </c>
      <c r="O2450" t="s">
        <v>65</v>
      </c>
      <c r="P2450" t="s">
        <v>54</v>
      </c>
      <c r="Q2450" t="s">
        <v>55</v>
      </c>
      <c r="R2450" t="s">
        <v>56</v>
      </c>
      <c r="S2450" t="s">
        <v>57</v>
      </c>
      <c r="T2450" t="s">
        <v>58</v>
      </c>
      <c r="U2450">
        <v>188</v>
      </c>
      <c r="V2450">
        <v>268.84000000000003</v>
      </c>
    </row>
    <row r="2451" spans="12:22" x14ac:dyDescent="0.25">
      <c r="L2451" t="s">
        <v>52</v>
      </c>
      <c r="M2451">
        <v>2023</v>
      </c>
      <c r="N2451" t="s">
        <v>38</v>
      </c>
      <c r="O2451" t="s">
        <v>65</v>
      </c>
      <c r="P2451" t="s">
        <v>54</v>
      </c>
      <c r="Q2451" t="s">
        <v>55</v>
      </c>
      <c r="R2451" t="s">
        <v>56</v>
      </c>
      <c r="S2451" t="s">
        <v>57</v>
      </c>
      <c r="T2451" t="s">
        <v>58</v>
      </c>
      <c r="U2451">
        <v>164</v>
      </c>
      <c r="V2451">
        <v>234.51999999999998</v>
      </c>
    </row>
    <row r="2452" spans="12:22" x14ac:dyDescent="0.25">
      <c r="L2452" t="s">
        <v>61</v>
      </c>
      <c r="M2452">
        <v>2023</v>
      </c>
      <c r="N2452" t="s">
        <v>38</v>
      </c>
      <c r="O2452" t="s">
        <v>65</v>
      </c>
      <c r="P2452" t="s">
        <v>54</v>
      </c>
      <c r="Q2452" t="s">
        <v>55</v>
      </c>
      <c r="R2452" t="s">
        <v>56</v>
      </c>
      <c r="S2452" t="s">
        <v>57</v>
      </c>
      <c r="T2452" t="s">
        <v>58</v>
      </c>
      <c r="U2452">
        <v>190</v>
      </c>
      <c r="V2452">
        <v>526.24</v>
      </c>
    </row>
    <row r="2453" spans="12:22" x14ac:dyDescent="0.25">
      <c r="L2453" t="s">
        <v>52</v>
      </c>
      <c r="M2453">
        <v>2023</v>
      </c>
      <c r="N2453" t="s">
        <v>38</v>
      </c>
      <c r="O2453" t="s">
        <v>65</v>
      </c>
      <c r="P2453" t="s">
        <v>54</v>
      </c>
      <c r="Q2453" t="s">
        <v>55</v>
      </c>
      <c r="R2453" t="s">
        <v>56</v>
      </c>
      <c r="S2453" t="s">
        <v>57</v>
      </c>
      <c r="T2453" t="s">
        <v>58</v>
      </c>
      <c r="U2453">
        <v>160</v>
      </c>
      <c r="V2453">
        <v>526.24</v>
      </c>
    </row>
    <row r="2454" spans="12:22" x14ac:dyDescent="0.25">
      <c r="L2454" t="s">
        <v>59</v>
      </c>
      <c r="M2454">
        <v>2023</v>
      </c>
      <c r="N2454" t="s">
        <v>38</v>
      </c>
      <c r="O2454" t="s">
        <v>65</v>
      </c>
      <c r="P2454" t="s">
        <v>54</v>
      </c>
      <c r="Q2454" t="s">
        <v>55</v>
      </c>
      <c r="R2454" t="s">
        <v>56</v>
      </c>
      <c r="S2454" t="s">
        <v>57</v>
      </c>
      <c r="T2454" t="s">
        <v>58</v>
      </c>
      <c r="U2454">
        <v>971</v>
      </c>
      <c r="V2454">
        <v>1388.53</v>
      </c>
    </row>
    <row r="2455" spans="12:22" x14ac:dyDescent="0.25">
      <c r="L2455" t="s">
        <v>52</v>
      </c>
      <c r="M2455">
        <v>2023</v>
      </c>
      <c r="N2455" t="s">
        <v>38</v>
      </c>
      <c r="O2455" t="s">
        <v>65</v>
      </c>
      <c r="P2455" t="s">
        <v>54</v>
      </c>
      <c r="Q2455" t="s">
        <v>55</v>
      </c>
      <c r="R2455" t="s">
        <v>56</v>
      </c>
      <c r="S2455" t="s">
        <v>57</v>
      </c>
      <c r="T2455" t="s">
        <v>58</v>
      </c>
      <c r="U2455">
        <v>162</v>
      </c>
      <c r="V2455">
        <v>231.66</v>
      </c>
    </row>
    <row r="2456" spans="12:22" x14ac:dyDescent="0.25">
      <c r="L2456" t="s">
        <v>52</v>
      </c>
      <c r="M2456">
        <v>2023</v>
      </c>
      <c r="N2456" t="s">
        <v>38</v>
      </c>
      <c r="O2456" t="s">
        <v>65</v>
      </c>
      <c r="P2456" t="s">
        <v>54</v>
      </c>
      <c r="Q2456" t="s">
        <v>55</v>
      </c>
      <c r="R2456" t="s">
        <v>56</v>
      </c>
      <c r="S2456" t="s">
        <v>57</v>
      </c>
      <c r="T2456" t="s">
        <v>58</v>
      </c>
      <c r="U2456">
        <v>189</v>
      </c>
      <c r="V2456">
        <v>270.27</v>
      </c>
    </row>
    <row r="2457" spans="12:22" x14ac:dyDescent="0.25">
      <c r="L2457" t="s">
        <v>59</v>
      </c>
      <c r="M2457">
        <v>2023</v>
      </c>
      <c r="N2457" t="s">
        <v>38</v>
      </c>
      <c r="O2457" t="s">
        <v>65</v>
      </c>
      <c r="P2457" t="s">
        <v>54</v>
      </c>
      <c r="Q2457" t="s">
        <v>55</v>
      </c>
      <c r="R2457" t="s">
        <v>56</v>
      </c>
      <c r="S2457" t="s">
        <v>57</v>
      </c>
      <c r="T2457" t="s">
        <v>58</v>
      </c>
      <c r="U2457">
        <v>165</v>
      </c>
      <c r="V2457">
        <v>235.95</v>
      </c>
    </row>
    <row r="2458" spans="12:22" x14ac:dyDescent="0.25">
      <c r="L2458" t="s">
        <v>52</v>
      </c>
      <c r="M2458">
        <v>2023</v>
      </c>
      <c r="N2458" t="s">
        <v>38</v>
      </c>
      <c r="O2458" t="s">
        <v>65</v>
      </c>
      <c r="P2458" t="s">
        <v>54</v>
      </c>
      <c r="Q2458" t="s">
        <v>55</v>
      </c>
      <c r="R2458" t="s">
        <v>56</v>
      </c>
      <c r="S2458" t="s">
        <v>57</v>
      </c>
      <c r="T2458" t="s">
        <v>58</v>
      </c>
      <c r="U2458">
        <v>753</v>
      </c>
      <c r="V2458">
        <v>1076.79</v>
      </c>
    </row>
    <row r="2459" spans="12:22" x14ac:dyDescent="0.25">
      <c r="L2459" t="s">
        <v>61</v>
      </c>
      <c r="M2459">
        <v>2023</v>
      </c>
      <c r="N2459" t="s">
        <v>38</v>
      </c>
      <c r="O2459" t="s">
        <v>65</v>
      </c>
      <c r="P2459" t="s">
        <v>54</v>
      </c>
      <c r="Q2459" t="s">
        <v>55</v>
      </c>
      <c r="R2459" t="s">
        <v>56</v>
      </c>
      <c r="S2459" t="s">
        <v>57</v>
      </c>
      <c r="T2459" t="s">
        <v>58</v>
      </c>
      <c r="U2459">
        <v>839</v>
      </c>
      <c r="V2459">
        <v>1199.77</v>
      </c>
    </row>
    <row r="2460" spans="12:22" x14ac:dyDescent="0.25">
      <c r="L2460" t="s">
        <v>52</v>
      </c>
      <c r="M2460">
        <v>2023</v>
      </c>
      <c r="N2460" t="s">
        <v>38</v>
      </c>
      <c r="O2460" t="s">
        <v>65</v>
      </c>
      <c r="P2460" t="s">
        <v>54</v>
      </c>
      <c r="Q2460" t="s">
        <v>55</v>
      </c>
      <c r="R2460" t="s">
        <v>56</v>
      </c>
      <c r="S2460" t="s">
        <v>57</v>
      </c>
      <c r="T2460" t="s">
        <v>58</v>
      </c>
      <c r="U2460">
        <v>191</v>
      </c>
      <c r="V2460">
        <v>273.13</v>
      </c>
    </row>
    <row r="2461" spans="12:22" x14ac:dyDescent="0.25">
      <c r="L2461" t="s">
        <v>59</v>
      </c>
      <c r="M2461">
        <v>2023</v>
      </c>
      <c r="N2461" t="s">
        <v>38</v>
      </c>
      <c r="O2461" t="s">
        <v>65</v>
      </c>
      <c r="P2461" t="s">
        <v>54</v>
      </c>
      <c r="Q2461" t="s">
        <v>55</v>
      </c>
      <c r="R2461" t="s">
        <v>56</v>
      </c>
      <c r="S2461" t="s">
        <v>57</v>
      </c>
      <c r="T2461" t="s">
        <v>58</v>
      </c>
      <c r="U2461">
        <v>161</v>
      </c>
      <c r="V2461">
        <v>230.23000000000002</v>
      </c>
    </row>
    <row r="2462" spans="12:22" x14ac:dyDescent="0.25">
      <c r="L2462" t="s">
        <v>52</v>
      </c>
      <c r="M2462">
        <v>2023</v>
      </c>
      <c r="N2462" t="s">
        <v>42</v>
      </c>
      <c r="O2462" t="s">
        <v>65</v>
      </c>
      <c r="P2462" t="s">
        <v>54</v>
      </c>
      <c r="Q2462" t="s">
        <v>55</v>
      </c>
      <c r="R2462" t="s">
        <v>56</v>
      </c>
      <c r="S2462" t="s">
        <v>57</v>
      </c>
      <c r="T2462" t="s">
        <v>58</v>
      </c>
      <c r="U2462">
        <v>170</v>
      </c>
      <c r="V2462">
        <v>243.1</v>
      </c>
    </row>
    <row r="2463" spans="12:22" x14ac:dyDescent="0.25">
      <c r="L2463" t="s">
        <v>52</v>
      </c>
      <c r="M2463">
        <v>2023</v>
      </c>
      <c r="N2463" t="s">
        <v>42</v>
      </c>
      <c r="O2463" t="s">
        <v>65</v>
      </c>
      <c r="P2463" t="s">
        <v>54</v>
      </c>
      <c r="Q2463" t="s">
        <v>55</v>
      </c>
      <c r="R2463" t="s">
        <v>56</v>
      </c>
      <c r="S2463" t="s">
        <v>57</v>
      </c>
      <c r="T2463" t="s">
        <v>58</v>
      </c>
      <c r="U2463">
        <v>140</v>
      </c>
      <c r="V2463">
        <v>200.2</v>
      </c>
    </row>
    <row r="2464" spans="12:22" x14ac:dyDescent="0.25">
      <c r="L2464" t="s">
        <v>52</v>
      </c>
      <c r="M2464">
        <v>2023</v>
      </c>
      <c r="N2464" t="s">
        <v>42</v>
      </c>
      <c r="O2464" t="s">
        <v>65</v>
      </c>
      <c r="P2464" t="s">
        <v>54</v>
      </c>
      <c r="Q2464" t="s">
        <v>55</v>
      </c>
      <c r="R2464" t="s">
        <v>56</v>
      </c>
      <c r="S2464" t="s">
        <v>57</v>
      </c>
      <c r="T2464" t="s">
        <v>58</v>
      </c>
      <c r="U2464">
        <v>166</v>
      </c>
      <c r="V2464">
        <v>526.24</v>
      </c>
    </row>
    <row r="2465" spans="12:22" x14ac:dyDescent="0.25">
      <c r="L2465" t="s">
        <v>52</v>
      </c>
      <c r="M2465">
        <v>2023</v>
      </c>
      <c r="N2465" t="s">
        <v>42</v>
      </c>
      <c r="O2465" t="s">
        <v>65</v>
      </c>
      <c r="P2465" t="s">
        <v>54</v>
      </c>
      <c r="Q2465" t="s">
        <v>55</v>
      </c>
      <c r="R2465" t="s">
        <v>56</v>
      </c>
      <c r="S2465" t="s">
        <v>57</v>
      </c>
      <c r="T2465" t="s">
        <v>58</v>
      </c>
      <c r="U2465">
        <v>142</v>
      </c>
      <c r="V2465">
        <v>526.24</v>
      </c>
    </row>
    <row r="2466" spans="12:22" x14ac:dyDescent="0.25">
      <c r="L2466" t="s">
        <v>59</v>
      </c>
      <c r="M2466">
        <v>2023</v>
      </c>
      <c r="N2466" t="s">
        <v>42</v>
      </c>
      <c r="O2466" t="s">
        <v>65</v>
      </c>
      <c r="P2466" t="s">
        <v>54</v>
      </c>
      <c r="Q2466" t="s">
        <v>55</v>
      </c>
      <c r="R2466" t="s">
        <v>56</v>
      </c>
      <c r="S2466" t="s">
        <v>57</v>
      </c>
      <c r="T2466" t="s">
        <v>58</v>
      </c>
      <c r="U2466">
        <v>975</v>
      </c>
      <c r="V2466">
        <v>1394.25</v>
      </c>
    </row>
    <row r="2467" spans="12:22" x14ac:dyDescent="0.25">
      <c r="L2467" t="s">
        <v>59</v>
      </c>
      <c r="M2467">
        <v>2023</v>
      </c>
      <c r="N2467" t="s">
        <v>42</v>
      </c>
      <c r="O2467" t="s">
        <v>65</v>
      </c>
      <c r="P2467" t="s">
        <v>54</v>
      </c>
      <c r="Q2467" t="s">
        <v>55</v>
      </c>
      <c r="R2467" t="s">
        <v>56</v>
      </c>
      <c r="S2467" t="s">
        <v>57</v>
      </c>
      <c r="T2467" t="s">
        <v>58</v>
      </c>
      <c r="U2467">
        <v>141</v>
      </c>
      <c r="V2467">
        <v>201.63</v>
      </c>
    </row>
    <row r="2468" spans="12:22" x14ac:dyDescent="0.25">
      <c r="L2468" t="s">
        <v>52</v>
      </c>
      <c r="M2468">
        <v>2023</v>
      </c>
      <c r="N2468" t="s">
        <v>42</v>
      </c>
      <c r="O2468" t="s">
        <v>65</v>
      </c>
      <c r="P2468" t="s">
        <v>54</v>
      </c>
      <c r="Q2468" t="s">
        <v>55</v>
      </c>
      <c r="R2468" t="s">
        <v>56</v>
      </c>
      <c r="S2468" t="s">
        <v>57</v>
      </c>
      <c r="T2468" t="s">
        <v>58</v>
      </c>
      <c r="U2468">
        <v>756</v>
      </c>
      <c r="V2468">
        <v>1081.08</v>
      </c>
    </row>
    <row r="2469" spans="12:22" x14ac:dyDescent="0.25">
      <c r="L2469" t="s">
        <v>52</v>
      </c>
      <c r="M2469">
        <v>2023</v>
      </c>
      <c r="N2469" t="s">
        <v>42</v>
      </c>
      <c r="O2469" t="s">
        <v>65</v>
      </c>
      <c r="P2469" t="s">
        <v>54</v>
      </c>
      <c r="Q2469" t="s">
        <v>55</v>
      </c>
      <c r="R2469" t="s">
        <v>56</v>
      </c>
      <c r="S2469" t="s">
        <v>57</v>
      </c>
      <c r="T2469" t="s">
        <v>58</v>
      </c>
      <c r="U2469">
        <v>843</v>
      </c>
      <c r="V2469">
        <v>1205.49</v>
      </c>
    </row>
    <row r="2470" spans="12:22" x14ac:dyDescent="0.25">
      <c r="L2470" t="s">
        <v>52</v>
      </c>
      <c r="M2470">
        <v>2023</v>
      </c>
      <c r="N2470" t="s">
        <v>42</v>
      </c>
      <c r="O2470" t="s">
        <v>65</v>
      </c>
      <c r="P2470" t="s">
        <v>54</v>
      </c>
      <c r="Q2470" t="s">
        <v>55</v>
      </c>
      <c r="R2470" t="s">
        <v>56</v>
      </c>
      <c r="S2470" t="s">
        <v>57</v>
      </c>
      <c r="T2470" t="s">
        <v>58</v>
      </c>
      <c r="U2470">
        <v>167</v>
      </c>
      <c r="V2470">
        <v>238.81</v>
      </c>
    </row>
    <row r="2471" spans="12:22" x14ac:dyDescent="0.25">
      <c r="L2471" t="s">
        <v>52</v>
      </c>
      <c r="M2471">
        <v>2023</v>
      </c>
      <c r="N2471" t="s">
        <v>42</v>
      </c>
      <c r="O2471" t="s">
        <v>65</v>
      </c>
      <c r="P2471" t="s">
        <v>54</v>
      </c>
      <c r="Q2471" t="s">
        <v>55</v>
      </c>
      <c r="R2471" t="s">
        <v>56</v>
      </c>
      <c r="S2471" t="s">
        <v>57</v>
      </c>
      <c r="T2471" t="s">
        <v>58</v>
      </c>
      <c r="U2471">
        <v>143</v>
      </c>
      <c r="V2471">
        <v>204.49</v>
      </c>
    </row>
    <row r="2472" spans="12:22" x14ac:dyDescent="0.25">
      <c r="L2472" t="s">
        <v>59</v>
      </c>
      <c r="M2472">
        <v>2023</v>
      </c>
      <c r="N2472" t="s">
        <v>31</v>
      </c>
      <c r="O2472" t="s">
        <v>65</v>
      </c>
      <c r="P2472" t="s">
        <v>54</v>
      </c>
      <c r="Q2472" t="s">
        <v>55</v>
      </c>
      <c r="R2472" t="s">
        <v>56</v>
      </c>
      <c r="S2472" t="s">
        <v>57</v>
      </c>
      <c r="T2472" t="s">
        <v>60</v>
      </c>
      <c r="U2472">
        <v>272</v>
      </c>
      <c r="V2472">
        <v>388.96</v>
      </c>
    </row>
    <row r="2473" spans="12:22" x14ac:dyDescent="0.25">
      <c r="L2473" t="s">
        <v>59</v>
      </c>
      <c r="M2473">
        <v>2023</v>
      </c>
      <c r="N2473" t="s">
        <v>31</v>
      </c>
      <c r="O2473" t="s">
        <v>65</v>
      </c>
      <c r="P2473" t="s">
        <v>54</v>
      </c>
      <c r="Q2473" t="s">
        <v>55</v>
      </c>
      <c r="R2473" t="s">
        <v>56</v>
      </c>
      <c r="S2473" t="s">
        <v>57</v>
      </c>
      <c r="T2473" t="s">
        <v>60</v>
      </c>
      <c r="U2473">
        <v>266</v>
      </c>
      <c r="V2473">
        <v>380.38</v>
      </c>
    </row>
    <row r="2474" spans="12:22" x14ac:dyDescent="0.25">
      <c r="L2474" t="s">
        <v>52</v>
      </c>
      <c r="M2474">
        <v>2023</v>
      </c>
      <c r="N2474" t="s">
        <v>31</v>
      </c>
      <c r="O2474" t="s">
        <v>65</v>
      </c>
      <c r="P2474" t="s">
        <v>54</v>
      </c>
      <c r="Q2474" t="s">
        <v>55</v>
      </c>
      <c r="R2474" t="s">
        <v>56</v>
      </c>
      <c r="S2474" t="s">
        <v>57</v>
      </c>
      <c r="T2474" t="s">
        <v>58</v>
      </c>
      <c r="U2474">
        <v>224</v>
      </c>
      <c r="V2474">
        <v>320.32</v>
      </c>
    </row>
    <row r="2475" spans="12:22" x14ac:dyDescent="0.25">
      <c r="L2475" t="s">
        <v>52</v>
      </c>
      <c r="M2475">
        <v>2023</v>
      </c>
      <c r="N2475" t="s">
        <v>31</v>
      </c>
      <c r="O2475" t="s">
        <v>65</v>
      </c>
      <c r="P2475" t="s">
        <v>54</v>
      </c>
      <c r="Q2475" t="s">
        <v>55</v>
      </c>
      <c r="R2475" t="s">
        <v>56</v>
      </c>
      <c r="S2475" t="s">
        <v>57</v>
      </c>
      <c r="T2475" t="s">
        <v>58</v>
      </c>
      <c r="U2475">
        <v>194</v>
      </c>
      <c r="V2475">
        <v>277.42</v>
      </c>
    </row>
    <row r="2476" spans="12:22" x14ac:dyDescent="0.25">
      <c r="L2476" t="s">
        <v>61</v>
      </c>
      <c r="M2476">
        <v>2023</v>
      </c>
      <c r="N2476" t="s">
        <v>31</v>
      </c>
      <c r="O2476" t="s">
        <v>65</v>
      </c>
      <c r="P2476" t="s">
        <v>54</v>
      </c>
      <c r="Q2476" t="s">
        <v>55</v>
      </c>
      <c r="R2476" t="s">
        <v>56</v>
      </c>
      <c r="S2476" t="s">
        <v>57</v>
      </c>
      <c r="T2476" t="s">
        <v>58</v>
      </c>
      <c r="U2476">
        <v>268</v>
      </c>
      <c r="V2476">
        <v>383.24</v>
      </c>
    </row>
    <row r="2477" spans="12:22" x14ac:dyDescent="0.25">
      <c r="L2477" t="s">
        <v>61</v>
      </c>
      <c r="M2477">
        <v>2023</v>
      </c>
      <c r="N2477" t="s">
        <v>31</v>
      </c>
      <c r="O2477" t="s">
        <v>65</v>
      </c>
      <c r="P2477" t="s">
        <v>54</v>
      </c>
      <c r="Q2477" t="s">
        <v>55</v>
      </c>
      <c r="R2477" t="s">
        <v>56</v>
      </c>
      <c r="S2477" t="s">
        <v>57</v>
      </c>
      <c r="T2477" t="s">
        <v>58</v>
      </c>
      <c r="U2477">
        <v>220</v>
      </c>
      <c r="V2477">
        <v>526.24</v>
      </c>
    </row>
    <row r="2478" spans="12:22" x14ac:dyDescent="0.25">
      <c r="L2478" t="s">
        <v>61</v>
      </c>
      <c r="M2478">
        <v>2023</v>
      </c>
      <c r="N2478" t="s">
        <v>31</v>
      </c>
      <c r="O2478" t="s">
        <v>65</v>
      </c>
      <c r="P2478" t="s">
        <v>54</v>
      </c>
      <c r="Q2478" t="s">
        <v>55</v>
      </c>
      <c r="R2478" t="s">
        <v>56</v>
      </c>
      <c r="S2478" t="s">
        <v>57</v>
      </c>
      <c r="T2478" t="s">
        <v>58</v>
      </c>
      <c r="U2478">
        <v>196</v>
      </c>
      <c r="V2478">
        <v>526.24</v>
      </c>
    </row>
    <row r="2479" spans="12:22" x14ac:dyDescent="0.25">
      <c r="L2479" t="s">
        <v>63</v>
      </c>
      <c r="M2479">
        <v>2023</v>
      </c>
      <c r="N2479" t="s">
        <v>31</v>
      </c>
      <c r="O2479" t="s">
        <v>65</v>
      </c>
      <c r="P2479" t="s">
        <v>54</v>
      </c>
      <c r="Q2479" t="s">
        <v>55</v>
      </c>
      <c r="R2479" t="s">
        <v>56</v>
      </c>
      <c r="S2479" t="s">
        <v>57</v>
      </c>
      <c r="T2479" t="s">
        <v>58</v>
      </c>
      <c r="U2479">
        <v>966</v>
      </c>
      <c r="V2479">
        <v>1381.38</v>
      </c>
    </row>
    <row r="2480" spans="12:22" x14ac:dyDescent="0.25">
      <c r="L2480" t="s">
        <v>52</v>
      </c>
      <c r="M2480">
        <v>2023</v>
      </c>
      <c r="N2480" t="s">
        <v>31</v>
      </c>
      <c r="O2480" t="s">
        <v>65</v>
      </c>
      <c r="P2480" t="s">
        <v>54</v>
      </c>
      <c r="Q2480" t="s">
        <v>55</v>
      </c>
      <c r="R2480" t="s">
        <v>56</v>
      </c>
      <c r="S2480" t="s">
        <v>57</v>
      </c>
      <c r="T2480" t="s">
        <v>58</v>
      </c>
      <c r="U2480">
        <v>1019</v>
      </c>
      <c r="V2480">
        <v>1457.17</v>
      </c>
    </row>
    <row r="2481" spans="12:22" x14ac:dyDescent="0.25">
      <c r="L2481" t="s">
        <v>52</v>
      </c>
      <c r="M2481">
        <v>2023</v>
      </c>
      <c r="N2481" t="s">
        <v>31</v>
      </c>
      <c r="O2481" t="s">
        <v>65</v>
      </c>
      <c r="P2481" t="s">
        <v>54</v>
      </c>
      <c r="Q2481" t="s">
        <v>55</v>
      </c>
      <c r="R2481" t="s">
        <v>56</v>
      </c>
      <c r="S2481" t="s">
        <v>57</v>
      </c>
      <c r="T2481" t="s">
        <v>58</v>
      </c>
      <c r="U2481">
        <v>192</v>
      </c>
      <c r="V2481">
        <v>274.56</v>
      </c>
    </row>
    <row r="2482" spans="12:22" x14ac:dyDescent="0.25">
      <c r="L2482" t="s">
        <v>52</v>
      </c>
      <c r="M2482">
        <v>2023</v>
      </c>
      <c r="N2482" t="s">
        <v>31</v>
      </c>
      <c r="O2482" t="s">
        <v>65</v>
      </c>
      <c r="P2482" t="s">
        <v>54</v>
      </c>
      <c r="Q2482" t="s">
        <v>55</v>
      </c>
      <c r="R2482" t="s">
        <v>56</v>
      </c>
      <c r="S2482" t="s">
        <v>57</v>
      </c>
      <c r="T2482" t="s">
        <v>58</v>
      </c>
      <c r="U2482">
        <v>219</v>
      </c>
      <c r="V2482">
        <v>313.17</v>
      </c>
    </row>
    <row r="2483" spans="12:22" x14ac:dyDescent="0.25">
      <c r="L2483" t="s">
        <v>63</v>
      </c>
      <c r="M2483">
        <v>2023</v>
      </c>
      <c r="N2483" t="s">
        <v>31</v>
      </c>
      <c r="O2483" t="s">
        <v>65</v>
      </c>
      <c r="P2483" t="s">
        <v>54</v>
      </c>
      <c r="Q2483" t="s">
        <v>55</v>
      </c>
      <c r="R2483" t="s">
        <v>56</v>
      </c>
      <c r="S2483" t="s">
        <v>57</v>
      </c>
      <c r="T2483" t="s">
        <v>58</v>
      </c>
      <c r="U2483">
        <v>195</v>
      </c>
      <c r="V2483">
        <v>278.85000000000002</v>
      </c>
    </row>
    <row r="2484" spans="12:22" x14ac:dyDescent="0.25">
      <c r="L2484" t="s">
        <v>52</v>
      </c>
      <c r="M2484">
        <v>2023</v>
      </c>
      <c r="N2484" t="s">
        <v>31</v>
      </c>
      <c r="O2484" t="s">
        <v>65</v>
      </c>
      <c r="P2484" t="s">
        <v>54</v>
      </c>
      <c r="Q2484" t="s">
        <v>55</v>
      </c>
      <c r="R2484" t="s">
        <v>56</v>
      </c>
      <c r="S2484" t="s">
        <v>57</v>
      </c>
      <c r="T2484" t="s">
        <v>58</v>
      </c>
      <c r="U2484">
        <v>271</v>
      </c>
      <c r="V2484">
        <v>387.53</v>
      </c>
    </row>
    <row r="2485" spans="12:22" x14ac:dyDescent="0.25">
      <c r="L2485" t="s">
        <v>61</v>
      </c>
      <c r="M2485">
        <v>2023</v>
      </c>
      <c r="N2485" t="s">
        <v>31</v>
      </c>
      <c r="O2485" t="s">
        <v>65</v>
      </c>
      <c r="P2485" t="s">
        <v>54</v>
      </c>
      <c r="Q2485" t="s">
        <v>55</v>
      </c>
      <c r="R2485" t="s">
        <v>56</v>
      </c>
      <c r="S2485" t="s">
        <v>57</v>
      </c>
      <c r="T2485" t="s">
        <v>58</v>
      </c>
      <c r="U2485">
        <v>747</v>
      </c>
      <c r="V2485">
        <v>1068.21</v>
      </c>
    </row>
    <row r="2486" spans="12:22" x14ac:dyDescent="0.25">
      <c r="L2486" t="s">
        <v>61</v>
      </c>
      <c r="M2486">
        <v>2023</v>
      </c>
      <c r="N2486" t="s">
        <v>31</v>
      </c>
      <c r="O2486" t="s">
        <v>65</v>
      </c>
      <c r="P2486" t="s">
        <v>54</v>
      </c>
      <c r="Q2486" t="s">
        <v>55</v>
      </c>
      <c r="R2486" t="s">
        <v>56</v>
      </c>
      <c r="S2486" t="s">
        <v>57</v>
      </c>
      <c r="T2486" t="s">
        <v>58</v>
      </c>
      <c r="U2486">
        <v>834</v>
      </c>
      <c r="V2486">
        <v>1192.6199999999999</v>
      </c>
    </row>
    <row r="2487" spans="12:22" x14ac:dyDescent="0.25">
      <c r="L2487" t="s">
        <v>52</v>
      </c>
      <c r="M2487">
        <v>2023</v>
      </c>
      <c r="N2487" t="s">
        <v>31</v>
      </c>
      <c r="O2487" t="s">
        <v>65</v>
      </c>
      <c r="P2487" t="s">
        <v>54</v>
      </c>
      <c r="Q2487" t="s">
        <v>55</v>
      </c>
      <c r="R2487" t="s">
        <v>56</v>
      </c>
      <c r="S2487" t="s">
        <v>57</v>
      </c>
      <c r="T2487" t="s">
        <v>60</v>
      </c>
      <c r="U2487">
        <v>269</v>
      </c>
      <c r="V2487">
        <v>384.67</v>
      </c>
    </row>
    <row r="2488" spans="12:22" x14ac:dyDescent="0.25">
      <c r="L2488" t="s">
        <v>52</v>
      </c>
      <c r="M2488">
        <v>2023</v>
      </c>
      <c r="N2488" t="s">
        <v>31</v>
      </c>
      <c r="O2488" t="s">
        <v>65</v>
      </c>
      <c r="P2488" t="s">
        <v>54</v>
      </c>
      <c r="Q2488" t="s">
        <v>55</v>
      </c>
      <c r="R2488" t="s">
        <v>56</v>
      </c>
      <c r="S2488" t="s">
        <v>57</v>
      </c>
      <c r="T2488" t="s">
        <v>58</v>
      </c>
      <c r="U2488">
        <v>221</v>
      </c>
      <c r="V2488">
        <v>316.02999999999997</v>
      </c>
    </row>
    <row r="2489" spans="12:22" x14ac:dyDescent="0.25">
      <c r="L2489" t="s">
        <v>61</v>
      </c>
      <c r="M2489">
        <v>2023</v>
      </c>
      <c r="N2489" t="s">
        <v>31</v>
      </c>
      <c r="O2489" t="s">
        <v>65</v>
      </c>
      <c r="P2489" t="s">
        <v>54</v>
      </c>
      <c r="Q2489" t="s">
        <v>55</v>
      </c>
      <c r="R2489" t="s">
        <v>56</v>
      </c>
      <c r="S2489" t="s">
        <v>57</v>
      </c>
      <c r="T2489" t="s">
        <v>58</v>
      </c>
      <c r="U2489">
        <v>149</v>
      </c>
      <c r="V2489">
        <v>213.07</v>
      </c>
    </row>
    <row r="2490" spans="12:22" x14ac:dyDescent="0.25">
      <c r="L2490" t="s">
        <v>52</v>
      </c>
      <c r="M2490">
        <v>2023</v>
      </c>
      <c r="N2490" t="s">
        <v>31</v>
      </c>
      <c r="O2490" t="s">
        <v>65</v>
      </c>
      <c r="P2490" t="s">
        <v>54</v>
      </c>
      <c r="Q2490" t="s">
        <v>55</v>
      </c>
      <c r="R2490" t="s">
        <v>56</v>
      </c>
      <c r="S2490" t="s">
        <v>57</v>
      </c>
      <c r="T2490" t="s">
        <v>58</v>
      </c>
      <c r="U2490">
        <v>197</v>
      </c>
      <c r="V2490">
        <v>281.70999999999998</v>
      </c>
    </row>
    <row r="2491" spans="12:22" x14ac:dyDescent="0.25">
      <c r="L2491" t="s">
        <v>61</v>
      </c>
      <c r="M2491">
        <v>2023</v>
      </c>
      <c r="N2491" t="s">
        <v>9</v>
      </c>
      <c r="O2491" t="s">
        <v>65</v>
      </c>
      <c r="P2491" t="s">
        <v>54</v>
      </c>
      <c r="Q2491" t="s">
        <v>55</v>
      </c>
      <c r="R2491" t="s">
        <v>56</v>
      </c>
      <c r="S2491" t="s">
        <v>57</v>
      </c>
      <c r="T2491" t="s">
        <v>60</v>
      </c>
      <c r="U2491">
        <v>284</v>
      </c>
      <c r="V2491">
        <v>406.12</v>
      </c>
    </row>
    <row r="2492" spans="12:22" x14ac:dyDescent="0.25">
      <c r="L2492" t="s">
        <v>59</v>
      </c>
      <c r="M2492">
        <v>2023</v>
      </c>
      <c r="N2492" t="s">
        <v>9</v>
      </c>
      <c r="O2492" t="s">
        <v>65</v>
      </c>
      <c r="P2492" t="s">
        <v>54</v>
      </c>
      <c r="Q2492" t="s">
        <v>55</v>
      </c>
      <c r="R2492" t="s">
        <v>56</v>
      </c>
      <c r="S2492" t="s">
        <v>57</v>
      </c>
      <c r="T2492" t="s">
        <v>60</v>
      </c>
      <c r="U2492">
        <v>278</v>
      </c>
      <c r="V2492">
        <v>397.53999999999996</v>
      </c>
    </row>
    <row r="2493" spans="12:22" x14ac:dyDescent="0.25">
      <c r="L2493" t="s">
        <v>61</v>
      </c>
      <c r="M2493">
        <v>2023</v>
      </c>
      <c r="N2493" t="s">
        <v>9</v>
      </c>
      <c r="O2493" t="s">
        <v>65</v>
      </c>
      <c r="P2493" t="s">
        <v>54</v>
      </c>
      <c r="Q2493" t="s">
        <v>55</v>
      </c>
      <c r="R2493" t="s">
        <v>56</v>
      </c>
      <c r="S2493" t="s">
        <v>57</v>
      </c>
      <c r="T2493" t="s">
        <v>58</v>
      </c>
      <c r="U2493">
        <v>152</v>
      </c>
      <c r="V2493">
        <v>217.36</v>
      </c>
    </row>
    <row r="2494" spans="12:22" x14ac:dyDescent="0.25">
      <c r="L2494" t="s">
        <v>52</v>
      </c>
      <c r="M2494">
        <v>2023</v>
      </c>
      <c r="N2494" t="s">
        <v>9</v>
      </c>
      <c r="O2494" t="s">
        <v>65</v>
      </c>
      <c r="P2494" t="s">
        <v>54</v>
      </c>
      <c r="Q2494" t="s">
        <v>55</v>
      </c>
      <c r="R2494" t="s">
        <v>56</v>
      </c>
      <c r="S2494" t="s">
        <v>57</v>
      </c>
      <c r="T2494" t="s">
        <v>58</v>
      </c>
      <c r="U2494">
        <v>200</v>
      </c>
      <c r="V2494">
        <v>286</v>
      </c>
    </row>
    <row r="2495" spans="12:22" x14ac:dyDescent="0.25">
      <c r="L2495" t="s">
        <v>59</v>
      </c>
      <c r="M2495">
        <v>2023</v>
      </c>
      <c r="N2495" t="s">
        <v>9</v>
      </c>
      <c r="O2495" t="s">
        <v>65</v>
      </c>
      <c r="P2495" t="s">
        <v>54</v>
      </c>
      <c r="Q2495" t="s">
        <v>55</v>
      </c>
      <c r="R2495" t="s">
        <v>56</v>
      </c>
      <c r="S2495" t="s">
        <v>57</v>
      </c>
      <c r="T2495" t="s">
        <v>58</v>
      </c>
      <c r="U2495">
        <v>286</v>
      </c>
      <c r="V2495">
        <v>408.98</v>
      </c>
    </row>
    <row r="2496" spans="12:22" x14ac:dyDescent="0.25">
      <c r="L2496" t="s">
        <v>59</v>
      </c>
      <c r="M2496">
        <v>2023</v>
      </c>
      <c r="N2496" t="s">
        <v>9</v>
      </c>
      <c r="O2496" t="s">
        <v>65</v>
      </c>
      <c r="P2496" t="s">
        <v>54</v>
      </c>
      <c r="Q2496" t="s">
        <v>55</v>
      </c>
      <c r="R2496" t="s">
        <v>56</v>
      </c>
      <c r="S2496" t="s">
        <v>57</v>
      </c>
      <c r="T2496" t="s">
        <v>58</v>
      </c>
      <c r="U2496">
        <v>280</v>
      </c>
      <c r="V2496">
        <v>400.4</v>
      </c>
    </row>
    <row r="2497" spans="12:22" x14ac:dyDescent="0.25">
      <c r="L2497" t="s">
        <v>52</v>
      </c>
      <c r="M2497">
        <v>2023</v>
      </c>
      <c r="N2497" t="s">
        <v>9</v>
      </c>
      <c r="O2497" t="s">
        <v>65</v>
      </c>
      <c r="P2497" t="s">
        <v>54</v>
      </c>
      <c r="Q2497" t="s">
        <v>55</v>
      </c>
      <c r="R2497" t="s">
        <v>56</v>
      </c>
      <c r="S2497" t="s">
        <v>57</v>
      </c>
      <c r="T2497" t="s">
        <v>58</v>
      </c>
      <c r="U2497">
        <v>274</v>
      </c>
      <c r="V2497">
        <v>391.82</v>
      </c>
    </row>
    <row r="2498" spans="12:22" x14ac:dyDescent="0.25">
      <c r="L2498" t="s">
        <v>59</v>
      </c>
      <c r="M2498">
        <v>2023</v>
      </c>
      <c r="N2498" t="s">
        <v>9</v>
      </c>
      <c r="O2498" t="s">
        <v>65</v>
      </c>
      <c r="P2498" t="s">
        <v>54</v>
      </c>
      <c r="Q2498" t="s">
        <v>55</v>
      </c>
      <c r="R2498" t="s">
        <v>56</v>
      </c>
      <c r="S2498" t="s">
        <v>57</v>
      </c>
      <c r="T2498" t="s">
        <v>58</v>
      </c>
      <c r="U2498">
        <v>226</v>
      </c>
      <c r="V2498">
        <v>526.24</v>
      </c>
    </row>
    <row r="2499" spans="12:22" x14ac:dyDescent="0.25">
      <c r="L2499" t="s">
        <v>62</v>
      </c>
      <c r="M2499">
        <v>2023</v>
      </c>
      <c r="N2499" t="s">
        <v>9</v>
      </c>
      <c r="O2499" t="s">
        <v>65</v>
      </c>
      <c r="P2499" t="s">
        <v>54</v>
      </c>
      <c r="Q2499" t="s">
        <v>55</v>
      </c>
      <c r="R2499" t="s">
        <v>56</v>
      </c>
      <c r="S2499" t="s">
        <v>57</v>
      </c>
      <c r="T2499" t="s">
        <v>58</v>
      </c>
      <c r="U2499">
        <v>154</v>
      </c>
      <c r="V2499">
        <v>526.24</v>
      </c>
    </row>
    <row r="2500" spans="12:22" x14ac:dyDescent="0.25">
      <c r="L2500" t="s">
        <v>52</v>
      </c>
      <c r="M2500">
        <v>2023</v>
      </c>
      <c r="N2500" t="s">
        <v>9</v>
      </c>
      <c r="O2500" t="s">
        <v>65</v>
      </c>
      <c r="P2500" t="s">
        <v>54</v>
      </c>
      <c r="Q2500" t="s">
        <v>55</v>
      </c>
      <c r="R2500" t="s">
        <v>56</v>
      </c>
      <c r="S2500" t="s">
        <v>57</v>
      </c>
      <c r="T2500" t="s">
        <v>58</v>
      </c>
      <c r="U2500">
        <v>202</v>
      </c>
      <c r="V2500">
        <v>526.24</v>
      </c>
    </row>
    <row r="2501" spans="12:22" x14ac:dyDescent="0.25">
      <c r="L2501" t="s">
        <v>61</v>
      </c>
      <c r="M2501">
        <v>2023</v>
      </c>
      <c r="N2501" t="s">
        <v>9</v>
      </c>
      <c r="O2501" t="s">
        <v>65</v>
      </c>
      <c r="P2501" t="s">
        <v>54</v>
      </c>
      <c r="Q2501" t="s">
        <v>55</v>
      </c>
      <c r="R2501" t="s">
        <v>56</v>
      </c>
      <c r="S2501" t="s">
        <v>57</v>
      </c>
      <c r="T2501" t="s">
        <v>58</v>
      </c>
      <c r="U2501">
        <v>965</v>
      </c>
      <c r="V2501">
        <v>1379.95</v>
      </c>
    </row>
    <row r="2502" spans="12:22" x14ac:dyDescent="0.25">
      <c r="L2502" t="s">
        <v>59</v>
      </c>
      <c r="M2502">
        <v>2023</v>
      </c>
      <c r="N2502" t="s">
        <v>9</v>
      </c>
      <c r="O2502" t="s">
        <v>65</v>
      </c>
      <c r="P2502" t="s">
        <v>54</v>
      </c>
      <c r="Q2502" t="s">
        <v>55</v>
      </c>
      <c r="R2502" t="s">
        <v>56</v>
      </c>
      <c r="S2502" t="s">
        <v>57</v>
      </c>
      <c r="T2502" t="s">
        <v>58</v>
      </c>
      <c r="U2502">
        <v>198</v>
      </c>
      <c r="V2502">
        <v>283.14</v>
      </c>
    </row>
    <row r="2503" spans="12:22" x14ac:dyDescent="0.25">
      <c r="L2503" t="s">
        <v>59</v>
      </c>
      <c r="M2503">
        <v>2023</v>
      </c>
      <c r="N2503" t="s">
        <v>9</v>
      </c>
      <c r="O2503" t="s">
        <v>65</v>
      </c>
      <c r="P2503" t="s">
        <v>54</v>
      </c>
      <c r="Q2503" t="s">
        <v>55</v>
      </c>
      <c r="R2503" t="s">
        <v>56</v>
      </c>
      <c r="S2503" t="s">
        <v>57</v>
      </c>
      <c r="T2503" t="s">
        <v>58</v>
      </c>
      <c r="U2503">
        <v>225</v>
      </c>
      <c r="V2503">
        <v>321.75</v>
      </c>
    </row>
    <row r="2504" spans="12:22" x14ac:dyDescent="0.25">
      <c r="L2504" t="s">
        <v>59</v>
      </c>
      <c r="M2504">
        <v>2023</v>
      </c>
      <c r="N2504" t="s">
        <v>9</v>
      </c>
      <c r="O2504" t="s">
        <v>65</v>
      </c>
      <c r="P2504" t="s">
        <v>54</v>
      </c>
      <c r="Q2504" t="s">
        <v>55</v>
      </c>
      <c r="R2504" t="s">
        <v>56</v>
      </c>
      <c r="S2504" t="s">
        <v>57</v>
      </c>
      <c r="T2504" t="s">
        <v>58</v>
      </c>
      <c r="U2504">
        <v>153</v>
      </c>
      <c r="V2504">
        <v>218.79</v>
      </c>
    </row>
    <row r="2505" spans="12:22" x14ac:dyDescent="0.25">
      <c r="L2505" t="s">
        <v>61</v>
      </c>
      <c r="M2505">
        <v>2023</v>
      </c>
      <c r="N2505" t="s">
        <v>9</v>
      </c>
      <c r="O2505" t="s">
        <v>65</v>
      </c>
      <c r="P2505" t="s">
        <v>54</v>
      </c>
      <c r="Q2505" t="s">
        <v>55</v>
      </c>
      <c r="R2505" t="s">
        <v>56</v>
      </c>
      <c r="S2505" t="s">
        <v>57</v>
      </c>
      <c r="T2505" t="s">
        <v>58</v>
      </c>
      <c r="U2505">
        <v>201</v>
      </c>
      <c r="V2505">
        <v>287.43</v>
      </c>
    </row>
    <row r="2506" spans="12:22" x14ac:dyDescent="0.25">
      <c r="L2506" t="s">
        <v>62</v>
      </c>
      <c r="M2506">
        <v>2023</v>
      </c>
      <c r="N2506" t="s">
        <v>9</v>
      </c>
      <c r="O2506" t="s">
        <v>65</v>
      </c>
      <c r="P2506" t="s">
        <v>54</v>
      </c>
      <c r="Q2506" t="s">
        <v>55</v>
      </c>
      <c r="R2506" t="s">
        <v>56</v>
      </c>
      <c r="S2506" t="s">
        <v>57</v>
      </c>
      <c r="T2506" t="s">
        <v>58</v>
      </c>
      <c r="U2506">
        <v>283</v>
      </c>
      <c r="V2506">
        <v>404.69</v>
      </c>
    </row>
    <row r="2507" spans="12:22" x14ac:dyDescent="0.25">
      <c r="L2507" t="s">
        <v>61</v>
      </c>
      <c r="M2507">
        <v>2023</v>
      </c>
      <c r="N2507" t="s">
        <v>9</v>
      </c>
      <c r="O2507" t="s">
        <v>65</v>
      </c>
      <c r="P2507" t="s">
        <v>54</v>
      </c>
      <c r="Q2507" t="s">
        <v>55</v>
      </c>
      <c r="R2507" t="s">
        <v>56</v>
      </c>
      <c r="S2507" t="s">
        <v>57</v>
      </c>
      <c r="T2507" t="s">
        <v>58</v>
      </c>
      <c r="U2507">
        <v>277</v>
      </c>
      <c r="V2507">
        <v>396.11</v>
      </c>
    </row>
    <row r="2508" spans="12:22" x14ac:dyDescent="0.25">
      <c r="L2508" t="s">
        <v>52</v>
      </c>
      <c r="M2508">
        <v>2023</v>
      </c>
      <c r="N2508" t="s">
        <v>9</v>
      </c>
      <c r="O2508" t="s">
        <v>65</v>
      </c>
      <c r="P2508" t="s">
        <v>54</v>
      </c>
      <c r="Q2508" t="s">
        <v>55</v>
      </c>
      <c r="R2508" t="s">
        <v>56</v>
      </c>
      <c r="S2508" t="s">
        <v>57</v>
      </c>
      <c r="T2508" t="s">
        <v>58</v>
      </c>
      <c r="U2508">
        <v>746</v>
      </c>
      <c r="V2508">
        <v>1066.78</v>
      </c>
    </row>
    <row r="2509" spans="12:22" x14ac:dyDescent="0.25">
      <c r="L2509" t="s">
        <v>52</v>
      </c>
      <c r="M2509">
        <v>2023</v>
      </c>
      <c r="N2509" t="s">
        <v>9</v>
      </c>
      <c r="O2509" t="s">
        <v>65</v>
      </c>
      <c r="P2509" t="s">
        <v>54</v>
      </c>
      <c r="Q2509" t="s">
        <v>55</v>
      </c>
      <c r="R2509" t="s">
        <v>56</v>
      </c>
      <c r="S2509" t="s">
        <v>57</v>
      </c>
      <c r="T2509" t="s">
        <v>58</v>
      </c>
      <c r="U2509">
        <v>800</v>
      </c>
      <c r="V2509">
        <v>1144</v>
      </c>
    </row>
    <row r="2510" spans="12:22" x14ac:dyDescent="0.25">
      <c r="L2510" t="s">
        <v>59</v>
      </c>
      <c r="M2510">
        <v>2023</v>
      </c>
      <c r="N2510" t="s">
        <v>9</v>
      </c>
      <c r="O2510" t="s">
        <v>65</v>
      </c>
      <c r="P2510" t="s">
        <v>54</v>
      </c>
      <c r="Q2510" t="s">
        <v>55</v>
      </c>
      <c r="R2510" t="s">
        <v>56</v>
      </c>
      <c r="S2510" t="s">
        <v>57</v>
      </c>
      <c r="T2510" t="s">
        <v>58</v>
      </c>
      <c r="U2510">
        <v>833</v>
      </c>
      <c r="V2510">
        <v>1191.19</v>
      </c>
    </row>
    <row r="2511" spans="12:22" x14ac:dyDescent="0.25">
      <c r="L2511" t="s">
        <v>59</v>
      </c>
      <c r="M2511">
        <v>2023</v>
      </c>
      <c r="N2511" t="s">
        <v>9</v>
      </c>
      <c r="O2511" t="s">
        <v>65</v>
      </c>
      <c r="P2511" t="s">
        <v>54</v>
      </c>
      <c r="Q2511" t="s">
        <v>55</v>
      </c>
      <c r="R2511" t="s">
        <v>56</v>
      </c>
      <c r="S2511" t="s">
        <v>57</v>
      </c>
      <c r="T2511" t="s">
        <v>60</v>
      </c>
      <c r="U2511">
        <v>287</v>
      </c>
      <c r="V2511">
        <v>410.40999999999997</v>
      </c>
    </row>
    <row r="2512" spans="12:22" x14ac:dyDescent="0.25">
      <c r="L2512" t="s">
        <v>59</v>
      </c>
      <c r="M2512">
        <v>2023</v>
      </c>
      <c r="N2512" t="s">
        <v>9</v>
      </c>
      <c r="O2512" t="s">
        <v>65</v>
      </c>
      <c r="P2512" t="s">
        <v>54</v>
      </c>
      <c r="Q2512" t="s">
        <v>55</v>
      </c>
      <c r="R2512" t="s">
        <v>56</v>
      </c>
      <c r="S2512" t="s">
        <v>57</v>
      </c>
      <c r="T2512" t="s">
        <v>60</v>
      </c>
      <c r="U2512">
        <v>281</v>
      </c>
      <c r="V2512">
        <v>401.83</v>
      </c>
    </row>
    <row r="2513" spans="12:22" x14ac:dyDescent="0.25">
      <c r="L2513" t="s">
        <v>63</v>
      </c>
      <c r="M2513">
        <v>2023</v>
      </c>
      <c r="N2513" t="s">
        <v>9</v>
      </c>
      <c r="O2513" t="s">
        <v>65</v>
      </c>
      <c r="P2513" t="s">
        <v>54</v>
      </c>
      <c r="Q2513" t="s">
        <v>55</v>
      </c>
      <c r="R2513" t="s">
        <v>56</v>
      </c>
      <c r="S2513" t="s">
        <v>57</v>
      </c>
      <c r="T2513" t="s">
        <v>60</v>
      </c>
      <c r="U2513">
        <v>275</v>
      </c>
      <c r="V2513">
        <v>393.25</v>
      </c>
    </row>
    <row r="2514" spans="12:22" x14ac:dyDescent="0.25">
      <c r="L2514" t="s">
        <v>52</v>
      </c>
      <c r="M2514">
        <v>2023</v>
      </c>
      <c r="N2514" t="s">
        <v>9</v>
      </c>
      <c r="O2514" t="s">
        <v>65</v>
      </c>
      <c r="P2514" t="s">
        <v>54</v>
      </c>
      <c r="Q2514" t="s">
        <v>55</v>
      </c>
      <c r="R2514" t="s">
        <v>56</v>
      </c>
      <c r="S2514" t="s">
        <v>57</v>
      </c>
      <c r="T2514" t="s">
        <v>58</v>
      </c>
      <c r="U2514">
        <v>227</v>
      </c>
      <c r="V2514">
        <v>324.61</v>
      </c>
    </row>
    <row r="2515" spans="12:22" x14ac:dyDescent="0.25">
      <c r="L2515" t="s">
        <v>59</v>
      </c>
      <c r="M2515">
        <v>2023</v>
      </c>
      <c r="N2515" t="s">
        <v>9</v>
      </c>
      <c r="O2515" t="s">
        <v>65</v>
      </c>
      <c r="P2515" t="s">
        <v>54</v>
      </c>
      <c r="Q2515" t="s">
        <v>55</v>
      </c>
      <c r="R2515" t="s">
        <v>56</v>
      </c>
      <c r="S2515" t="s">
        <v>57</v>
      </c>
      <c r="T2515" t="s">
        <v>58</v>
      </c>
      <c r="U2515">
        <v>155</v>
      </c>
      <c r="V2515">
        <v>221.65</v>
      </c>
    </row>
    <row r="2516" spans="12:22" x14ac:dyDescent="0.25">
      <c r="L2516" t="s">
        <v>52</v>
      </c>
      <c r="M2516">
        <v>2023</v>
      </c>
      <c r="N2516" t="s">
        <v>37</v>
      </c>
      <c r="O2516" t="s">
        <v>65</v>
      </c>
      <c r="P2516" t="s">
        <v>54</v>
      </c>
      <c r="Q2516" t="s">
        <v>55</v>
      </c>
      <c r="R2516" t="s">
        <v>56</v>
      </c>
      <c r="S2516" t="s">
        <v>57</v>
      </c>
      <c r="T2516" t="s">
        <v>58</v>
      </c>
      <c r="U2516">
        <v>194</v>
      </c>
      <c r="V2516">
        <v>277.42</v>
      </c>
    </row>
    <row r="2517" spans="12:22" x14ac:dyDescent="0.25">
      <c r="L2517" t="s">
        <v>61</v>
      </c>
      <c r="M2517">
        <v>2023</v>
      </c>
      <c r="N2517" t="s">
        <v>37</v>
      </c>
      <c r="O2517" t="s">
        <v>65</v>
      </c>
      <c r="P2517" t="s">
        <v>54</v>
      </c>
      <c r="Q2517" t="s">
        <v>55</v>
      </c>
      <c r="R2517" t="s">
        <v>56</v>
      </c>
      <c r="S2517" t="s">
        <v>57</v>
      </c>
      <c r="T2517" t="s">
        <v>58</v>
      </c>
      <c r="U2517">
        <v>170</v>
      </c>
      <c r="V2517">
        <v>243.1</v>
      </c>
    </row>
    <row r="2518" spans="12:22" x14ac:dyDescent="0.25">
      <c r="L2518" t="s">
        <v>61</v>
      </c>
      <c r="M2518">
        <v>2023</v>
      </c>
      <c r="N2518" t="s">
        <v>37</v>
      </c>
      <c r="O2518" t="s">
        <v>65</v>
      </c>
      <c r="P2518" t="s">
        <v>54</v>
      </c>
      <c r="Q2518" t="s">
        <v>55</v>
      </c>
      <c r="R2518" t="s">
        <v>56</v>
      </c>
      <c r="S2518" t="s">
        <v>57</v>
      </c>
      <c r="T2518" t="s">
        <v>58</v>
      </c>
      <c r="U2518">
        <v>196</v>
      </c>
      <c r="V2518">
        <v>526.24</v>
      </c>
    </row>
    <row r="2519" spans="12:22" x14ac:dyDescent="0.25">
      <c r="L2519" t="s">
        <v>61</v>
      </c>
      <c r="M2519">
        <v>2023</v>
      </c>
      <c r="N2519" t="s">
        <v>37</v>
      </c>
      <c r="O2519" t="s">
        <v>65</v>
      </c>
      <c r="P2519" t="s">
        <v>54</v>
      </c>
      <c r="Q2519" t="s">
        <v>55</v>
      </c>
      <c r="R2519" t="s">
        <v>56</v>
      </c>
      <c r="S2519" t="s">
        <v>57</v>
      </c>
      <c r="T2519" t="s">
        <v>58</v>
      </c>
      <c r="U2519">
        <v>166</v>
      </c>
      <c r="V2519">
        <v>526.24</v>
      </c>
    </row>
    <row r="2520" spans="12:22" x14ac:dyDescent="0.25">
      <c r="L2520" t="s">
        <v>63</v>
      </c>
      <c r="M2520">
        <v>2023</v>
      </c>
      <c r="N2520" t="s">
        <v>37</v>
      </c>
      <c r="O2520" t="s">
        <v>65</v>
      </c>
      <c r="P2520" t="s">
        <v>54</v>
      </c>
      <c r="Q2520" t="s">
        <v>55</v>
      </c>
      <c r="R2520" t="s">
        <v>56</v>
      </c>
      <c r="S2520" t="s">
        <v>57</v>
      </c>
      <c r="T2520" t="s">
        <v>58</v>
      </c>
      <c r="U2520">
        <v>168</v>
      </c>
      <c r="V2520">
        <v>240.24</v>
      </c>
    </row>
    <row r="2521" spans="12:22" x14ac:dyDescent="0.25">
      <c r="L2521" t="s">
        <v>63</v>
      </c>
      <c r="M2521">
        <v>2023</v>
      </c>
      <c r="N2521" t="s">
        <v>37</v>
      </c>
      <c r="O2521" t="s">
        <v>65</v>
      </c>
      <c r="P2521" t="s">
        <v>54</v>
      </c>
      <c r="Q2521" t="s">
        <v>55</v>
      </c>
      <c r="R2521" t="s">
        <v>56</v>
      </c>
      <c r="S2521" t="s">
        <v>57</v>
      </c>
      <c r="T2521" t="s">
        <v>58</v>
      </c>
      <c r="U2521">
        <v>195</v>
      </c>
      <c r="V2521">
        <v>278.85000000000002</v>
      </c>
    </row>
    <row r="2522" spans="12:22" x14ac:dyDescent="0.25">
      <c r="L2522" t="s">
        <v>61</v>
      </c>
      <c r="M2522">
        <v>2023</v>
      </c>
      <c r="N2522" t="s">
        <v>37</v>
      </c>
      <c r="O2522" t="s">
        <v>65</v>
      </c>
      <c r="P2522" t="s">
        <v>54</v>
      </c>
      <c r="Q2522" t="s">
        <v>55</v>
      </c>
      <c r="R2522" t="s">
        <v>56</v>
      </c>
      <c r="S2522" t="s">
        <v>57</v>
      </c>
      <c r="T2522" t="s">
        <v>58</v>
      </c>
      <c r="U2522">
        <v>752</v>
      </c>
      <c r="V2522">
        <v>1075.3600000000001</v>
      </c>
    </row>
    <row r="2523" spans="12:22" x14ac:dyDescent="0.25">
      <c r="L2523" t="s">
        <v>61</v>
      </c>
      <c r="M2523">
        <v>2023</v>
      </c>
      <c r="N2523" t="s">
        <v>37</v>
      </c>
      <c r="O2523" t="s">
        <v>65</v>
      </c>
      <c r="P2523" t="s">
        <v>54</v>
      </c>
      <c r="Q2523" t="s">
        <v>55</v>
      </c>
      <c r="R2523" t="s">
        <v>56</v>
      </c>
      <c r="S2523" t="s">
        <v>57</v>
      </c>
      <c r="T2523" t="s">
        <v>58</v>
      </c>
      <c r="U2523">
        <v>838</v>
      </c>
      <c r="V2523">
        <v>1198.3399999999999</v>
      </c>
    </row>
    <row r="2524" spans="12:22" x14ac:dyDescent="0.25">
      <c r="L2524" t="s">
        <v>61</v>
      </c>
      <c r="M2524">
        <v>2023</v>
      </c>
      <c r="N2524" t="s">
        <v>37</v>
      </c>
      <c r="O2524" t="s">
        <v>65</v>
      </c>
      <c r="P2524" t="s">
        <v>54</v>
      </c>
      <c r="Q2524" t="s">
        <v>55</v>
      </c>
      <c r="R2524" t="s">
        <v>56</v>
      </c>
      <c r="S2524" t="s">
        <v>57</v>
      </c>
      <c r="T2524" t="s">
        <v>58</v>
      </c>
      <c r="U2524">
        <v>197</v>
      </c>
      <c r="V2524">
        <v>281.70999999999998</v>
      </c>
    </row>
    <row r="2525" spans="12:22" x14ac:dyDescent="0.25">
      <c r="L2525" t="s">
        <v>52</v>
      </c>
      <c r="M2525">
        <v>2023</v>
      </c>
      <c r="N2525" t="s">
        <v>37</v>
      </c>
      <c r="O2525" t="s">
        <v>65</v>
      </c>
      <c r="P2525" t="s">
        <v>54</v>
      </c>
      <c r="Q2525" t="s">
        <v>55</v>
      </c>
      <c r="R2525" t="s">
        <v>56</v>
      </c>
      <c r="S2525" t="s">
        <v>57</v>
      </c>
      <c r="T2525" t="s">
        <v>58</v>
      </c>
      <c r="U2525">
        <v>167</v>
      </c>
      <c r="V2525">
        <v>238.81</v>
      </c>
    </row>
    <row r="2526" spans="12:22" x14ac:dyDescent="0.25">
      <c r="L2526" t="s">
        <v>62</v>
      </c>
      <c r="M2526">
        <v>2023</v>
      </c>
      <c r="N2526" t="s">
        <v>36</v>
      </c>
      <c r="O2526" t="s">
        <v>65</v>
      </c>
      <c r="P2526" t="s">
        <v>54</v>
      </c>
      <c r="Q2526" t="s">
        <v>55</v>
      </c>
      <c r="R2526" t="s">
        <v>56</v>
      </c>
      <c r="S2526" t="s">
        <v>57</v>
      </c>
      <c r="T2526" t="s">
        <v>58</v>
      </c>
      <c r="U2526">
        <v>200</v>
      </c>
      <c r="V2526">
        <v>286</v>
      </c>
    </row>
    <row r="2527" spans="12:22" x14ac:dyDescent="0.25">
      <c r="L2527" t="s">
        <v>52</v>
      </c>
      <c r="M2527">
        <v>2023</v>
      </c>
      <c r="N2527" t="s">
        <v>36</v>
      </c>
      <c r="O2527" t="s">
        <v>65</v>
      </c>
      <c r="P2527" t="s">
        <v>54</v>
      </c>
      <c r="Q2527" t="s">
        <v>55</v>
      </c>
      <c r="R2527" t="s">
        <v>56</v>
      </c>
      <c r="S2527" t="s">
        <v>57</v>
      </c>
      <c r="T2527" t="s">
        <v>58</v>
      </c>
      <c r="U2527">
        <v>202</v>
      </c>
      <c r="V2527">
        <v>526.24</v>
      </c>
    </row>
    <row r="2528" spans="12:22" x14ac:dyDescent="0.25">
      <c r="L2528" t="s">
        <v>52</v>
      </c>
      <c r="M2528">
        <v>2023</v>
      </c>
      <c r="N2528" t="s">
        <v>36</v>
      </c>
      <c r="O2528" t="s">
        <v>65</v>
      </c>
      <c r="P2528" t="s">
        <v>54</v>
      </c>
      <c r="Q2528" t="s">
        <v>55</v>
      </c>
      <c r="R2528" t="s">
        <v>56</v>
      </c>
      <c r="S2528" t="s">
        <v>57</v>
      </c>
      <c r="T2528" t="s">
        <v>58</v>
      </c>
      <c r="U2528">
        <v>172</v>
      </c>
      <c r="V2528">
        <v>526.24</v>
      </c>
    </row>
    <row r="2529" spans="12:22" x14ac:dyDescent="0.25">
      <c r="L2529" t="s">
        <v>52</v>
      </c>
      <c r="M2529">
        <v>2023</v>
      </c>
      <c r="N2529" t="s">
        <v>36</v>
      </c>
      <c r="O2529" t="s">
        <v>65</v>
      </c>
      <c r="P2529" t="s">
        <v>54</v>
      </c>
      <c r="Q2529" t="s">
        <v>55</v>
      </c>
      <c r="R2529" t="s">
        <v>56</v>
      </c>
      <c r="S2529" t="s">
        <v>57</v>
      </c>
      <c r="T2529" t="s">
        <v>58</v>
      </c>
      <c r="U2529">
        <v>970</v>
      </c>
      <c r="V2529">
        <v>1387.1</v>
      </c>
    </row>
    <row r="2530" spans="12:22" x14ac:dyDescent="0.25">
      <c r="L2530" t="s">
        <v>52</v>
      </c>
      <c r="M2530">
        <v>2023</v>
      </c>
      <c r="N2530" t="s">
        <v>36</v>
      </c>
      <c r="O2530" t="s">
        <v>65</v>
      </c>
      <c r="P2530" t="s">
        <v>54</v>
      </c>
      <c r="Q2530" t="s">
        <v>55</v>
      </c>
      <c r="R2530" t="s">
        <v>56</v>
      </c>
      <c r="S2530" t="s">
        <v>57</v>
      </c>
      <c r="T2530" t="s">
        <v>58</v>
      </c>
      <c r="U2530">
        <v>174</v>
      </c>
      <c r="V2530">
        <v>248.82</v>
      </c>
    </row>
    <row r="2531" spans="12:22" x14ac:dyDescent="0.25">
      <c r="L2531" t="s">
        <v>52</v>
      </c>
      <c r="M2531">
        <v>2023</v>
      </c>
      <c r="N2531" t="s">
        <v>36</v>
      </c>
      <c r="O2531" t="s">
        <v>65</v>
      </c>
      <c r="P2531" t="s">
        <v>54</v>
      </c>
      <c r="Q2531" t="s">
        <v>55</v>
      </c>
      <c r="R2531" t="s">
        <v>56</v>
      </c>
      <c r="S2531" t="s">
        <v>57</v>
      </c>
      <c r="T2531" t="s">
        <v>58</v>
      </c>
      <c r="U2531">
        <v>201</v>
      </c>
      <c r="V2531">
        <v>287.43</v>
      </c>
    </row>
    <row r="2532" spans="12:22" x14ac:dyDescent="0.25">
      <c r="L2532" t="s">
        <v>52</v>
      </c>
      <c r="M2532">
        <v>2023</v>
      </c>
      <c r="N2532" t="s">
        <v>36</v>
      </c>
      <c r="O2532" t="s">
        <v>65</v>
      </c>
      <c r="P2532" t="s">
        <v>54</v>
      </c>
      <c r="Q2532" t="s">
        <v>55</v>
      </c>
      <c r="R2532" t="s">
        <v>56</v>
      </c>
      <c r="S2532" t="s">
        <v>57</v>
      </c>
      <c r="T2532" t="s">
        <v>58</v>
      </c>
      <c r="U2532">
        <v>171</v>
      </c>
      <c r="V2532">
        <v>244.53</v>
      </c>
    </row>
    <row r="2533" spans="12:22" x14ac:dyDescent="0.25">
      <c r="L2533" t="s">
        <v>52</v>
      </c>
      <c r="M2533">
        <v>2023</v>
      </c>
      <c r="N2533" t="s">
        <v>36</v>
      </c>
      <c r="O2533" t="s">
        <v>65</v>
      </c>
      <c r="P2533" t="s">
        <v>54</v>
      </c>
      <c r="Q2533" t="s">
        <v>55</v>
      </c>
      <c r="R2533" t="s">
        <v>56</v>
      </c>
      <c r="S2533" t="s">
        <v>57</v>
      </c>
      <c r="T2533" t="s">
        <v>58</v>
      </c>
      <c r="U2533">
        <v>751</v>
      </c>
      <c r="V2533">
        <v>1073.93</v>
      </c>
    </row>
    <row r="2534" spans="12:22" x14ac:dyDescent="0.25">
      <c r="L2534" t="s">
        <v>52</v>
      </c>
      <c r="M2534">
        <v>2023</v>
      </c>
      <c r="N2534" t="s">
        <v>36</v>
      </c>
      <c r="O2534" t="s">
        <v>65</v>
      </c>
      <c r="P2534" t="s">
        <v>54</v>
      </c>
      <c r="Q2534" t="s">
        <v>55</v>
      </c>
      <c r="R2534" t="s">
        <v>56</v>
      </c>
      <c r="S2534" t="s">
        <v>57</v>
      </c>
      <c r="T2534" t="s">
        <v>58</v>
      </c>
      <c r="U2534">
        <v>837</v>
      </c>
      <c r="V2534">
        <v>1196.9099999999999</v>
      </c>
    </row>
    <row r="2535" spans="12:22" x14ac:dyDescent="0.25">
      <c r="L2535" t="s">
        <v>62</v>
      </c>
      <c r="M2535">
        <v>2023</v>
      </c>
      <c r="N2535" t="s">
        <v>36</v>
      </c>
      <c r="O2535" t="s">
        <v>65</v>
      </c>
      <c r="P2535" t="s">
        <v>54</v>
      </c>
      <c r="Q2535" t="s">
        <v>55</v>
      </c>
      <c r="R2535" t="s">
        <v>56</v>
      </c>
      <c r="S2535" t="s">
        <v>57</v>
      </c>
      <c r="T2535" t="s">
        <v>58</v>
      </c>
      <c r="U2535">
        <v>173</v>
      </c>
      <c r="V2535">
        <v>247.39</v>
      </c>
    </row>
    <row r="2536" spans="12:22" x14ac:dyDescent="0.25">
      <c r="L2536" t="s">
        <v>59</v>
      </c>
      <c r="M2536">
        <v>2023</v>
      </c>
      <c r="N2536" t="s">
        <v>32</v>
      </c>
      <c r="O2536" t="s">
        <v>65</v>
      </c>
      <c r="P2536" t="s">
        <v>54</v>
      </c>
      <c r="Q2536" t="s">
        <v>55</v>
      </c>
      <c r="R2536" t="s">
        <v>56</v>
      </c>
      <c r="S2536" t="s">
        <v>57</v>
      </c>
      <c r="T2536" t="s">
        <v>58</v>
      </c>
      <c r="U2536">
        <v>218</v>
      </c>
      <c r="V2536">
        <v>311.74</v>
      </c>
    </row>
    <row r="2537" spans="12:22" x14ac:dyDescent="0.25">
      <c r="L2537" t="s">
        <v>59</v>
      </c>
      <c r="M2537">
        <v>2023</v>
      </c>
      <c r="N2537" t="s">
        <v>32</v>
      </c>
      <c r="O2537" t="s">
        <v>65</v>
      </c>
      <c r="P2537" t="s">
        <v>54</v>
      </c>
      <c r="Q2537" t="s">
        <v>55</v>
      </c>
      <c r="R2537" t="s">
        <v>56</v>
      </c>
      <c r="S2537" t="s">
        <v>57</v>
      </c>
      <c r="T2537" t="s">
        <v>58</v>
      </c>
      <c r="U2537">
        <v>188</v>
      </c>
      <c r="V2537">
        <v>268.84000000000003</v>
      </c>
    </row>
    <row r="2538" spans="12:22" x14ac:dyDescent="0.25">
      <c r="L2538" t="s">
        <v>59</v>
      </c>
      <c r="M2538">
        <v>2023</v>
      </c>
      <c r="N2538" t="s">
        <v>32</v>
      </c>
      <c r="O2538" t="s">
        <v>65</v>
      </c>
      <c r="P2538" t="s">
        <v>54</v>
      </c>
      <c r="Q2538" t="s">
        <v>55</v>
      </c>
      <c r="R2538" t="s">
        <v>56</v>
      </c>
      <c r="S2538" t="s">
        <v>57</v>
      </c>
      <c r="T2538" t="s">
        <v>58</v>
      </c>
      <c r="U2538">
        <v>214</v>
      </c>
      <c r="V2538">
        <v>526.24</v>
      </c>
    </row>
    <row r="2539" spans="12:22" x14ac:dyDescent="0.25">
      <c r="L2539" t="s">
        <v>59</v>
      </c>
      <c r="M2539">
        <v>2023</v>
      </c>
      <c r="N2539" t="s">
        <v>32</v>
      </c>
      <c r="O2539" t="s">
        <v>65</v>
      </c>
      <c r="P2539" t="s">
        <v>54</v>
      </c>
      <c r="Q2539" t="s">
        <v>55</v>
      </c>
      <c r="R2539" t="s">
        <v>56</v>
      </c>
      <c r="S2539" t="s">
        <v>57</v>
      </c>
      <c r="T2539" t="s">
        <v>58</v>
      </c>
      <c r="U2539">
        <v>190</v>
      </c>
      <c r="V2539">
        <v>526.24</v>
      </c>
    </row>
    <row r="2540" spans="12:22" x14ac:dyDescent="0.25">
      <c r="L2540" t="s">
        <v>59</v>
      </c>
      <c r="M2540">
        <v>2023</v>
      </c>
      <c r="N2540" t="s">
        <v>32</v>
      </c>
      <c r="O2540" t="s">
        <v>65</v>
      </c>
      <c r="P2540" t="s">
        <v>54</v>
      </c>
      <c r="Q2540" t="s">
        <v>55</v>
      </c>
      <c r="R2540" t="s">
        <v>56</v>
      </c>
      <c r="S2540" t="s">
        <v>57</v>
      </c>
      <c r="T2540" t="s">
        <v>58</v>
      </c>
      <c r="U2540">
        <v>967</v>
      </c>
      <c r="V2540">
        <v>1382.81</v>
      </c>
    </row>
    <row r="2541" spans="12:22" x14ac:dyDescent="0.25">
      <c r="L2541" t="s">
        <v>59</v>
      </c>
      <c r="M2541">
        <v>2023</v>
      </c>
      <c r="N2541" t="s">
        <v>32</v>
      </c>
      <c r="O2541" t="s">
        <v>65</v>
      </c>
      <c r="P2541" t="s">
        <v>54</v>
      </c>
      <c r="Q2541" t="s">
        <v>55</v>
      </c>
      <c r="R2541" t="s">
        <v>56</v>
      </c>
      <c r="S2541" t="s">
        <v>57</v>
      </c>
      <c r="T2541" t="s">
        <v>58</v>
      </c>
      <c r="U2541">
        <v>189</v>
      </c>
      <c r="V2541">
        <v>270.27</v>
      </c>
    </row>
    <row r="2542" spans="12:22" x14ac:dyDescent="0.25">
      <c r="L2542" t="s">
        <v>59</v>
      </c>
      <c r="M2542">
        <v>2023</v>
      </c>
      <c r="N2542" t="s">
        <v>32</v>
      </c>
      <c r="O2542" t="s">
        <v>65</v>
      </c>
      <c r="P2542" t="s">
        <v>54</v>
      </c>
      <c r="Q2542" t="s">
        <v>55</v>
      </c>
      <c r="R2542" t="s">
        <v>56</v>
      </c>
      <c r="S2542" t="s">
        <v>57</v>
      </c>
      <c r="T2542" t="s">
        <v>58</v>
      </c>
      <c r="U2542">
        <v>748</v>
      </c>
      <c r="V2542">
        <v>1069.6399999999999</v>
      </c>
    </row>
    <row r="2543" spans="12:22" x14ac:dyDescent="0.25">
      <c r="L2543" t="s">
        <v>59</v>
      </c>
      <c r="M2543">
        <v>2023</v>
      </c>
      <c r="N2543" t="s">
        <v>32</v>
      </c>
      <c r="O2543" t="s">
        <v>65</v>
      </c>
      <c r="P2543" t="s">
        <v>54</v>
      </c>
      <c r="Q2543" t="s">
        <v>55</v>
      </c>
      <c r="R2543" t="s">
        <v>56</v>
      </c>
      <c r="S2543" t="s">
        <v>57</v>
      </c>
      <c r="T2543" t="s">
        <v>58</v>
      </c>
      <c r="U2543">
        <v>835</v>
      </c>
      <c r="V2543">
        <v>1194.05</v>
      </c>
    </row>
    <row r="2544" spans="12:22" x14ac:dyDescent="0.25">
      <c r="L2544" t="s">
        <v>59</v>
      </c>
      <c r="M2544">
        <v>2023</v>
      </c>
      <c r="N2544" t="s">
        <v>32</v>
      </c>
      <c r="O2544" t="s">
        <v>65</v>
      </c>
      <c r="P2544" t="s">
        <v>54</v>
      </c>
      <c r="Q2544" t="s">
        <v>55</v>
      </c>
      <c r="R2544" t="s">
        <v>56</v>
      </c>
      <c r="S2544" t="s">
        <v>57</v>
      </c>
      <c r="T2544" t="s">
        <v>58</v>
      </c>
      <c r="U2544">
        <v>215</v>
      </c>
      <c r="V2544">
        <v>307.45</v>
      </c>
    </row>
    <row r="2545" spans="12:22" x14ac:dyDescent="0.25">
      <c r="L2545" t="s">
        <v>59</v>
      </c>
      <c r="M2545">
        <v>2023</v>
      </c>
      <c r="N2545" t="s">
        <v>32</v>
      </c>
      <c r="O2545" t="s">
        <v>65</v>
      </c>
      <c r="P2545" t="s">
        <v>54</v>
      </c>
      <c r="Q2545" t="s">
        <v>55</v>
      </c>
      <c r="R2545" t="s">
        <v>56</v>
      </c>
      <c r="S2545" t="s">
        <v>57</v>
      </c>
      <c r="T2545" t="s">
        <v>58</v>
      </c>
      <c r="U2545">
        <v>191</v>
      </c>
      <c r="V2545">
        <v>273.13</v>
      </c>
    </row>
    <row r="2546" spans="12:22" x14ac:dyDescent="0.25">
      <c r="L2546" t="s">
        <v>63</v>
      </c>
      <c r="M2546">
        <v>2023</v>
      </c>
      <c r="N2546" t="s">
        <v>35</v>
      </c>
      <c r="O2546" t="s">
        <v>65</v>
      </c>
      <c r="P2546" t="s">
        <v>54</v>
      </c>
      <c r="Q2546" t="s">
        <v>55</v>
      </c>
      <c r="R2546" t="s">
        <v>56</v>
      </c>
      <c r="S2546" t="s">
        <v>57</v>
      </c>
      <c r="T2546" t="s">
        <v>58</v>
      </c>
      <c r="U2546">
        <v>206</v>
      </c>
      <c r="V2546">
        <v>294.58</v>
      </c>
    </row>
    <row r="2547" spans="12:22" x14ac:dyDescent="0.25">
      <c r="L2547" t="s">
        <v>59</v>
      </c>
      <c r="M2547">
        <v>2023</v>
      </c>
      <c r="N2547" t="s">
        <v>35</v>
      </c>
      <c r="O2547" t="s">
        <v>65</v>
      </c>
      <c r="P2547" t="s">
        <v>54</v>
      </c>
      <c r="Q2547" t="s">
        <v>55</v>
      </c>
      <c r="R2547" t="s">
        <v>56</v>
      </c>
      <c r="S2547" t="s">
        <v>57</v>
      </c>
      <c r="T2547" t="s">
        <v>58</v>
      </c>
      <c r="U2547">
        <v>176</v>
      </c>
      <c r="V2547">
        <v>251.68</v>
      </c>
    </row>
    <row r="2548" spans="12:22" x14ac:dyDescent="0.25">
      <c r="L2548" t="s">
        <v>59</v>
      </c>
      <c r="M2548">
        <v>2023</v>
      </c>
      <c r="N2548" t="s">
        <v>35</v>
      </c>
      <c r="O2548" t="s">
        <v>65</v>
      </c>
      <c r="P2548" t="s">
        <v>54</v>
      </c>
      <c r="Q2548" t="s">
        <v>55</v>
      </c>
      <c r="R2548" t="s">
        <v>56</v>
      </c>
      <c r="S2548" t="s">
        <v>57</v>
      </c>
      <c r="T2548" t="s">
        <v>58</v>
      </c>
      <c r="U2548">
        <v>208</v>
      </c>
      <c r="V2548">
        <v>526.24</v>
      </c>
    </row>
    <row r="2549" spans="12:22" x14ac:dyDescent="0.25">
      <c r="L2549" t="s">
        <v>59</v>
      </c>
      <c r="M2549">
        <v>2023</v>
      </c>
      <c r="N2549" t="s">
        <v>35</v>
      </c>
      <c r="O2549" t="s">
        <v>65</v>
      </c>
      <c r="P2549" t="s">
        <v>54</v>
      </c>
      <c r="Q2549" t="s">
        <v>55</v>
      </c>
      <c r="R2549" t="s">
        <v>56</v>
      </c>
      <c r="S2549" t="s">
        <v>57</v>
      </c>
      <c r="T2549" t="s">
        <v>58</v>
      </c>
      <c r="U2549">
        <v>178</v>
      </c>
      <c r="V2549">
        <v>526.24</v>
      </c>
    </row>
    <row r="2550" spans="12:22" x14ac:dyDescent="0.25">
      <c r="L2550" t="s">
        <v>59</v>
      </c>
      <c r="M2550">
        <v>2023</v>
      </c>
      <c r="N2550" t="s">
        <v>35</v>
      </c>
      <c r="O2550" t="s">
        <v>65</v>
      </c>
      <c r="P2550" t="s">
        <v>54</v>
      </c>
      <c r="Q2550" t="s">
        <v>55</v>
      </c>
      <c r="R2550" t="s">
        <v>56</v>
      </c>
      <c r="S2550" t="s">
        <v>57</v>
      </c>
      <c r="T2550" t="s">
        <v>58</v>
      </c>
      <c r="U2550">
        <v>969</v>
      </c>
      <c r="V2550">
        <v>1385.67</v>
      </c>
    </row>
    <row r="2551" spans="12:22" x14ac:dyDescent="0.25">
      <c r="L2551" t="s">
        <v>59</v>
      </c>
      <c r="M2551">
        <v>2023</v>
      </c>
      <c r="N2551" t="s">
        <v>35</v>
      </c>
      <c r="O2551" t="s">
        <v>65</v>
      </c>
      <c r="P2551" t="s">
        <v>54</v>
      </c>
      <c r="Q2551" t="s">
        <v>55</v>
      </c>
      <c r="R2551" t="s">
        <v>56</v>
      </c>
      <c r="S2551" t="s">
        <v>57</v>
      </c>
      <c r="T2551" t="s">
        <v>58</v>
      </c>
      <c r="U2551">
        <v>180</v>
      </c>
      <c r="V2551">
        <v>257.39999999999998</v>
      </c>
    </row>
    <row r="2552" spans="12:22" x14ac:dyDescent="0.25">
      <c r="L2552" t="s">
        <v>59</v>
      </c>
      <c r="M2552">
        <v>2023</v>
      </c>
      <c r="N2552" t="s">
        <v>35</v>
      </c>
      <c r="O2552" t="s">
        <v>65</v>
      </c>
      <c r="P2552" t="s">
        <v>54</v>
      </c>
      <c r="Q2552" t="s">
        <v>55</v>
      </c>
      <c r="R2552" t="s">
        <v>56</v>
      </c>
      <c r="S2552" t="s">
        <v>57</v>
      </c>
      <c r="T2552" t="s">
        <v>58</v>
      </c>
      <c r="U2552">
        <v>207</v>
      </c>
      <c r="V2552">
        <v>296.01</v>
      </c>
    </row>
    <row r="2553" spans="12:22" x14ac:dyDescent="0.25">
      <c r="L2553" t="s">
        <v>59</v>
      </c>
      <c r="M2553">
        <v>2023</v>
      </c>
      <c r="N2553" t="s">
        <v>35</v>
      </c>
      <c r="O2553" t="s">
        <v>65</v>
      </c>
      <c r="P2553" t="s">
        <v>54</v>
      </c>
      <c r="Q2553" t="s">
        <v>55</v>
      </c>
      <c r="R2553" t="s">
        <v>56</v>
      </c>
      <c r="S2553" t="s">
        <v>57</v>
      </c>
      <c r="T2553" t="s">
        <v>58</v>
      </c>
      <c r="U2553">
        <v>177</v>
      </c>
      <c r="V2553">
        <v>253.11</v>
      </c>
    </row>
    <row r="2554" spans="12:22" x14ac:dyDescent="0.25">
      <c r="L2554" t="s">
        <v>59</v>
      </c>
      <c r="M2554">
        <v>2023</v>
      </c>
      <c r="N2554" t="s">
        <v>35</v>
      </c>
      <c r="O2554" t="s">
        <v>65</v>
      </c>
      <c r="P2554" t="s">
        <v>54</v>
      </c>
      <c r="Q2554" t="s">
        <v>55</v>
      </c>
      <c r="R2554" t="s">
        <v>56</v>
      </c>
      <c r="S2554" t="s">
        <v>57</v>
      </c>
      <c r="T2554" t="s">
        <v>58</v>
      </c>
      <c r="U2554">
        <v>750</v>
      </c>
      <c r="V2554">
        <v>1072.5</v>
      </c>
    </row>
    <row r="2555" spans="12:22" x14ac:dyDescent="0.25">
      <c r="L2555" t="s">
        <v>59</v>
      </c>
      <c r="M2555">
        <v>2023</v>
      </c>
      <c r="N2555" t="s">
        <v>35</v>
      </c>
      <c r="O2555" t="s">
        <v>65</v>
      </c>
      <c r="P2555" t="s">
        <v>54</v>
      </c>
      <c r="Q2555" t="s">
        <v>55</v>
      </c>
      <c r="R2555" t="s">
        <v>56</v>
      </c>
      <c r="S2555" t="s">
        <v>57</v>
      </c>
      <c r="T2555" t="s">
        <v>58</v>
      </c>
      <c r="U2555">
        <v>836</v>
      </c>
      <c r="V2555">
        <v>1195.48</v>
      </c>
    </row>
    <row r="2556" spans="12:22" x14ac:dyDescent="0.25">
      <c r="L2556" t="s">
        <v>59</v>
      </c>
      <c r="M2556">
        <v>2023</v>
      </c>
      <c r="N2556" t="s">
        <v>35</v>
      </c>
      <c r="O2556" t="s">
        <v>65</v>
      </c>
      <c r="P2556" t="s">
        <v>54</v>
      </c>
      <c r="Q2556" t="s">
        <v>55</v>
      </c>
      <c r="R2556" t="s">
        <v>56</v>
      </c>
      <c r="S2556" t="s">
        <v>57</v>
      </c>
      <c r="T2556" t="s">
        <v>58</v>
      </c>
      <c r="U2556">
        <v>203</v>
      </c>
      <c r="V2556">
        <v>290.28999999999996</v>
      </c>
    </row>
    <row r="2557" spans="12:22" x14ac:dyDescent="0.25">
      <c r="L2557" t="s">
        <v>63</v>
      </c>
      <c r="M2557">
        <v>2023</v>
      </c>
      <c r="N2557" t="s">
        <v>35</v>
      </c>
      <c r="O2557" t="s">
        <v>65</v>
      </c>
      <c r="P2557" t="s">
        <v>54</v>
      </c>
      <c r="Q2557" t="s">
        <v>55</v>
      </c>
      <c r="R2557" t="s">
        <v>56</v>
      </c>
      <c r="S2557" t="s">
        <v>57</v>
      </c>
      <c r="T2557" t="s">
        <v>58</v>
      </c>
      <c r="U2557">
        <v>179</v>
      </c>
      <c r="V2557">
        <v>255.97</v>
      </c>
    </row>
    <row r="2558" spans="12:22" x14ac:dyDescent="0.25">
      <c r="L2558" t="s">
        <v>52</v>
      </c>
      <c r="M2558">
        <v>2023</v>
      </c>
      <c r="N2558" t="s">
        <v>41</v>
      </c>
      <c r="O2558" t="s">
        <v>65</v>
      </c>
      <c r="P2558" t="s">
        <v>54</v>
      </c>
      <c r="Q2558" t="s">
        <v>55</v>
      </c>
      <c r="R2558" t="s">
        <v>56</v>
      </c>
      <c r="S2558" t="s">
        <v>57</v>
      </c>
      <c r="T2558" t="s">
        <v>58</v>
      </c>
      <c r="U2558">
        <v>176</v>
      </c>
      <c r="V2558">
        <v>251.68</v>
      </c>
    </row>
    <row r="2559" spans="12:22" x14ac:dyDescent="0.25">
      <c r="L2559" t="s">
        <v>52</v>
      </c>
      <c r="M2559">
        <v>2023</v>
      </c>
      <c r="N2559" t="s">
        <v>41</v>
      </c>
      <c r="O2559" t="s">
        <v>65</v>
      </c>
      <c r="P2559" t="s">
        <v>54</v>
      </c>
      <c r="Q2559" t="s">
        <v>55</v>
      </c>
      <c r="R2559" t="s">
        <v>56</v>
      </c>
      <c r="S2559" t="s">
        <v>57</v>
      </c>
      <c r="T2559" t="s">
        <v>58</v>
      </c>
      <c r="U2559">
        <v>146</v>
      </c>
      <c r="V2559">
        <v>208.78</v>
      </c>
    </row>
    <row r="2560" spans="12:22" x14ac:dyDescent="0.25">
      <c r="L2560" t="s">
        <v>52</v>
      </c>
      <c r="M2560">
        <v>2023</v>
      </c>
      <c r="N2560" t="s">
        <v>41</v>
      </c>
      <c r="O2560" t="s">
        <v>65</v>
      </c>
      <c r="P2560" t="s">
        <v>54</v>
      </c>
      <c r="Q2560" t="s">
        <v>55</v>
      </c>
      <c r="R2560" t="s">
        <v>56</v>
      </c>
      <c r="S2560" t="s">
        <v>57</v>
      </c>
      <c r="T2560" t="s">
        <v>58</v>
      </c>
      <c r="U2560">
        <v>172</v>
      </c>
      <c r="V2560">
        <v>526.24</v>
      </c>
    </row>
    <row r="2561" spans="12:22" x14ac:dyDescent="0.25">
      <c r="L2561" t="s">
        <v>61</v>
      </c>
      <c r="M2561">
        <v>2023</v>
      </c>
      <c r="N2561" t="s">
        <v>41</v>
      </c>
      <c r="O2561" t="s">
        <v>65</v>
      </c>
      <c r="P2561" t="s">
        <v>54</v>
      </c>
      <c r="Q2561" t="s">
        <v>55</v>
      </c>
      <c r="R2561" t="s">
        <v>56</v>
      </c>
      <c r="S2561" t="s">
        <v>57</v>
      </c>
      <c r="T2561" t="s">
        <v>58</v>
      </c>
      <c r="U2561">
        <v>148</v>
      </c>
      <c r="V2561">
        <v>526.24</v>
      </c>
    </row>
    <row r="2562" spans="12:22" x14ac:dyDescent="0.25">
      <c r="L2562" t="s">
        <v>61</v>
      </c>
      <c r="M2562">
        <v>2023</v>
      </c>
      <c r="N2562" t="s">
        <v>41</v>
      </c>
      <c r="O2562" t="s">
        <v>65</v>
      </c>
      <c r="P2562" t="s">
        <v>54</v>
      </c>
      <c r="Q2562" t="s">
        <v>55</v>
      </c>
      <c r="R2562" t="s">
        <v>56</v>
      </c>
      <c r="S2562" t="s">
        <v>57</v>
      </c>
      <c r="T2562" t="s">
        <v>58</v>
      </c>
      <c r="U2562">
        <v>974</v>
      </c>
      <c r="V2562">
        <v>1392.82</v>
      </c>
    </row>
    <row r="2563" spans="12:22" x14ac:dyDescent="0.25">
      <c r="L2563" t="s">
        <v>52</v>
      </c>
      <c r="M2563">
        <v>2023</v>
      </c>
      <c r="N2563" t="s">
        <v>41</v>
      </c>
      <c r="O2563" t="s">
        <v>65</v>
      </c>
      <c r="P2563" t="s">
        <v>54</v>
      </c>
      <c r="Q2563" t="s">
        <v>55</v>
      </c>
      <c r="R2563" t="s">
        <v>56</v>
      </c>
      <c r="S2563" t="s">
        <v>57</v>
      </c>
      <c r="T2563" t="s">
        <v>58</v>
      </c>
      <c r="U2563">
        <v>144</v>
      </c>
      <c r="V2563">
        <v>205.92000000000002</v>
      </c>
    </row>
    <row r="2564" spans="12:22" x14ac:dyDescent="0.25">
      <c r="L2564" t="s">
        <v>52</v>
      </c>
      <c r="M2564">
        <v>2023</v>
      </c>
      <c r="N2564" t="s">
        <v>41</v>
      </c>
      <c r="O2564" t="s">
        <v>65</v>
      </c>
      <c r="P2564" t="s">
        <v>54</v>
      </c>
      <c r="Q2564" t="s">
        <v>55</v>
      </c>
      <c r="R2564" t="s">
        <v>56</v>
      </c>
      <c r="S2564" t="s">
        <v>57</v>
      </c>
      <c r="T2564" t="s">
        <v>58</v>
      </c>
      <c r="U2564">
        <v>171</v>
      </c>
      <c r="V2564">
        <v>244.53</v>
      </c>
    </row>
    <row r="2565" spans="12:22" x14ac:dyDescent="0.25">
      <c r="L2565" t="s">
        <v>61</v>
      </c>
      <c r="M2565">
        <v>2023</v>
      </c>
      <c r="N2565" t="s">
        <v>41</v>
      </c>
      <c r="O2565" t="s">
        <v>65</v>
      </c>
      <c r="P2565" t="s">
        <v>54</v>
      </c>
      <c r="Q2565" t="s">
        <v>55</v>
      </c>
      <c r="R2565" t="s">
        <v>56</v>
      </c>
      <c r="S2565" t="s">
        <v>57</v>
      </c>
      <c r="T2565" t="s">
        <v>58</v>
      </c>
      <c r="U2565">
        <v>147</v>
      </c>
      <c r="V2565">
        <v>210.21</v>
      </c>
    </row>
    <row r="2566" spans="12:22" x14ac:dyDescent="0.25">
      <c r="L2566" t="s">
        <v>61</v>
      </c>
      <c r="M2566">
        <v>2023</v>
      </c>
      <c r="N2566" t="s">
        <v>41</v>
      </c>
      <c r="O2566" t="s">
        <v>65</v>
      </c>
      <c r="P2566" t="s">
        <v>54</v>
      </c>
      <c r="Q2566" t="s">
        <v>55</v>
      </c>
      <c r="R2566" t="s">
        <v>56</v>
      </c>
      <c r="S2566" t="s">
        <v>57</v>
      </c>
      <c r="T2566" t="s">
        <v>58</v>
      </c>
      <c r="U2566">
        <v>755</v>
      </c>
      <c r="V2566">
        <v>1079.6500000000001</v>
      </c>
    </row>
    <row r="2567" spans="12:22" x14ac:dyDescent="0.25">
      <c r="L2567" t="s">
        <v>52</v>
      </c>
      <c r="M2567">
        <v>2023</v>
      </c>
      <c r="N2567" t="s">
        <v>41</v>
      </c>
      <c r="O2567" t="s">
        <v>65</v>
      </c>
      <c r="P2567" t="s">
        <v>54</v>
      </c>
      <c r="Q2567" t="s">
        <v>55</v>
      </c>
      <c r="R2567" t="s">
        <v>56</v>
      </c>
      <c r="S2567" t="s">
        <v>57</v>
      </c>
      <c r="T2567" t="s">
        <v>58</v>
      </c>
      <c r="U2567">
        <v>842</v>
      </c>
      <c r="V2567">
        <v>1204.06</v>
      </c>
    </row>
    <row r="2568" spans="12:22" x14ac:dyDescent="0.25">
      <c r="L2568" t="s">
        <v>52</v>
      </c>
      <c r="M2568">
        <v>2023</v>
      </c>
      <c r="N2568" t="s">
        <v>41</v>
      </c>
      <c r="O2568" t="s">
        <v>65</v>
      </c>
      <c r="P2568" t="s">
        <v>54</v>
      </c>
      <c r="Q2568" t="s">
        <v>55</v>
      </c>
      <c r="R2568" t="s">
        <v>56</v>
      </c>
      <c r="S2568" t="s">
        <v>57</v>
      </c>
      <c r="T2568" t="s">
        <v>58</v>
      </c>
      <c r="U2568">
        <v>173</v>
      </c>
      <c r="V2568">
        <v>247.39</v>
      </c>
    </row>
    <row r="2569" spans="12:22" x14ac:dyDescent="0.25">
      <c r="L2569" t="s">
        <v>52</v>
      </c>
      <c r="M2569">
        <v>2023</v>
      </c>
      <c r="N2569" t="s">
        <v>41</v>
      </c>
      <c r="O2569" t="s">
        <v>65</v>
      </c>
      <c r="P2569" t="s">
        <v>54</v>
      </c>
      <c r="Q2569" t="s">
        <v>55</v>
      </c>
      <c r="R2569" t="s">
        <v>56</v>
      </c>
      <c r="S2569" t="s">
        <v>57</v>
      </c>
      <c r="T2569" t="s">
        <v>58</v>
      </c>
      <c r="U2569">
        <v>149</v>
      </c>
      <c r="V2569">
        <v>213.07</v>
      </c>
    </row>
    <row r="2570" spans="12:22" x14ac:dyDescent="0.25">
      <c r="L2570" t="s">
        <v>63</v>
      </c>
      <c r="M2570">
        <v>2023</v>
      </c>
      <c r="N2570" t="s">
        <v>40</v>
      </c>
      <c r="O2570" t="s">
        <v>65</v>
      </c>
      <c r="P2570" t="s">
        <v>54</v>
      </c>
      <c r="Q2570" t="s">
        <v>55</v>
      </c>
      <c r="R2570" t="s">
        <v>56</v>
      </c>
      <c r="S2570" t="s">
        <v>57</v>
      </c>
      <c r="T2570" t="s">
        <v>58</v>
      </c>
      <c r="U2570">
        <v>152</v>
      </c>
      <c r="V2570">
        <v>217.36</v>
      </c>
    </row>
    <row r="2571" spans="12:22" x14ac:dyDescent="0.25">
      <c r="L2571" t="s">
        <v>52</v>
      </c>
      <c r="M2571">
        <v>2023</v>
      </c>
      <c r="N2571" t="s">
        <v>40</v>
      </c>
      <c r="O2571" t="s">
        <v>65</v>
      </c>
      <c r="P2571" t="s">
        <v>54</v>
      </c>
      <c r="Q2571" t="s">
        <v>55</v>
      </c>
      <c r="R2571" t="s">
        <v>56</v>
      </c>
      <c r="S2571" t="s">
        <v>57</v>
      </c>
      <c r="T2571" t="s">
        <v>58</v>
      </c>
      <c r="U2571">
        <v>178</v>
      </c>
      <c r="V2571">
        <v>526.24</v>
      </c>
    </row>
    <row r="2572" spans="12:22" x14ac:dyDescent="0.25">
      <c r="L2572" t="s">
        <v>52</v>
      </c>
      <c r="M2572">
        <v>2023</v>
      </c>
      <c r="N2572" t="s">
        <v>40</v>
      </c>
      <c r="O2572" t="s">
        <v>65</v>
      </c>
      <c r="P2572" t="s">
        <v>54</v>
      </c>
      <c r="Q2572" t="s">
        <v>55</v>
      </c>
      <c r="R2572" t="s">
        <v>56</v>
      </c>
      <c r="S2572" t="s">
        <v>57</v>
      </c>
      <c r="T2572" t="s">
        <v>58</v>
      </c>
      <c r="U2572">
        <v>154</v>
      </c>
      <c r="V2572">
        <v>526.24</v>
      </c>
    </row>
    <row r="2573" spans="12:22" x14ac:dyDescent="0.25">
      <c r="L2573" t="s">
        <v>61</v>
      </c>
      <c r="M2573">
        <v>2023</v>
      </c>
      <c r="N2573" t="s">
        <v>40</v>
      </c>
      <c r="O2573" t="s">
        <v>65</v>
      </c>
      <c r="P2573" t="s">
        <v>54</v>
      </c>
      <c r="Q2573" t="s">
        <v>55</v>
      </c>
      <c r="R2573" t="s">
        <v>56</v>
      </c>
      <c r="S2573" t="s">
        <v>57</v>
      </c>
      <c r="T2573" t="s">
        <v>58</v>
      </c>
      <c r="U2573">
        <v>973</v>
      </c>
      <c r="V2573">
        <v>1391.3899999999999</v>
      </c>
    </row>
    <row r="2574" spans="12:22" x14ac:dyDescent="0.25">
      <c r="L2574" t="s">
        <v>59</v>
      </c>
      <c r="M2574">
        <v>2023</v>
      </c>
      <c r="N2574" t="s">
        <v>40</v>
      </c>
      <c r="O2574" t="s">
        <v>65</v>
      </c>
      <c r="P2574" t="s">
        <v>54</v>
      </c>
      <c r="Q2574" t="s">
        <v>55</v>
      </c>
      <c r="R2574" t="s">
        <v>56</v>
      </c>
      <c r="S2574" t="s">
        <v>57</v>
      </c>
      <c r="T2574" t="s">
        <v>58</v>
      </c>
      <c r="U2574">
        <v>150</v>
      </c>
      <c r="V2574">
        <v>214.5</v>
      </c>
    </row>
    <row r="2575" spans="12:22" x14ac:dyDescent="0.25">
      <c r="L2575" t="s">
        <v>59</v>
      </c>
      <c r="M2575">
        <v>2023</v>
      </c>
      <c r="N2575" t="s">
        <v>40</v>
      </c>
      <c r="O2575" t="s">
        <v>65</v>
      </c>
      <c r="P2575" t="s">
        <v>54</v>
      </c>
      <c r="Q2575" t="s">
        <v>55</v>
      </c>
      <c r="R2575" t="s">
        <v>56</v>
      </c>
      <c r="S2575" t="s">
        <v>57</v>
      </c>
      <c r="T2575" t="s">
        <v>58</v>
      </c>
      <c r="U2575">
        <v>177</v>
      </c>
      <c r="V2575">
        <v>253.11</v>
      </c>
    </row>
    <row r="2576" spans="12:22" x14ac:dyDescent="0.25">
      <c r="L2576" t="s">
        <v>61</v>
      </c>
      <c r="M2576">
        <v>2023</v>
      </c>
      <c r="N2576" t="s">
        <v>40</v>
      </c>
      <c r="O2576" t="s">
        <v>65</v>
      </c>
      <c r="P2576" t="s">
        <v>54</v>
      </c>
      <c r="Q2576" t="s">
        <v>55</v>
      </c>
      <c r="R2576" t="s">
        <v>56</v>
      </c>
      <c r="S2576" t="s">
        <v>57</v>
      </c>
      <c r="T2576" t="s">
        <v>58</v>
      </c>
      <c r="U2576">
        <v>153</v>
      </c>
      <c r="V2576">
        <v>218.79</v>
      </c>
    </row>
    <row r="2577" spans="12:22" x14ac:dyDescent="0.25">
      <c r="L2577" t="s">
        <v>52</v>
      </c>
      <c r="M2577">
        <v>2023</v>
      </c>
      <c r="N2577" t="s">
        <v>40</v>
      </c>
      <c r="O2577" t="s">
        <v>65</v>
      </c>
      <c r="P2577" t="s">
        <v>54</v>
      </c>
      <c r="Q2577" t="s">
        <v>55</v>
      </c>
      <c r="R2577" t="s">
        <v>56</v>
      </c>
      <c r="S2577" t="s">
        <v>57</v>
      </c>
      <c r="T2577" t="s">
        <v>58</v>
      </c>
      <c r="U2577">
        <v>754</v>
      </c>
      <c r="V2577">
        <v>1078.22</v>
      </c>
    </row>
    <row r="2578" spans="12:22" x14ac:dyDescent="0.25">
      <c r="L2578" t="s">
        <v>52</v>
      </c>
      <c r="M2578">
        <v>2023</v>
      </c>
      <c r="N2578" t="s">
        <v>40</v>
      </c>
      <c r="O2578" t="s">
        <v>65</v>
      </c>
      <c r="P2578" t="s">
        <v>54</v>
      </c>
      <c r="Q2578" t="s">
        <v>55</v>
      </c>
      <c r="R2578" t="s">
        <v>56</v>
      </c>
      <c r="S2578" t="s">
        <v>57</v>
      </c>
      <c r="T2578" t="s">
        <v>58</v>
      </c>
      <c r="U2578">
        <v>841</v>
      </c>
      <c r="V2578">
        <v>1202.6300000000001</v>
      </c>
    </row>
    <row r="2579" spans="12:22" x14ac:dyDescent="0.25">
      <c r="L2579" t="s">
        <v>63</v>
      </c>
      <c r="M2579">
        <v>2023</v>
      </c>
      <c r="N2579" t="s">
        <v>40</v>
      </c>
      <c r="O2579" t="s">
        <v>65</v>
      </c>
      <c r="P2579" t="s">
        <v>54</v>
      </c>
      <c r="Q2579" t="s">
        <v>55</v>
      </c>
      <c r="R2579" t="s">
        <v>56</v>
      </c>
      <c r="S2579" t="s">
        <v>57</v>
      </c>
      <c r="T2579" t="s">
        <v>58</v>
      </c>
      <c r="U2579">
        <v>179</v>
      </c>
      <c r="V2579">
        <v>255.97</v>
      </c>
    </row>
    <row r="2580" spans="12:22" x14ac:dyDescent="0.25">
      <c r="L2580" t="s">
        <v>52</v>
      </c>
      <c r="M2580">
        <v>2023</v>
      </c>
      <c r="N2580" t="s">
        <v>39</v>
      </c>
      <c r="O2580" t="s">
        <v>65</v>
      </c>
      <c r="P2580" t="s">
        <v>54</v>
      </c>
      <c r="Q2580" t="s">
        <v>55</v>
      </c>
      <c r="R2580" t="s">
        <v>56</v>
      </c>
      <c r="S2580" t="s">
        <v>57</v>
      </c>
      <c r="T2580" t="s">
        <v>58</v>
      </c>
      <c r="U2580">
        <v>182</v>
      </c>
      <c r="V2580">
        <v>260.26</v>
      </c>
    </row>
    <row r="2581" spans="12:22" x14ac:dyDescent="0.25">
      <c r="L2581" t="s">
        <v>59</v>
      </c>
      <c r="M2581">
        <v>2023</v>
      </c>
      <c r="N2581" t="s">
        <v>39</v>
      </c>
      <c r="O2581" t="s">
        <v>65</v>
      </c>
      <c r="P2581" t="s">
        <v>54</v>
      </c>
      <c r="Q2581" t="s">
        <v>55</v>
      </c>
      <c r="R2581" t="s">
        <v>56</v>
      </c>
      <c r="S2581" t="s">
        <v>57</v>
      </c>
      <c r="T2581" t="s">
        <v>58</v>
      </c>
      <c r="U2581">
        <v>158</v>
      </c>
      <c r="V2581">
        <v>225.94</v>
      </c>
    </row>
    <row r="2582" spans="12:22" x14ac:dyDescent="0.25">
      <c r="L2582" t="s">
        <v>59</v>
      </c>
      <c r="M2582">
        <v>2023</v>
      </c>
      <c r="N2582" t="s">
        <v>39</v>
      </c>
      <c r="O2582" t="s">
        <v>65</v>
      </c>
      <c r="P2582" t="s">
        <v>54</v>
      </c>
      <c r="Q2582" t="s">
        <v>55</v>
      </c>
      <c r="R2582" t="s">
        <v>56</v>
      </c>
      <c r="S2582" t="s">
        <v>57</v>
      </c>
      <c r="T2582" t="s">
        <v>58</v>
      </c>
      <c r="U2582">
        <v>184</v>
      </c>
      <c r="V2582">
        <v>526.24</v>
      </c>
    </row>
    <row r="2583" spans="12:22" x14ac:dyDescent="0.25">
      <c r="L2583" t="s">
        <v>61</v>
      </c>
      <c r="M2583">
        <v>2023</v>
      </c>
      <c r="N2583" t="s">
        <v>39</v>
      </c>
      <c r="O2583" t="s">
        <v>65</v>
      </c>
      <c r="P2583" t="s">
        <v>54</v>
      </c>
      <c r="Q2583" t="s">
        <v>55</v>
      </c>
      <c r="R2583" t="s">
        <v>56</v>
      </c>
      <c r="S2583" t="s">
        <v>57</v>
      </c>
      <c r="T2583" t="s">
        <v>58</v>
      </c>
      <c r="U2583">
        <v>972</v>
      </c>
      <c r="V2583">
        <v>1389.96</v>
      </c>
    </row>
    <row r="2584" spans="12:22" x14ac:dyDescent="0.25">
      <c r="L2584" t="s">
        <v>52</v>
      </c>
      <c r="M2584">
        <v>2023</v>
      </c>
      <c r="N2584" t="s">
        <v>39</v>
      </c>
      <c r="O2584" t="s">
        <v>65</v>
      </c>
      <c r="P2584" t="s">
        <v>54</v>
      </c>
      <c r="Q2584" t="s">
        <v>55</v>
      </c>
      <c r="R2584" t="s">
        <v>56</v>
      </c>
      <c r="S2584" t="s">
        <v>57</v>
      </c>
      <c r="T2584" t="s">
        <v>58</v>
      </c>
      <c r="U2584">
        <v>156</v>
      </c>
      <c r="V2584">
        <v>223.07999999999998</v>
      </c>
    </row>
    <row r="2585" spans="12:22" x14ac:dyDescent="0.25">
      <c r="L2585" t="s">
        <v>52</v>
      </c>
      <c r="M2585">
        <v>2023</v>
      </c>
      <c r="N2585" t="s">
        <v>39</v>
      </c>
      <c r="O2585" t="s">
        <v>65</v>
      </c>
      <c r="P2585" t="s">
        <v>54</v>
      </c>
      <c r="Q2585" t="s">
        <v>55</v>
      </c>
      <c r="R2585" t="s">
        <v>56</v>
      </c>
      <c r="S2585" t="s">
        <v>57</v>
      </c>
      <c r="T2585" t="s">
        <v>58</v>
      </c>
      <c r="U2585">
        <v>183</v>
      </c>
      <c r="V2585">
        <v>261.69</v>
      </c>
    </row>
    <row r="2586" spans="12:22" x14ac:dyDescent="0.25">
      <c r="L2586" t="s">
        <v>61</v>
      </c>
      <c r="M2586">
        <v>2023</v>
      </c>
      <c r="N2586" t="s">
        <v>39</v>
      </c>
      <c r="O2586" t="s">
        <v>65</v>
      </c>
      <c r="P2586" t="s">
        <v>54</v>
      </c>
      <c r="Q2586" t="s">
        <v>55</v>
      </c>
      <c r="R2586" t="s">
        <v>56</v>
      </c>
      <c r="S2586" t="s">
        <v>57</v>
      </c>
      <c r="T2586" t="s">
        <v>58</v>
      </c>
      <c r="U2586">
        <v>159</v>
      </c>
      <c r="V2586">
        <v>227.37</v>
      </c>
    </row>
    <row r="2587" spans="12:22" x14ac:dyDescent="0.25">
      <c r="L2587" t="s">
        <v>59</v>
      </c>
      <c r="M2587">
        <v>2023</v>
      </c>
      <c r="N2587" t="s">
        <v>39</v>
      </c>
      <c r="O2587" t="s">
        <v>65</v>
      </c>
      <c r="P2587" t="s">
        <v>54</v>
      </c>
      <c r="Q2587" t="s">
        <v>55</v>
      </c>
      <c r="R2587" t="s">
        <v>56</v>
      </c>
      <c r="S2587" t="s">
        <v>57</v>
      </c>
      <c r="T2587" t="s">
        <v>58</v>
      </c>
      <c r="U2587">
        <v>840</v>
      </c>
      <c r="V2587">
        <v>1201.2</v>
      </c>
    </row>
    <row r="2588" spans="12:22" x14ac:dyDescent="0.25">
      <c r="L2588" t="s">
        <v>59</v>
      </c>
      <c r="M2588">
        <v>2023</v>
      </c>
      <c r="N2588" t="s">
        <v>39</v>
      </c>
      <c r="O2588" t="s">
        <v>65</v>
      </c>
      <c r="P2588" t="s">
        <v>54</v>
      </c>
      <c r="Q2588" t="s">
        <v>55</v>
      </c>
      <c r="R2588" t="s">
        <v>56</v>
      </c>
      <c r="S2588" t="s">
        <v>57</v>
      </c>
      <c r="T2588" t="s">
        <v>58</v>
      </c>
      <c r="U2588">
        <v>185</v>
      </c>
      <c r="V2588">
        <v>264.55</v>
      </c>
    </row>
    <row r="2589" spans="12:22" x14ac:dyDescent="0.25">
      <c r="L2589" t="s">
        <v>52</v>
      </c>
      <c r="M2589">
        <v>2023</v>
      </c>
      <c r="N2589" t="s">
        <v>39</v>
      </c>
      <c r="O2589" t="s">
        <v>65</v>
      </c>
      <c r="P2589" t="s">
        <v>54</v>
      </c>
      <c r="Q2589" t="s">
        <v>55</v>
      </c>
      <c r="R2589" t="s">
        <v>56</v>
      </c>
      <c r="S2589" t="s">
        <v>57</v>
      </c>
      <c r="T2589" t="s">
        <v>58</v>
      </c>
      <c r="U2589">
        <v>155</v>
      </c>
      <c r="V2589">
        <v>221.65</v>
      </c>
    </row>
    <row r="2590" spans="12:22" x14ac:dyDescent="0.25">
      <c r="L2590" t="s">
        <v>59</v>
      </c>
      <c r="M2590">
        <v>2023</v>
      </c>
      <c r="N2590" t="s">
        <v>34</v>
      </c>
      <c r="O2590" t="s">
        <v>65</v>
      </c>
      <c r="P2590" t="s">
        <v>67</v>
      </c>
      <c r="Q2590" t="s">
        <v>68</v>
      </c>
      <c r="R2590" t="s">
        <v>64</v>
      </c>
      <c r="S2590" t="s">
        <v>66</v>
      </c>
      <c r="T2590" t="s">
        <v>69</v>
      </c>
      <c r="U2590">
        <v>290</v>
      </c>
      <c r="V2590">
        <v>414.7</v>
      </c>
    </row>
    <row r="2591" spans="12:22" x14ac:dyDescent="0.25">
      <c r="L2591" t="s">
        <v>61</v>
      </c>
      <c r="M2591">
        <v>2023</v>
      </c>
      <c r="N2591" t="s">
        <v>34</v>
      </c>
      <c r="O2591" t="s">
        <v>65</v>
      </c>
      <c r="P2591" t="s">
        <v>67</v>
      </c>
      <c r="Q2591" t="s">
        <v>68</v>
      </c>
      <c r="R2591" t="s">
        <v>64</v>
      </c>
      <c r="S2591" t="s">
        <v>66</v>
      </c>
      <c r="T2591" t="s">
        <v>69</v>
      </c>
      <c r="U2591">
        <v>260</v>
      </c>
      <c r="V2591">
        <v>371.8</v>
      </c>
    </row>
    <row r="2592" spans="12:22" x14ac:dyDescent="0.25">
      <c r="L2592" t="s">
        <v>59</v>
      </c>
      <c r="M2592">
        <v>2023</v>
      </c>
      <c r="N2592" t="s">
        <v>34</v>
      </c>
      <c r="O2592" t="s">
        <v>65</v>
      </c>
      <c r="P2592" t="s">
        <v>67</v>
      </c>
      <c r="Q2592" t="s">
        <v>68</v>
      </c>
      <c r="R2592" t="s">
        <v>64</v>
      </c>
      <c r="S2592" t="s">
        <v>66</v>
      </c>
      <c r="T2592" t="s">
        <v>69</v>
      </c>
      <c r="U2592">
        <v>286</v>
      </c>
      <c r="V2592">
        <v>408.98</v>
      </c>
    </row>
    <row r="2593" spans="12:22" x14ac:dyDescent="0.25">
      <c r="L2593" t="s">
        <v>59</v>
      </c>
      <c r="M2593">
        <v>2023</v>
      </c>
      <c r="N2593" t="s">
        <v>34</v>
      </c>
      <c r="O2593" t="s">
        <v>65</v>
      </c>
      <c r="P2593" t="s">
        <v>67</v>
      </c>
      <c r="Q2593" t="s">
        <v>68</v>
      </c>
      <c r="R2593" t="s">
        <v>64</v>
      </c>
      <c r="S2593" t="s">
        <v>66</v>
      </c>
      <c r="T2593" t="s">
        <v>69</v>
      </c>
      <c r="U2593">
        <v>262</v>
      </c>
      <c r="V2593">
        <v>374.65999999999997</v>
      </c>
    </row>
    <row r="2594" spans="12:22" x14ac:dyDescent="0.25">
      <c r="L2594" t="s">
        <v>61</v>
      </c>
      <c r="M2594">
        <v>2023</v>
      </c>
      <c r="N2594" t="s">
        <v>34</v>
      </c>
      <c r="O2594" t="s">
        <v>65</v>
      </c>
      <c r="P2594" t="s">
        <v>67</v>
      </c>
      <c r="Q2594" t="s">
        <v>68</v>
      </c>
      <c r="R2594" t="s">
        <v>64</v>
      </c>
      <c r="S2594" t="s">
        <v>66</v>
      </c>
      <c r="T2594" t="s">
        <v>69</v>
      </c>
      <c r="U2594">
        <v>791</v>
      </c>
      <c r="V2594">
        <v>1131.1300000000001</v>
      </c>
    </row>
    <row r="2595" spans="12:22" x14ac:dyDescent="0.25">
      <c r="L2595" t="s">
        <v>61</v>
      </c>
      <c r="M2595">
        <v>2023</v>
      </c>
      <c r="N2595" t="s">
        <v>34</v>
      </c>
      <c r="O2595" t="s">
        <v>65</v>
      </c>
      <c r="P2595" t="s">
        <v>67</v>
      </c>
      <c r="Q2595" t="s">
        <v>68</v>
      </c>
      <c r="R2595" t="s">
        <v>64</v>
      </c>
      <c r="S2595" t="s">
        <v>66</v>
      </c>
      <c r="T2595" t="s">
        <v>69</v>
      </c>
      <c r="U2595">
        <v>261</v>
      </c>
      <c r="V2595">
        <v>373.23</v>
      </c>
    </row>
    <row r="2596" spans="12:22" x14ac:dyDescent="0.25">
      <c r="L2596" t="s">
        <v>59</v>
      </c>
      <c r="M2596">
        <v>2023</v>
      </c>
      <c r="N2596" t="s">
        <v>34</v>
      </c>
      <c r="O2596" t="s">
        <v>65</v>
      </c>
      <c r="P2596" t="s">
        <v>67</v>
      </c>
      <c r="Q2596" t="s">
        <v>68</v>
      </c>
      <c r="R2596" t="s">
        <v>64</v>
      </c>
      <c r="S2596" t="s">
        <v>66</v>
      </c>
      <c r="T2596" t="s">
        <v>69</v>
      </c>
      <c r="U2596">
        <v>289</v>
      </c>
      <c r="V2596">
        <v>413.27</v>
      </c>
    </row>
    <row r="2597" spans="12:22" x14ac:dyDescent="0.25">
      <c r="L2597" t="s">
        <v>59</v>
      </c>
      <c r="M2597">
        <v>2023</v>
      </c>
      <c r="N2597" t="s">
        <v>34</v>
      </c>
      <c r="O2597" t="s">
        <v>65</v>
      </c>
      <c r="P2597" t="s">
        <v>67</v>
      </c>
      <c r="Q2597" t="s">
        <v>68</v>
      </c>
      <c r="R2597" t="s">
        <v>64</v>
      </c>
      <c r="S2597" t="s">
        <v>66</v>
      </c>
      <c r="T2597" t="s">
        <v>69</v>
      </c>
      <c r="U2597">
        <v>259</v>
      </c>
      <c r="V2597">
        <v>370.37</v>
      </c>
    </row>
    <row r="2598" spans="12:22" x14ac:dyDescent="0.25">
      <c r="L2598" t="s">
        <v>61</v>
      </c>
      <c r="M2598">
        <v>2023</v>
      </c>
      <c r="N2598" t="s">
        <v>34</v>
      </c>
      <c r="O2598" t="s">
        <v>65</v>
      </c>
      <c r="P2598" t="s">
        <v>67</v>
      </c>
      <c r="Q2598" t="s">
        <v>68</v>
      </c>
      <c r="R2598" t="s">
        <v>64</v>
      </c>
      <c r="S2598" t="s">
        <v>66</v>
      </c>
      <c r="T2598" t="s">
        <v>69</v>
      </c>
      <c r="U2598">
        <v>800</v>
      </c>
      <c r="V2598">
        <v>1144</v>
      </c>
    </row>
    <row r="2599" spans="12:22" x14ac:dyDescent="0.25">
      <c r="L2599" t="s">
        <v>59</v>
      </c>
      <c r="M2599">
        <v>2023</v>
      </c>
      <c r="N2599" t="s">
        <v>34</v>
      </c>
      <c r="O2599" t="s">
        <v>65</v>
      </c>
      <c r="P2599" t="s">
        <v>67</v>
      </c>
      <c r="Q2599" t="s">
        <v>68</v>
      </c>
      <c r="R2599" t="s">
        <v>64</v>
      </c>
      <c r="S2599" t="s">
        <v>66</v>
      </c>
      <c r="T2599" t="s">
        <v>69</v>
      </c>
      <c r="U2599">
        <v>886</v>
      </c>
      <c r="V2599">
        <v>1266.98</v>
      </c>
    </row>
    <row r="2600" spans="12:22" x14ac:dyDescent="0.25">
      <c r="L2600" t="s">
        <v>59</v>
      </c>
      <c r="M2600">
        <v>2023</v>
      </c>
      <c r="N2600" t="s">
        <v>38</v>
      </c>
      <c r="O2600" t="s">
        <v>65</v>
      </c>
      <c r="P2600" t="s">
        <v>67</v>
      </c>
      <c r="Q2600" t="s">
        <v>68</v>
      </c>
      <c r="R2600" t="s">
        <v>64</v>
      </c>
      <c r="S2600" t="s">
        <v>66</v>
      </c>
      <c r="T2600" t="s">
        <v>69</v>
      </c>
      <c r="U2600">
        <v>266</v>
      </c>
      <c r="V2600">
        <v>380.38</v>
      </c>
    </row>
    <row r="2601" spans="12:22" x14ac:dyDescent="0.25">
      <c r="L2601" t="s">
        <v>52</v>
      </c>
      <c r="M2601">
        <v>2023</v>
      </c>
      <c r="N2601" t="s">
        <v>38</v>
      </c>
      <c r="O2601" t="s">
        <v>65</v>
      </c>
      <c r="P2601" t="s">
        <v>67</v>
      </c>
      <c r="Q2601" t="s">
        <v>68</v>
      </c>
      <c r="R2601" t="s">
        <v>64</v>
      </c>
      <c r="S2601" t="s">
        <v>66</v>
      </c>
      <c r="T2601" t="s">
        <v>69</v>
      </c>
      <c r="U2601">
        <v>242</v>
      </c>
      <c r="V2601">
        <v>346.06</v>
      </c>
    </row>
    <row r="2602" spans="12:22" x14ac:dyDescent="0.25">
      <c r="L2602" t="s">
        <v>52</v>
      </c>
      <c r="M2602">
        <v>2023</v>
      </c>
      <c r="N2602" t="s">
        <v>38</v>
      </c>
      <c r="O2602" t="s">
        <v>65</v>
      </c>
      <c r="P2602" t="s">
        <v>67</v>
      </c>
      <c r="Q2602" t="s">
        <v>68</v>
      </c>
      <c r="R2602" t="s">
        <v>64</v>
      </c>
      <c r="S2602" t="s">
        <v>66</v>
      </c>
      <c r="T2602" t="s">
        <v>69</v>
      </c>
      <c r="U2602">
        <v>268</v>
      </c>
      <c r="V2602">
        <v>383.24</v>
      </c>
    </row>
    <row r="2603" spans="12:22" x14ac:dyDescent="0.25">
      <c r="L2603" t="s">
        <v>52</v>
      </c>
      <c r="M2603">
        <v>2023</v>
      </c>
      <c r="N2603" t="s">
        <v>38</v>
      </c>
      <c r="O2603" t="s">
        <v>65</v>
      </c>
      <c r="P2603" t="s">
        <v>67</v>
      </c>
      <c r="Q2603" t="s">
        <v>68</v>
      </c>
      <c r="R2603" t="s">
        <v>64</v>
      </c>
      <c r="S2603" t="s">
        <v>66</v>
      </c>
      <c r="T2603" t="s">
        <v>69</v>
      </c>
      <c r="U2603">
        <v>238</v>
      </c>
      <c r="V2603">
        <v>340.34000000000003</v>
      </c>
    </row>
    <row r="2604" spans="12:22" x14ac:dyDescent="0.25">
      <c r="L2604" t="s">
        <v>52</v>
      </c>
      <c r="M2604">
        <v>2023</v>
      </c>
      <c r="N2604" t="s">
        <v>38</v>
      </c>
      <c r="O2604" t="s">
        <v>65</v>
      </c>
      <c r="P2604" t="s">
        <v>67</v>
      </c>
      <c r="Q2604" t="s">
        <v>68</v>
      </c>
      <c r="R2604" t="s">
        <v>64</v>
      </c>
      <c r="S2604" t="s">
        <v>66</v>
      </c>
      <c r="T2604" t="s">
        <v>69</v>
      </c>
      <c r="U2604">
        <v>881</v>
      </c>
      <c r="V2604">
        <v>1259.83</v>
      </c>
    </row>
    <row r="2605" spans="12:22" x14ac:dyDescent="0.25">
      <c r="L2605" t="s">
        <v>52</v>
      </c>
      <c r="M2605">
        <v>2023</v>
      </c>
      <c r="N2605" t="s">
        <v>38</v>
      </c>
      <c r="O2605" t="s">
        <v>65</v>
      </c>
      <c r="P2605" t="s">
        <v>67</v>
      </c>
      <c r="Q2605" t="s">
        <v>68</v>
      </c>
      <c r="R2605" t="s">
        <v>64</v>
      </c>
      <c r="S2605" t="s">
        <v>66</v>
      </c>
      <c r="T2605" t="s">
        <v>69</v>
      </c>
      <c r="U2605">
        <v>834</v>
      </c>
      <c r="V2605">
        <v>526.24</v>
      </c>
    </row>
    <row r="2606" spans="12:22" x14ac:dyDescent="0.25">
      <c r="L2606" t="s">
        <v>52</v>
      </c>
      <c r="M2606">
        <v>2023</v>
      </c>
      <c r="N2606" t="s">
        <v>38</v>
      </c>
      <c r="O2606" t="s">
        <v>65</v>
      </c>
      <c r="P2606" t="s">
        <v>67</v>
      </c>
      <c r="Q2606" t="s">
        <v>68</v>
      </c>
      <c r="R2606" t="s">
        <v>64</v>
      </c>
      <c r="S2606" t="s">
        <v>66</v>
      </c>
      <c r="T2606" t="s">
        <v>69</v>
      </c>
      <c r="U2606">
        <v>265</v>
      </c>
      <c r="V2606">
        <v>378.95</v>
      </c>
    </row>
    <row r="2607" spans="12:22" x14ac:dyDescent="0.25">
      <c r="L2607" t="s">
        <v>52</v>
      </c>
      <c r="M2607">
        <v>2023</v>
      </c>
      <c r="N2607" t="s">
        <v>38</v>
      </c>
      <c r="O2607" t="s">
        <v>65</v>
      </c>
      <c r="P2607" t="s">
        <v>67</v>
      </c>
      <c r="Q2607" t="s">
        <v>68</v>
      </c>
      <c r="R2607" t="s">
        <v>64</v>
      </c>
      <c r="S2607" t="s">
        <v>66</v>
      </c>
      <c r="T2607" t="s">
        <v>69</v>
      </c>
      <c r="U2607">
        <v>241</v>
      </c>
      <c r="V2607">
        <v>344.63</v>
      </c>
    </row>
    <row r="2608" spans="12:22" x14ac:dyDescent="0.25">
      <c r="L2608" t="s">
        <v>52</v>
      </c>
      <c r="M2608">
        <v>2023</v>
      </c>
      <c r="N2608" t="s">
        <v>38</v>
      </c>
      <c r="O2608" t="s">
        <v>65</v>
      </c>
      <c r="P2608" t="s">
        <v>67</v>
      </c>
      <c r="Q2608" t="s">
        <v>68</v>
      </c>
      <c r="R2608" t="s">
        <v>64</v>
      </c>
      <c r="S2608" t="s">
        <v>66</v>
      </c>
      <c r="T2608" t="s">
        <v>69</v>
      </c>
      <c r="U2608">
        <v>803</v>
      </c>
      <c r="V2608">
        <v>1148.29</v>
      </c>
    </row>
    <row r="2609" spans="12:22" x14ac:dyDescent="0.25">
      <c r="L2609" t="s">
        <v>59</v>
      </c>
      <c r="M2609">
        <v>2023</v>
      </c>
      <c r="N2609" t="s">
        <v>38</v>
      </c>
      <c r="O2609" t="s">
        <v>65</v>
      </c>
      <c r="P2609" t="s">
        <v>67</v>
      </c>
      <c r="Q2609" t="s">
        <v>68</v>
      </c>
      <c r="R2609" t="s">
        <v>64</v>
      </c>
      <c r="S2609" t="s">
        <v>66</v>
      </c>
      <c r="T2609" t="s">
        <v>69</v>
      </c>
      <c r="U2609">
        <v>239</v>
      </c>
      <c r="V2609">
        <v>341.77</v>
      </c>
    </row>
    <row r="2610" spans="12:22" x14ac:dyDescent="0.25">
      <c r="L2610" t="s">
        <v>59</v>
      </c>
      <c r="M2610">
        <v>2023</v>
      </c>
      <c r="N2610" t="s">
        <v>42</v>
      </c>
      <c r="O2610" t="s">
        <v>65</v>
      </c>
      <c r="P2610" t="s">
        <v>67</v>
      </c>
      <c r="Q2610" t="s">
        <v>68</v>
      </c>
      <c r="R2610" t="s">
        <v>64</v>
      </c>
      <c r="S2610" t="s">
        <v>66</v>
      </c>
      <c r="T2610" t="s">
        <v>69</v>
      </c>
      <c r="U2610">
        <v>248</v>
      </c>
      <c r="V2610">
        <v>354.64</v>
      </c>
    </row>
    <row r="2611" spans="12:22" x14ac:dyDescent="0.25">
      <c r="L2611" t="s">
        <v>62</v>
      </c>
      <c r="M2611">
        <v>2023</v>
      </c>
      <c r="N2611" t="s">
        <v>42</v>
      </c>
      <c r="O2611" t="s">
        <v>65</v>
      </c>
      <c r="P2611" t="s">
        <v>67</v>
      </c>
      <c r="Q2611" t="s">
        <v>68</v>
      </c>
      <c r="R2611" t="s">
        <v>64</v>
      </c>
      <c r="S2611" t="s">
        <v>66</v>
      </c>
      <c r="T2611" t="s">
        <v>69</v>
      </c>
      <c r="U2611">
        <v>218</v>
      </c>
      <c r="V2611">
        <v>311.74</v>
      </c>
    </row>
    <row r="2612" spans="12:22" x14ac:dyDescent="0.25">
      <c r="L2612" t="s">
        <v>59</v>
      </c>
      <c r="M2612">
        <v>2023</v>
      </c>
      <c r="N2612" t="s">
        <v>42</v>
      </c>
      <c r="O2612" t="s">
        <v>65</v>
      </c>
      <c r="P2612" t="s">
        <v>67</v>
      </c>
      <c r="Q2612" t="s">
        <v>68</v>
      </c>
      <c r="R2612" t="s">
        <v>64</v>
      </c>
      <c r="S2612" t="s">
        <v>66</v>
      </c>
      <c r="T2612" t="s">
        <v>69</v>
      </c>
      <c r="U2612">
        <v>244</v>
      </c>
      <c r="V2612">
        <v>348.92</v>
      </c>
    </row>
    <row r="2613" spans="12:22" x14ac:dyDescent="0.25">
      <c r="L2613" t="s">
        <v>59</v>
      </c>
      <c r="M2613">
        <v>2023</v>
      </c>
      <c r="N2613" t="s">
        <v>42</v>
      </c>
      <c r="O2613" t="s">
        <v>65</v>
      </c>
      <c r="P2613" t="s">
        <v>67</v>
      </c>
      <c r="Q2613" t="s">
        <v>68</v>
      </c>
      <c r="R2613" t="s">
        <v>64</v>
      </c>
      <c r="S2613" t="s">
        <v>66</v>
      </c>
      <c r="T2613" t="s">
        <v>69</v>
      </c>
      <c r="U2613">
        <v>220</v>
      </c>
      <c r="V2613">
        <v>314.60000000000002</v>
      </c>
    </row>
    <row r="2614" spans="12:22" x14ac:dyDescent="0.25">
      <c r="L2614" t="s">
        <v>61</v>
      </c>
      <c r="M2614">
        <v>2023</v>
      </c>
      <c r="N2614" t="s">
        <v>42</v>
      </c>
      <c r="O2614" t="s">
        <v>65</v>
      </c>
      <c r="P2614" t="s">
        <v>67</v>
      </c>
      <c r="Q2614" t="s">
        <v>68</v>
      </c>
      <c r="R2614" t="s">
        <v>64</v>
      </c>
      <c r="S2614" t="s">
        <v>66</v>
      </c>
      <c r="T2614" t="s">
        <v>69</v>
      </c>
      <c r="U2614">
        <v>798</v>
      </c>
      <c r="V2614">
        <v>1141.1399999999999</v>
      </c>
    </row>
    <row r="2615" spans="12:22" x14ac:dyDescent="0.25">
      <c r="L2615" t="s">
        <v>59</v>
      </c>
      <c r="M2615">
        <v>2023</v>
      </c>
      <c r="N2615" t="s">
        <v>42</v>
      </c>
      <c r="O2615" t="s">
        <v>65</v>
      </c>
      <c r="P2615" t="s">
        <v>67</v>
      </c>
      <c r="Q2615" t="s">
        <v>68</v>
      </c>
      <c r="R2615" t="s">
        <v>64</v>
      </c>
      <c r="S2615" t="s">
        <v>66</v>
      </c>
      <c r="T2615" t="s">
        <v>69</v>
      </c>
      <c r="U2615">
        <v>885</v>
      </c>
      <c r="V2615">
        <v>1265.55</v>
      </c>
    </row>
    <row r="2616" spans="12:22" x14ac:dyDescent="0.25">
      <c r="L2616" t="s">
        <v>59</v>
      </c>
      <c r="M2616">
        <v>2023</v>
      </c>
      <c r="N2616" t="s">
        <v>42</v>
      </c>
      <c r="O2616" t="s">
        <v>65</v>
      </c>
      <c r="P2616" t="s">
        <v>67</v>
      </c>
      <c r="Q2616" t="s">
        <v>68</v>
      </c>
      <c r="R2616" t="s">
        <v>64</v>
      </c>
      <c r="S2616" t="s">
        <v>66</v>
      </c>
      <c r="T2616" t="s">
        <v>69</v>
      </c>
      <c r="U2616">
        <v>838</v>
      </c>
      <c r="V2616">
        <v>526.24</v>
      </c>
    </row>
    <row r="2617" spans="12:22" x14ac:dyDescent="0.25">
      <c r="L2617" t="s">
        <v>61</v>
      </c>
      <c r="M2617">
        <v>2023</v>
      </c>
      <c r="N2617" t="s">
        <v>42</v>
      </c>
      <c r="O2617" t="s">
        <v>65</v>
      </c>
      <c r="P2617" t="s">
        <v>67</v>
      </c>
      <c r="Q2617" t="s">
        <v>68</v>
      </c>
      <c r="R2617" t="s">
        <v>64</v>
      </c>
      <c r="S2617" t="s">
        <v>66</v>
      </c>
      <c r="T2617" t="s">
        <v>69</v>
      </c>
      <c r="U2617">
        <v>219</v>
      </c>
      <c r="V2617">
        <v>313.17</v>
      </c>
    </row>
    <row r="2618" spans="12:22" x14ac:dyDescent="0.25">
      <c r="L2618" t="s">
        <v>59</v>
      </c>
      <c r="M2618">
        <v>2023</v>
      </c>
      <c r="N2618" t="s">
        <v>42</v>
      </c>
      <c r="O2618" t="s">
        <v>65</v>
      </c>
      <c r="P2618" t="s">
        <v>67</v>
      </c>
      <c r="Q2618" t="s">
        <v>68</v>
      </c>
      <c r="R2618" t="s">
        <v>64</v>
      </c>
      <c r="S2618" t="s">
        <v>66</v>
      </c>
      <c r="T2618" t="s">
        <v>69</v>
      </c>
      <c r="U2618">
        <v>247</v>
      </c>
      <c r="V2618">
        <v>353.21</v>
      </c>
    </row>
    <row r="2619" spans="12:22" x14ac:dyDescent="0.25">
      <c r="L2619" t="s">
        <v>59</v>
      </c>
      <c r="M2619">
        <v>2023</v>
      </c>
      <c r="N2619" t="s">
        <v>42</v>
      </c>
      <c r="O2619" t="s">
        <v>65</v>
      </c>
      <c r="P2619" t="s">
        <v>67</v>
      </c>
      <c r="Q2619" t="s">
        <v>68</v>
      </c>
      <c r="R2619" t="s">
        <v>64</v>
      </c>
      <c r="S2619" t="s">
        <v>66</v>
      </c>
      <c r="T2619" t="s">
        <v>69</v>
      </c>
      <c r="U2619">
        <v>217</v>
      </c>
      <c r="V2619">
        <v>310.31</v>
      </c>
    </row>
    <row r="2620" spans="12:22" x14ac:dyDescent="0.25">
      <c r="L2620" t="s">
        <v>62</v>
      </c>
      <c r="M2620">
        <v>2023</v>
      </c>
      <c r="N2620" t="s">
        <v>42</v>
      </c>
      <c r="O2620" t="s">
        <v>65</v>
      </c>
      <c r="P2620" t="s">
        <v>67</v>
      </c>
      <c r="Q2620" t="s">
        <v>68</v>
      </c>
      <c r="R2620" t="s">
        <v>64</v>
      </c>
      <c r="S2620" t="s">
        <v>66</v>
      </c>
      <c r="T2620" t="s">
        <v>69</v>
      </c>
      <c r="U2620">
        <v>807</v>
      </c>
      <c r="V2620">
        <v>1154.01</v>
      </c>
    </row>
    <row r="2621" spans="12:22" x14ac:dyDescent="0.25">
      <c r="L2621" t="s">
        <v>59</v>
      </c>
      <c r="M2621">
        <v>2023</v>
      </c>
      <c r="N2621" t="s">
        <v>42</v>
      </c>
      <c r="O2621" t="s">
        <v>65</v>
      </c>
      <c r="P2621" t="s">
        <v>67</v>
      </c>
      <c r="Q2621" t="s">
        <v>68</v>
      </c>
      <c r="R2621" t="s">
        <v>64</v>
      </c>
      <c r="S2621" t="s">
        <v>66</v>
      </c>
      <c r="T2621" t="s">
        <v>69</v>
      </c>
      <c r="U2621">
        <v>221</v>
      </c>
      <c r="V2621">
        <v>316.02999999999997</v>
      </c>
    </row>
    <row r="2622" spans="12:22" x14ac:dyDescent="0.25">
      <c r="L2622" t="s">
        <v>59</v>
      </c>
      <c r="M2622">
        <v>2023</v>
      </c>
      <c r="N2622" t="s">
        <v>31</v>
      </c>
      <c r="O2622" t="s">
        <v>65</v>
      </c>
      <c r="P2622" t="s">
        <v>67</v>
      </c>
      <c r="Q2622" t="s">
        <v>68</v>
      </c>
      <c r="R2622" t="s">
        <v>64</v>
      </c>
      <c r="S2622" t="s">
        <v>66</v>
      </c>
      <c r="T2622" t="s">
        <v>69</v>
      </c>
      <c r="U2622">
        <v>272</v>
      </c>
      <c r="V2622">
        <v>388.96</v>
      </c>
    </row>
    <row r="2623" spans="12:22" x14ac:dyDescent="0.25">
      <c r="L2623" t="s">
        <v>59</v>
      </c>
      <c r="M2623">
        <v>2023</v>
      </c>
      <c r="N2623" t="s">
        <v>31</v>
      </c>
      <c r="O2623" t="s">
        <v>65</v>
      </c>
      <c r="P2623" t="s">
        <v>67</v>
      </c>
      <c r="Q2623" t="s">
        <v>68</v>
      </c>
      <c r="R2623" t="s">
        <v>64</v>
      </c>
      <c r="S2623" t="s">
        <v>66</v>
      </c>
      <c r="T2623" t="s">
        <v>69</v>
      </c>
      <c r="U2623">
        <v>298</v>
      </c>
      <c r="V2623">
        <v>426.14</v>
      </c>
    </row>
    <row r="2624" spans="12:22" x14ac:dyDescent="0.25">
      <c r="L2624" t="s">
        <v>52</v>
      </c>
      <c r="M2624">
        <v>2023</v>
      </c>
      <c r="N2624" t="s">
        <v>31</v>
      </c>
      <c r="O2624" t="s">
        <v>65</v>
      </c>
      <c r="P2624" t="s">
        <v>67</v>
      </c>
      <c r="Q2624" t="s">
        <v>68</v>
      </c>
      <c r="R2624" t="s">
        <v>64</v>
      </c>
      <c r="S2624" t="s">
        <v>66</v>
      </c>
      <c r="T2624" t="s">
        <v>69</v>
      </c>
      <c r="U2624">
        <v>226</v>
      </c>
      <c r="V2624">
        <v>323.18</v>
      </c>
    </row>
    <row r="2625" spans="12:22" x14ac:dyDescent="0.25">
      <c r="L2625" t="s">
        <v>59</v>
      </c>
      <c r="M2625">
        <v>2023</v>
      </c>
      <c r="N2625" t="s">
        <v>31</v>
      </c>
      <c r="O2625" t="s">
        <v>65</v>
      </c>
      <c r="P2625" t="s">
        <v>67</v>
      </c>
      <c r="Q2625" t="s">
        <v>68</v>
      </c>
      <c r="R2625" t="s">
        <v>64</v>
      </c>
      <c r="S2625" t="s">
        <v>66</v>
      </c>
      <c r="T2625" t="s">
        <v>69</v>
      </c>
      <c r="U2625">
        <v>274</v>
      </c>
      <c r="V2625">
        <v>391.82</v>
      </c>
    </row>
    <row r="2626" spans="12:22" x14ac:dyDescent="0.25">
      <c r="L2626" t="s">
        <v>59</v>
      </c>
      <c r="M2626">
        <v>2023</v>
      </c>
      <c r="N2626" t="s">
        <v>31</v>
      </c>
      <c r="O2626" t="s">
        <v>65</v>
      </c>
      <c r="P2626" t="s">
        <v>67</v>
      </c>
      <c r="Q2626" t="s">
        <v>68</v>
      </c>
      <c r="R2626" t="s">
        <v>64</v>
      </c>
      <c r="S2626" t="s">
        <v>66</v>
      </c>
      <c r="T2626" t="s">
        <v>69</v>
      </c>
      <c r="U2626">
        <v>789</v>
      </c>
      <c r="V2626">
        <v>1128.27</v>
      </c>
    </row>
    <row r="2627" spans="12:22" x14ac:dyDescent="0.25">
      <c r="L2627" t="s">
        <v>61</v>
      </c>
      <c r="M2627">
        <v>2023</v>
      </c>
      <c r="N2627" t="s">
        <v>31</v>
      </c>
      <c r="O2627" t="s">
        <v>65</v>
      </c>
      <c r="P2627" t="s">
        <v>67</v>
      </c>
      <c r="Q2627" t="s">
        <v>68</v>
      </c>
      <c r="R2627" t="s">
        <v>64</v>
      </c>
      <c r="S2627" t="s">
        <v>66</v>
      </c>
      <c r="T2627" t="s">
        <v>69</v>
      </c>
      <c r="U2627">
        <v>876</v>
      </c>
      <c r="V2627">
        <v>1252.68</v>
      </c>
    </row>
    <row r="2628" spans="12:22" x14ac:dyDescent="0.25">
      <c r="L2628" t="s">
        <v>52</v>
      </c>
      <c r="M2628">
        <v>2023</v>
      </c>
      <c r="N2628" t="s">
        <v>31</v>
      </c>
      <c r="O2628" t="s">
        <v>65</v>
      </c>
      <c r="P2628" t="s">
        <v>67</v>
      </c>
      <c r="Q2628" t="s">
        <v>68</v>
      </c>
      <c r="R2628" t="s">
        <v>64</v>
      </c>
      <c r="S2628" t="s">
        <v>66</v>
      </c>
      <c r="T2628" t="s">
        <v>69</v>
      </c>
      <c r="U2628">
        <v>958</v>
      </c>
      <c r="V2628">
        <v>1369.94</v>
      </c>
    </row>
    <row r="2629" spans="12:22" x14ac:dyDescent="0.25">
      <c r="L2629" t="s">
        <v>61</v>
      </c>
      <c r="M2629">
        <v>2023</v>
      </c>
      <c r="N2629" t="s">
        <v>31</v>
      </c>
      <c r="O2629" t="s">
        <v>65</v>
      </c>
      <c r="P2629" t="s">
        <v>67</v>
      </c>
      <c r="Q2629" t="s">
        <v>68</v>
      </c>
      <c r="R2629" t="s">
        <v>64</v>
      </c>
      <c r="S2629" t="s">
        <v>66</v>
      </c>
      <c r="T2629" t="s">
        <v>69</v>
      </c>
      <c r="U2629">
        <v>829</v>
      </c>
      <c r="V2629">
        <v>526.24</v>
      </c>
    </row>
    <row r="2630" spans="12:22" x14ac:dyDescent="0.25">
      <c r="L2630" t="s">
        <v>59</v>
      </c>
      <c r="M2630">
        <v>2023</v>
      </c>
      <c r="N2630" t="s">
        <v>31</v>
      </c>
      <c r="O2630" t="s">
        <v>65</v>
      </c>
      <c r="P2630" t="s">
        <v>67</v>
      </c>
      <c r="Q2630" t="s">
        <v>68</v>
      </c>
      <c r="R2630" t="s">
        <v>64</v>
      </c>
      <c r="S2630" t="s">
        <v>66</v>
      </c>
      <c r="T2630" t="s">
        <v>69</v>
      </c>
      <c r="U2630">
        <v>273</v>
      </c>
      <c r="V2630">
        <v>390.39</v>
      </c>
    </row>
    <row r="2631" spans="12:22" x14ac:dyDescent="0.25">
      <c r="L2631" t="s">
        <v>52</v>
      </c>
      <c r="M2631">
        <v>2023</v>
      </c>
      <c r="N2631" t="s">
        <v>31</v>
      </c>
      <c r="O2631" t="s">
        <v>65</v>
      </c>
      <c r="P2631" t="s">
        <v>67</v>
      </c>
      <c r="Q2631" t="s">
        <v>68</v>
      </c>
      <c r="R2631" t="s">
        <v>64</v>
      </c>
      <c r="S2631" t="s">
        <v>66</v>
      </c>
      <c r="T2631" t="s">
        <v>69</v>
      </c>
      <c r="U2631">
        <v>267</v>
      </c>
      <c r="V2631">
        <v>381.81</v>
      </c>
    </row>
    <row r="2632" spans="12:22" x14ac:dyDescent="0.25">
      <c r="L2632" t="s">
        <v>59</v>
      </c>
      <c r="M2632">
        <v>2023</v>
      </c>
      <c r="N2632" t="s">
        <v>31</v>
      </c>
      <c r="O2632" t="s">
        <v>65</v>
      </c>
      <c r="P2632" t="s">
        <v>67</v>
      </c>
      <c r="Q2632" t="s">
        <v>68</v>
      </c>
      <c r="R2632" t="s">
        <v>64</v>
      </c>
      <c r="S2632" t="s">
        <v>66</v>
      </c>
      <c r="T2632" t="s">
        <v>69</v>
      </c>
      <c r="U2632">
        <v>301</v>
      </c>
      <c r="V2632">
        <v>430.43</v>
      </c>
    </row>
    <row r="2633" spans="12:22" x14ac:dyDescent="0.25">
      <c r="L2633" t="s">
        <v>59</v>
      </c>
      <c r="M2633">
        <v>2023</v>
      </c>
      <c r="N2633" t="s">
        <v>31</v>
      </c>
      <c r="O2633" t="s">
        <v>65</v>
      </c>
      <c r="P2633" t="s">
        <v>67</v>
      </c>
      <c r="Q2633" t="s">
        <v>68</v>
      </c>
      <c r="R2633" t="s">
        <v>64</v>
      </c>
      <c r="S2633" t="s">
        <v>66</v>
      </c>
      <c r="T2633" t="s">
        <v>69</v>
      </c>
      <c r="U2633">
        <v>271</v>
      </c>
      <c r="V2633">
        <v>387.53</v>
      </c>
    </row>
    <row r="2634" spans="12:22" x14ac:dyDescent="0.25">
      <c r="L2634" t="s">
        <v>59</v>
      </c>
      <c r="M2634">
        <v>2023</v>
      </c>
      <c r="N2634" t="s">
        <v>31</v>
      </c>
      <c r="O2634" t="s">
        <v>65</v>
      </c>
      <c r="P2634" t="s">
        <v>67</v>
      </c>
      <c r="Q2634" t="s">
        <v>68</v>
      </c>
      <c r="R2634" t="s">
        <v>64</v>
      </c>
      <c r="S2634" t="s">
        <v>66</v>
      </c>
      <c r="T2634" t="s">
        <v>69</v>
      </c>
      <c r="U2634">
        <v>798</v>
      </c>
      <c r="V2634">
        <v>1141.1399999999999</v>
      </c>
    </row>
    <row r="2635" spans="12:22" x14ac:dyDescent="0.25">
      <c r="L2635" t="s">
        <v>52</v>
      </c>
      <c r="M2635">
        <v>2023</v>
      </c>
      <c r="N2635" t="s">
        <v>31</v>
      </c>
      <c r="O2635" t="s">
        <v>65</v>
      </c>
      <c r="P2635" t="s">
        <v>67</v>
      </c>
      <c r="Q2635" t="s">
        <v>68</v>
      </c>
      <c r="R2635" t="s">
        <v>64</v>
      </c>
      <c r="S2635" t="s">
        <v>66</v>
      </c>
      <c r="T2635" t="s">
        <v>69</v>
      </c>
      <c r="U2635">
        <v>851</v>
      </c>
      <c r="V2635">
        <v>1216.93</v>
      </c>
    </row>
    <row r="2636" spans="12:22" x14ac:dyDescent="0.25">
      <c r="L2636" t="s">
        <v>52</v>
      </c>
      <c r="M2636">
        <v>2023</v>
      </c>
      <c r="N2636" t="s">
        <v>9</v>
      </c>
      <c r="O2636" t="s">
        <v>65</v>
      </c>
      <c r="P2636" t="s">
        <v>67</v>
      </c>
      <c r="Q2636" t="s">
        <v>68</v>
      </c>
      <c r="R2636" t="s">
        <v>64</v>
      </c>
      <c r="S2636" t="s">
        <v>66</v>
      </c>
      <c r="T2636" t="s">
        <v>69</v>
      </c>
      <c r="U2636">
        <v>302</v>
      </c>
      <c r="V2636">
        <v>431.86</v>
      </c>
    </row>
    <row r="2637" spans="12:22" x14ac:dyDescent="0.25">
      <c r="L2637" t="s">
        <v>59</v>
      </c>
      <c r="M2637">
        <v>2023</v>
      </c>
      <c r="N2637" t="s">
        <v>9</v>
      </c>
      <c r="O2637" t="s">
        <v>65</v>
      </c>
      <c r="P2637" t="s">
        <v>67</v>
      </c>
      <c r="Q2637" t="s">
        <v>68</v>
      </c>
      <c r="R2637" t="s">
        <v>64</v>
      </c>
      <c r="S2637" t="s">
        <v>66</v>
      </c>
      <c r="T2637" t="s">
        <v>69</v>
      </c>
      <c r="U2637">
        <v>230</v>
      </c>
      <c r="V2637">
        <v>328.9</v>
      </c>
    </row>
    <row r="2638" spans="12:22" x14ac:dyDescent="0.25">
      <c r="L2638" t="s">
        <v>61</v>
      </c>
      <c r="M2638">
        <v>2023</v>
      </c>
      <c r="N2638" t="s">
        <v>9</v>
      </c>
      <c r="O2638" t="s">
        <v>65</v>
      </c>
      <c r="P2638" t="s">
        <v>67</v>
      </c>
      <c r="Q2638" t="s">
        <v>68</v>
      </c>
      <c r="R2638" t="s">
        <v>64</v>
      </c>
      <c r="S2638" t="s">
        <v>66</v>
      </c>
      <c r="T2638" t="s">
        <v>69</v>
      </c>
      <c r="U2638">
        <v>278</v>
      </c>
      <c r="V2638">
        <v>397.53999999999996</v>
      </c>
    </row>
    <row r="2639" spans="12:22" x14ac:dyDescent="0.25">
      <c r="L2639" t="s">
        <v>52</v>
      </c>
      <c r="M2639">
        <v>2023</v>
      </c>
      <c r="N2639" t="s">
        <v>9</v>
      </c>
      <c r="O2639" t="s">
        <v>65</v>
      </c>
      <c r="P2639" t="s">
        <v>67</v>
      </c>
      <c r="Q2639" t="s">
        <v>68</v>
      </c>
      <c r="R2639" t="s">
        <v>64</v>
      </c>
      <c r="S2639" t="s">
        <v>66</v>
      </c>
      <c r="T2639" t="s">
        <v>69</v>
      </c>
      <c r="U2639">
        <v>304</v>
      </c>
      <c r="V2639">
        <v>434.72</v>
      </c>
    </row>
    <row r="2640" spans="12:22" x14ac:dyDescent="0.25">
      <c r="L2640" t="s">
        <v>52</v>
      </c>
      <c r="M2640">
        <v>2023</v>
      </c>
      <c r="N2640" t="s">
        <v>9</v>
      </c>
      <c r="O2640" t="s">
        <v>65</v>
      </c>
      <c r="P2640" t="s">
        <v>67</v>
      </c>
      <c r="Q2640" t="s">
        <v>68</v>
      </c>
      <c r="R2640" t="s">
        <v>64</v>
      </c>
      <c r="S2640" t="s">
        <v>66</v>
      </c>
      <c r="T2640" t="s">
        <v>69</v>
      </c>
      <c r="U2640">
        <v>232</v>
      </c>
      <c r="V2640">
        <v>331.76</v>
      </c>
    </row>
    <row r="2641" spans="12:22" x14ac:dyDescent="0.25">
      <c r="L2641" t="s">
        <v>59</v>
      </c>
      <c r="M2641">
        <v>2023</v>
      </c>
      <c r="N2641" t="s">
        <v>9</v>
      </c>
      <c r="O2641" t="s">
        <v>65</v>
      </c>
      <c r="P2641" t="s">
        <v>67</v>
      </c>
      <c r="Q2641" t="s">
        <v>68</v>
      </c>
      <c r="R2641" t="s">
        <v>64</v>
      </c>
      <c r="S2641" t="s">
        <v>66</v>
      </c>
      <c r="T2641" t="s">
        <v>69</v>
      </c>
      <c r="U2641">
        <v>788</v>
      </c>
      <c r="V2641">
        <v>1126.8399999999999</v>
      </c>
    </row>
    <row r="2642" spans="12:22" x14ac:dyDescent="0.25">
      <c r="L2642" t="s">
        <v>59</v>
      </c>
      <c r="M2642">
        <v>2023</v>
      </c>
      <c r="N2642" t="s">
        <v>9</v>
      </c>
      <c r="O2642" t="s">
        <v>65</v>
      </c>
      <c r="P2642" t="s">
        <v>67</v>
      </c>
      <c r="Q2642" t="s">
        <v>68</v>
      </c>
      <c r="R2642" t="s">
        <v>64</v>
      </c>
      <c r="S2642" t="s">
        <v>66</v>
      </c>
      <c r="T2642" t="s">
        <v>69</v>
      </c>
      <c r="U2642">
        <v>842</v>
      </c>
      <c r="V2642">
        <v>1204.06</v>
      </c>
    </row>
    <row r="2643" spans="12:22" x14ac:dyDescent="0.25">
      <c r="L2643" t="s">
        <v>52</v>
      </c>
      <c r="M2643">
        <v>2023</v>
      </c>
      <c r="N2643" t="s">
        <v>9</v>
      </c>
      <c r="O2643" t="s">
        <v>65</v>
      </c>
      <c r="P2643" t="s">
        <v>67</v>
      </c>
      <c r="Q2643" t="s">
        <v>68</v>
      </c>
      <c r="R2643" t="s">
        <v>64</v>
      </c>
      <c r="S2643" t="s">
        <v>66</v>
      </c>
      <c r="T2643" t="s">
        <v>69</v>
      </c>
      <c r="U2643">
        <v>875</v>
      </c>
      <c r="V2643">
        <v>1251.25</v>
      </c>
    </row>
    <row r="2644" spans="12:22" x14ac:dyDescent="0.25">
      <c r="L2644" t="s">
        <v>62</v>
      </c>
      <c r="M2644">
        <v>2023</v>
      </c>
      <c r="N2644" t="s">
        <v>9</v>
      </c>
      <c r="O2644" t="s">
        <v>65</v>
      </c>
      <c r="P2644" t="s">
        <v>67</v>
      </c>
      <c r="Q2644" t="s">
        <v>68</v>
      </c>
      <c r="R2644" t="s">
        <v>64</v>
      </c>
      <c r="S2644" t="s">
        <v>66</v>
      </c>
      <c r="T2644" t="s">
        <v>69</v>
      </c>
      <c r="U2644">
        <v>955</v>
      </c>
      <c r="V2644">
        <v>1365.65</v>
      </c>
    </row>
    <row r="2645" spans="12:22" x14ac:dyDescent="0.25">
      <c r="L2645" t="s">
        <v>59</v>
      </c>
      <c r="M2645">
        <v>2023</v>
      </c>
      <c r="N2645" t="s">
        <v>9</v>
      </c>
      <c r="O2645" t="s">
        <v>65</v>
      </c>
      <c r="P2645" t="s">
        <v>67</v>
      </c>
      <c r="Q2645" t="s">
        <v>68</v>
      </c>
      <c r="R2645" t="s">
        <v>64</v>
      </c>
      <c r="S2645" t="s">
        <v>66</v>
      </c>
      <c r="T2645" t="s">
        <v>69</v>
      </c>
      <c r="U2645">
        <v>956</v>
      </c>
      <c r="V2645">
        <v>1367.08</v>
      </c>
    </row>
    <row r="2646" spans="12:22" x14ac:dyDescent="0.25">
      <c r="L2646" t="s">
        <v>59</v>
      </c>
      <c r="M2646">
        <v>2023</v>
      </c>
      <c r="N2646" t="s">
        <v>9</v>
      </c>
      <c r="O2646" t="s">
        <v>65</v>
      </c>
      <c r="P2646" t="s">
        <v>67</v>
      </c>
      <c r="Q2646" t="s">
        <v>68</v>
      </c>
      <c r="R2646" t="s">
        <v>64</v>
      </c>
      <c r="S2646" t="s">
        <v>66</v>
      </c>
      <c r="T2646" t="s">
        <v>69</v>
      </c>
      <c r="U2646">
        <v>957</v>
      </c>
      <c r="V2646">
        <v>1368.51</v>
      </c>
    </row>
    <row r="2647" spans="12:22" x14ac:dyDescent="0.25">
      <c r="L2647" t="s">
        <v>52</v>
      </c>
      <c r="M2647">
        <v>2023</v>
      </c>
      <c r="N2647" t="s">
        <v>9</v>
      </c>
      <c r="O2647" t="s">
        <v>65</v>
      </c>
      <c r="P2647" t="s">
        <v>67</v>
      </c>
      <c r="Q2647" t="s">
        <v>68</v>
      </c>
      <c r="R2647" t="s">
        <v>64</v>
      </c>
      <c r="S2647" t="s">
        <v>66</v>
      </c>
      <c r="T2647" t="s">
        <v>69</v>
      </c>
      <c r="U2647">
        <v>828</v>
      </c>
      <c r="V2647">
        <v>526.24</v>
      </c>
    </row>
    <row r="2648" spans="12:22" x14ac:dyDescent="0.25">
      <c r="L2648" t="s">
        <v>59</v>
      </c>
      <c r="M2648">
        <v>2023</v>
      </c>
      <c r="N2648" t="s">
        <v>9</v>
      </c>
      <c r="O2648" t="s">
        <v>65</v>
      </c>
      <c r="P2648" t="s">
        <v>67</v>
      </c>
      <c r="Q2648" t="s">
        <v>68</v>
      </c>
      <c r="R2648" t="s">
        <v>64</v>
      </c>
      <c r="S2648" t="s">
        <v>66</v>
      </c>
      <c r="T2648" t="s">
        <v>69</v>
      </c>
      <c r="U2648">
        <v>881</v>
      </c>
      <c r="V2648">
        <v>526.24</v>
      </c>
    </row>
    <row r="2649" spans="12:22" x14ac:dyDescent="0.25">
      <c r="L2649" t="s">
        <v>59</v>
      </c>
      <c r="M2649">
        <v>2023</v>
      </c>
      <c r="N2649" t="s">
        <v>9</v>
      </c>
      <c r="O2649" t="s">
        <v>65</v>
      </c>
      <c r="P2649" t="s">
        <v>67</v>
      </c>
      <c r="Q2649" t="s">
        <v>68</v>
      </c>
      <c r="R2649" t="s">
        <v>64</v>
      </c>
      <c r="S2649" t="s">
        <v>66</v>
      </c>
      <c r="T2649" t="s">
        <v>69</v>
      </c>
      <c r="U2649">
        <v>279</v>
      </c>
      <c r="V2649">
        <v>398.97</v>
      </c>
    </row>
    <row r="2650" spans="12:22" x14ac:dyDescent="0.25">
      <c r="L2650" t="s">
        <v>52</v>
      </c>
      <c r="M2650">
        <v>2023</v>
      </c>
      <c r="N2650" t="s">
        <v>9</v>
      </c>
      <c r="O2650" t="s">
        <v>65</v>
      </c>
      <c r="P2650" t="s">
        <v>67</v>
      </c>
      <c r="Q2650" t="s">
        <v>68</v>
      </c>
      <c r="R2650" t="s">
        <v>64</v>
      </c>
      <c r="S2650" t="s">
        <v>66</v>
      </c>
      <c r="T2650" t="s">
        <v>69</v>
      </c>
      <c r="U2650">
        <v>285</v>
      </c>
      <c r="V2650">
        <v>407.55</v>
      </c>
    </row>
    <row r="2651" spans="12:22" x14ac:dyDescent="0.25">
      <c r="L2651" t="s">
        <v>59</v>
      </c>
      <c r="M2651">
        <v>2023</v>
      </c>
      <c r="N2651" t="s">
        <v>9</v>
      </c>
      <c r="O2651" t="s">
        <v>65</v>
      </c>
      <c r="P2651" t="s">
        <v>67</v>
      </c>
      <c r="Q2651" t="s">
        <v>68</v>
      </c>
      <c r="R2651" t="s">
        <v>64</v>
      </c>
      <c r="S2651" t="s">
        <v>66</v>
      </c>
      <c r="T2651" t="s">
        <v>69</v>
      </c>
      <c r="U2651">
        <v>279</v>
      </c>
      <c r="V2651">
        <v>398.97</v>
      </c>
    </row>
    <row r="2652" spans="12:22" x14ac:dyDescent="0.25">
      <c r="L2652" t="s">
        <v>59</v>
      </c>
      <c r="M2652">
        <v>2023</v>
      </c>
      <c r="N2652" t="s">
        <v>9</v>
      </c>
      <c r="O2652" t="s">
        <v>65</v>
      </c>
      <c r="P2652" t="s">
        <v>67</v>
      </c>
      <c r="Q2652" t="s">
        <v>68</v>
      </c>
      <c r="R2652" t="s">
        <v>64</v>
      </c>
      <c r="S2652" t="s">
        <v>66</v>
      </c>
      <c r="T2652" t="s">
        <v>69</v>
      </c>
      <c r="U2652">
        <v>273</v>
      </c>
      <c r="V2652">
        <v>390.39</v>
      </c>
    </row>
    <row r="2653" spans="12:22" x14ac:dyDescent="0.25">
      <c r="L2653" t="s">
        <v>59</v>
      </c>
      <c r="M2653">
        <v>2023</v>
      </c>
      <c r="N2653" t="s">
        <v>9</v>
      </c>
      <c r="O2653" t="s">
        <v>65</v>
      </c>
      <c r="P2653" t="s">
        <v>67</v>
      </c>
      <c r="Q2653" t="s">
        <v>68</v>
      </c>
      <c r="R2653" t="s">
        <v>64</v>
      </c>
      <c r="S2653" t="s">
        <v>66</v>
      </c>
      <c r="T2653" t="s">
        <v>69</v>
      </c>
      <c r="U2653">
        <v>229</v>
      </c>
      <c r="V2653">
        <v>327.47000000000003</v>
      </c>
    </row>
    <row r="2654" spans="12:22" x14ac:dyDescent="0.25">
      <c r="L2654" t="s">
        <v>52</v>
      </c>
      <c r="M2654">
        <v>2023</v>
      </c>
      <c r="N2654" t="s">
        <v>9</v>
      </c>
      <c r="O2654" t="s">
        <v>65</v>
      </c>
      <c r="P2654" t="s">
        <v>67</v>
      </c>
      <c r="Q2654" t="s">
        <v>68</v>
      </c>
      <c r="R2654" t="s">
        <v>64</v>
      </c>
      <c r="S2654" t="s">
        <v>66</v>
      </c>
      <c r="T2654" t="s">
        <v>69</v>
      </c>
      <c r="U2654">
        <v>277</v>
      </c>
      <c r="V2654">
        <v>396.11</v>
      </c>
    </row>
    <row r="2655" spans="12:22" x14ac:dyDescent="0.25">
      <c r="L2655" t="s">
        <v>61</v>
      </c>
      <c r="M2655">
        <v>2023</v>
      </c>
      <c r="N2655" t="s">
        <v>9</v>
      </c>
      <c r="O2655" t="s">
        <v>65</v>
      </c>
      <c r="P2655" t="s">
        <v>67</v>
      </c>
      <c r="Q2655" t="s">
        <v>68</v>
      </c>
      <c r="R2655" t="s">
        <v>64</v>
      </c>
      <c r="S2655" t="s">
        <v>66</v>
      </c>
      <c r="T2655" t="s">
        <v>69</v>
      </c>
      <c r="U2655">
        <v>797</v>
      </c>
      <c r="V2655">
        <v>1139.71</v>
      </c>
    </row>
    <row r="2656" spans="12:22" x14ac:dyDescent="0.25">
      <c r="L2656" t="s">
        <v>62</v>
      </c>
      <c r="M2656">
        <v>2023</v>
      </c>
      <c r="N2656" t="s">
        <v>9</v>
      </c>
      <c r="O2656" t="s">
        <v>65</v>
      </c>
      <c r="P2656" t="s">
        <v>67</v>
      </c>
      <c r="Q2656" t="s">
        <v>68</v>
      </c>
      <c r="R2656" t="s">
        <v>64</v>
      </c>
      <c r="S2656" t="s">
        <v>66</v>
      </c>
      <c r="T2656" t="s">
        <v>69</v>
      </c>
      <c r="U2656">
        <v>850</v>
      </c>
      <c r="V2656">
        <v>1215.5</v>
      </c>
    </row>
    <row r="2657" spans="12:22" x14ac:dyDescent="0.25">
      <c r="L2657" t="s">
        <v>52</v>
      </c>
      <c r="M2657">
        <v>2023</v>
      </c>
      <c r="N2657" t="s">
        <v>9</v>
      </c>
      <c r="O2657" t="s">
        <v>65</v>
      </c>
      <c r="P2657" t="s">
        <v>67</v>
      </c>
      <c r="Q2657" t="s">
        <v>68</v>
      </c>
      <c r="R2657" t="s">
        <v>64</v>
      </c>
      <c r="S2657" t="s">
        <v>66</v>
      </c>
      <c r="T2657" t="s">
        <v>69</v>
      </c>
      <c r="U2657">
        <v>884</v>
      </c>
      <c r="V2657">
        <v>1264.1199999999999</v>
      </c>
    </row>
    <row r="2658" spans="12:22" x14ac:dyDescent="0.25">
      <c r="L2658" t="s">
        <v>61</v>
      </c>
      <c r="M2658">
        <v>2023</v>
      </c>
      <c r="N2658" t="s">
        <v>37</v>
      </c>
      <c r="O2658" t="s">
        <v>65</v>
      </c>
      <c r="P2658" t="s">
        <v>67</v>
      </c>
      <c r="Q2658" t="s">
        <v>68</v>
      </c>
      <c r="R2658" t="s">
        <v>64</v>
      </c>
      <c r="S2658" t="s">
        <v>66</v>
      </c>
      <c r="T2658" t="s">
        <v>69</v>
      </c>
      <c r="U2658">
        <v>272</v>
      </c>
      <c r="V2658">
        <v>388.96</v>
      </c>
    </row>
    <row r="2659" spans="12:22" x14ac:dyDescent="0.25">
      <c r="L2659" t="s">
        <v>61</v>
      </c>
      <c r="M2659">
        <v>2023</v>
      </c>
      <c r="N2659" t="s">
        <v>37</v>
      </c>
      <c r="O2659" t="s">
        <v>65</v>
      </c>
      <c r="P2659" t="s">
        <v>67</v>
      </c>
      <c r="Q2659" t="s">
        <v>68</v>
      </c>
      <c r="R2659" t="s">
        <v>64</v>
      </c>
      <c r="S2659" t="s">
        <v>66</v>
      </c>
      <c r="T2659" t="s">
        <v>69</v>
      </c>
      <c r="U2659">
        <v>274</v>
      </c>
      <c r="V2659">
        <v>391.82</v>
      </c>
    </row>
    <row r="2660" spans="12:22" x14ac:dyDescent="0.25">
      <c r="L2660" t="s">
        <v>61</v>
      </c>
      <c r="M2660">
        <v>2023</v>
      </c>
      <c r="N2660" t="s">
        <v>37</v>
      </c>
      <c r="O2660" t="s">
        <v>65</v>
      </c>
      <c r="P2660" t="s">
        <v>67</v>
      </c>
      <c r="Q2660" t="s">
        <v>68</v>
      </c>
      <c r="R2660" t="s">
        <v>64</v>
      </c>
      <c r="S2660" t="s">
        <v>66</v>
      </c>
      <c r="T2660" t="s">
        <v>69</v>
      </c>
      <c r="U2660">
        <v>244</v>
      </c>
      <c r="V2660">
        <v>348.92</v>
      </c>
    </row>
    <row r="2661" spans="12:22" x14ac:dyDescent="0.25">
      <c r="L2661" t="s">
        <v>59</v>
      </c>
      <c r="M2661">
        <v>2023</v>
      </c>
      <c r="N2661" t="s">
        <v>37</v>
      </c>
      <c r="O2661" t="s">
        <v>65</v>
      </c>
      <c r="P2661" t="s">
        <v>67</v>
      </c>
      <c r="Q2661" t="s">
        <v>68</v>
      </c>
      <c r="R2661" t="s">
        <v>64</v>
      </c>
      <c r="S2661" t="s">
        <v>66</v>
      </c>
      <c r="T2661" t="s">
        <v>69</v>
      </c>
      <c r="U2661">
        <v>794</v>
      </c>
      <c r="V2661">
        <v>1135.42</v>
      </c>
    </row>
    <row r="2662" spans="12:22" x14ac:dyDescent="0.25">
      <c r="L2662" t="s">
        <v>59</v>
      </c>
      <c r="M2662">
        <v>2023</v>
      </c>
      <c r="N2662" t="s">
        <v>37</v>
      </c>
      <c r="O2662" t="s">
        <v>65</v>
      </c>
      <c r="P2662" t="s">
        <v>67</v>
      </c>
      <c r="Q2662" t="s">
        <v>68</v>
      </c>
      <c r="R2662" t="s">
        <v>64</v>
      </c>
      <c r="S2662" t="s">
        <v>66</v>
      </c>
      <c r="T2662" t="s">
        <v>69</v>
      </c>
      <c r="U2662">
        <v>880</v>
      </c>
      <c r="V2662">
        <v>1258.4000000000001</v>
      </c>
    </row>
    <row r="2663" spans="12:22" x14ac:dyDescent="0.25">
      <c r="L2663" t="s">
        <v>59</v>
      </c>
      <c r="M2663">
        <v>2023</v>
      </c>
      <c r="N2663" t="s">
        <v>37</v>
      </c>
      <c r="O2663" t="s">
        <v>65</v>
      </c>
      <c r="P2663" t="s">
        <v>67</v>
      </c>
      <c r="Q2663" t="s">
        <v>68</v>
      </c>
      <c r="R2663" t="s">
        <v>64</v>
      </c>
      <c r="S2663" t="s">
        <v>66</v>
      </c>
      <c r="T2663" t="s">
        <v>69</v>
      </c>
      <c r="U2663">
        <v>833</v>
      </c>
      <c r="V2663">
        <v>526.24</v>
      </c>
    </row>
    <row r="2664" spans="12:22" x14ac:dyDescent="0.25">
      <c r="L2664" t="s">
        <v>59</v>
      </c>
      <c r="M2664">
        <v>2023</v>
      </c>
      <c r="N2664" t="s">
        <v>37</v>
      </c>
      <c r="O2664" t="s">
        <v>65</v>
      </c>
      <c r="P2664" t="s">
        <v>67</v>
      </c>
      <c r="Q2664" t="s">
        <v>68</v>
      </c>
      <c r="R2664" t="s">
        <v>64</v>
      </c>
      <c r="S2664" t="s">
        <v>66</v>
      </c>
      <c r="T2664" t="s">
        <v>69</v>
      </c>
      <c r="U2664">
        <v>243</v>
      </c>
      <c r="V2664">
        <v>347.49</v>
      </c>
    </row>
    <row r="2665" spans="12:22" x14ac:dyDescent="0.25">
      <c r="L2665" t="s">
        <v>61</v>
      </c>
      <c r="M2665">
        <v>2023</v>
      </c>
      <c r="N2665" t="s">
        <v>37</v>
      </c>
      <c r="O2665" t="s">
        <v>65</v>
      </c>
      <c r="P2665" t="s">
        <v>67</v>
      </c>
      <c r="Q2665" t="s">
        <v>68</v>
      </c>
      <c r="R2665" t="s">
        <v>64</v>
      </c>
      <c r="S2665" t="s">
        <v>66</v>
      </c>
      <c r="T2665" t="s">
        <v>69</v>
      </c>
      <c r="U2665">
        <v>271</v>
      </c>
      <c r="V2665">
        <v>387.53</v>
      </c>
    </row>
    <row r="2666" spans="12:22" x14ac:dyDescent="0.25">
      <c r="L2666" t="s">
        <v>61</v>
      </c>
      <c r="M2666">
        <v>2023</v>
      </c>
      <c r="N2666" t="s">
        <v>37</v>
      </c>
      <c r="O2666" t="s">
        <v>65</v>
      </c>
      <c r="P2666" t="s">
        <v>67</v>
      </c>
      <c r="Q2666" t="s">
        <v>68</v>
      </c>
      <c r="R2666" t="s">
        <v>64</v>
      </c>
      <c r="S2666" t="s">
        <v>66</v>
      </c>
      <c r="T2666" t="s">
        <v>69</v>
      </c>
      <c r="U2666">
        <v>247</v>
      </c>
      <c r="V2666">
        <v>353.21</v>
      </c>
    </row>
    <row r="2667" spans="12:22" x14ac:dyDescent="0.25">
      <c r="L2667" t="s">
        <v>61</v>
      </c>
      <c r="M2667">
        <v>2023</v>
      </c>
      <c r="N2667" t="s">
        <v>37</v>
      </c>
      <c r="O2667" t="s">
        <v>65</v>
      </c>
      <c r="P2667" t="s">
        <v>67</v>
      </c>
      <c r="Q2667" t="s">
        <v>68</v>
      </c>
      <c r="R2667" t="s">
        <v>64</v>
      </c>
      <c r="S2667" t="s">
        <v>66</v>
      </c>
      <c r="T2667" t="s">
        <v>69</v>
      </c>
      <c r="U2667">
        <v>245</v>
      </c>
      <c r="V2667">
        <v>350.35</v>
      </c>
    </row>
    <row r="2668" spans="12:22" x14ac:dyDescent="0.25">
      <c r="L2668" t="s">
        <v>63</v>
      </c>
      <c r="M2668">
        <v>2023</v>
      </c>
      <c r="N2668" t="s">
        <v>36</v>
      </c>
      <c r="O2668" t="s">
        <v>65</v>
      </c>
      <c r="P2668" t="s">
        <v>67</v>
      </c>
      <c r="Q2668" t="s">
        <v>68</v>
      </c>
      <c r="R2668" t="s">
        <v>64</v>
      </c>
      <c r="S2668" t="s">
        <v>66</v>
      </c>
      <c r="T2668" t="s">
        <v>69</v>
      </c>
      <c r="U2668">
        <v>278</v>
      </c>
      <c r="V2668">
        <v>397.53999999999996</v>
      </c>
    </row>
    <row r="2669" spans="12:22" x14ac:dyDescent="0.25">
      <c r="L2669" t="s">
        <v>52</v>
      </c>
      <c r="M2669">
        <v>2023</v>
      </c>
      <c r="N2669" t="s">
        <v>36</v>
      </c>
      <c r="O2669" t="s">
        <v>65</v>
      </c>
      <c r="P2669" t="s">
        <v>67</v>
      </c>
      <c r="Q2669" t="s">
        <v>68</v>
      </c>
      <c r="R2669" t="s">
        <v>64</v>
      </c>
      <c r="S2669" t="s">
        <v>66</v>
      </c>
      <c r="T2669" t="s">
        <v>69</v>
      </c>
      <c r="U2669">
        <v>248</v>
      </c>
      <c r="V2669">
        <v>354.64</v>
      </c>
    </row>
    <row r="2670" spans="12:22" x14ac:dyDescent="0.25">
      <c r="L2670" t="s">
        <v>61</v>
      </c>
      <c r="M2670">
        <v>2023</v>
      </c>
      <c r="N2670" t="s">
        <v>36</v>
      </c>
      <c r="O2670" t="s">
        <v>65</v>
      </c>
      <c r="P2670" t="s">
        <v>67</v>
      </c>
      <c r="Q2670" t="s">
        <v>68</v>
      </c>
      <c r="R2670" t="s">
        <v>64</v>
      </c>
      <c r="S2670" t="s">
        <v>66</v>
      </c>
      <c r="T2670" t="s">
        <v>69</v>
      </c>
      <c r="U2670">
        <v>280</v>
      </c>
      <c r="V2670">
        <v>400.4</v>
      </c>
    </row>
    <row r="2671" spans="12:22" x14ac:dyDescent="0.25">
      <c r="L2671" t="s">
        <v>52</v>
      </c>
      <c r="M2671">
        <v>2023</v>
      </c>
      <c r="N2671" t="s">
        <v>36</v>
      </c>
      <c r="O2671" t="s">
        <v>65</v>
      </c>
      <c r="P2671" t="s">
        <v>67</v>
      </c>
      <c r="Q2671" t="s">
        <v>68</v>
      </c>
      <c r="R2671" t="s">
        <v>64</v>
      </c>
      <c r="S2671" t="s">
        <v>66</v>
      </c>
      <c r="T2671" t="s">
        <v>69</v>
      </c>
      <c r="U2671">
        <v>250</v>
      </c>
      <c r="V2671">
        <v>357.5</v>
      </c>
    </row>
    <row r="2672" spans="12:22" x14ac:dyDescent="0.25">
      <c r="L2672" t="s">
        <v>59</v>
      </c>
      <c r="M2672">
        <v>2023</v>
      </c>
      <c r="N2672" t="s">
        <v>36</v>
      </c>
      <c r="O2672" t="s">
        <v>65</v>
      </c>
      <c r="P2672" t="s">
        <v>67</v>
      </c>
      <c r="Q2672" t="s">
        <v>68</v>
      </c>
      <c r="R2672" t="s">
        <v>64</v>
      </c>
      <c r="S2672" t="s">
        <v>66</v>
      </c>
      <c r="T2672" t="s">
        <v>69</v>
      </c>
      <c r="U2672">
        <v>793</v>
      </c>
      <c r="V2672">
        <v>1133.99</v>
      </c>
    </row>
    <row r="2673" spans="12:22" x14ac:dyDescent="0.25">
      <c r="L2673" t="s">
        <v>52</v>
      </c>
      <c r="M2673">
        <v>2023</v>
      </c>
      <c r="N2673" t="s">
        <v>36</v>
      </c>
      <c r="O2673" t="s">
        <v>65</v>
      </c>
      <c r="P2673" t="s">
        <v>67</v>
      </c>
      <c r="Q2673" t="s">
        <v>68</v>
      </c>
      <c r="R2673" t="s">
        <v>64</v>
      </c>
      <c r="S2673" t="s">
        <v>66</v>
      </c>
      <c r="T2673" t="s">
        <v>69</v>
      </c>
      <c r="U2673">
        <v>879</v>
      </c>
      <c r="V2673">
        <v>1256.97</v>
      </c>
    </row>
    <row r="2674" spans="12:22" x14ac:dyDescent="0.25">
      <c r="L2674" t="s">
        <v>52</v>
      </c>
      <c r="M2674">
        <v>2023</v>
      </c>
      <c r="N2674" t="s">
        <v>36</v>
      </c>
      <c r="O2674" t="s">
        <v>65</v>
      </c>
      <c r="P2674" t="s">
        <v>67</v>
      </c>
      <c r="Q2674" t="s">
        <v>68</v>
      </c>
      <c r="R2674" t="s">
        <v>64</v>
      </c>
      <c r="S2674" t="s">
        <v>66</v>
      </c>
      <c r="T2674" t="s">
        <v>69</v>
      </c>
      <c r="U2674">
        <v>832</v>
      </c>
      <c r="V2674">
        <v>526.24</v>
      </c>
    </row>
    <row r="2675" spans="12:22" x14ac:dyDescent="0.25">
      <c r="L2675" t="s">
        <v>59</v>
      </c>
      <c r="M2675">
        <v>2023</v>
      </c>
      <c r="N2675" t="s">
        <v>36</v>
      </c>
      <c r="O2675" t="s">
        <v>65</v>
      </c>
      <c r="P2675" t="s">
        <v>67</v>
      </c>
      <c r="Q2675" t="s">
        <v>68</v>
      </c>
      <c r="R2675" t="s">
        <v>64</v>
      </c>
      <c r="S2675" t="s">
        <v>66</v>
      </c>
      <c r="T2675" t="s">
        <v>69</v>
      </c>
      <c r="U2675">
        <v>249</v>
      </c>
      <c r="V2675">
        <v>356.07</v>
      </c>
    </row>
    <row r="2676" spans="12:22" x14ac:dyDescent="0.25">
      <c r="L2676" t="s">
        <v>52</v>
      </c>
      <c r="M2676">
        <v>2023</v>
      </c>
      <c r="N2676" t="s">
        <v>36</v>
      </c>
      <c r="O2676" t="s">
        <v>65</v>
      </c>
      <c r="P2676" t="s">
        <v>67</v>
      </c>
      <c r="Q2676" t="s">
        <v>68</v>
      </c>
      <c r="R2676" t="s">
        <v>64</v>
      </c>
      <c r="S2676" t="s">
        <v>66</v>
      </c>
      <c r="T2676" t="s">
        <v>69</v>
      </c>
      <c r="U2676">
        <v>277</v>
      </c>
      <c r="V2676">
        <v>396.11</v>
      </c>
    </row>
    <row r="2677" spans="12:22" x14ac:dyDescent="0.25">
      <c r="L2677" t="s">
        <v>61</v>
      </c>
      <c r="M2677">
        <v>2023</v>
      </c>
      <c r="N2677" t="s">
        <v>36</v>
      </c>
      <c r="O2677" t="s">
        <v>65</v>
      </c>
      <c r="P2677" t="s">
        <v>67</v>
      </c>
      <c r="Q2677" t="s">
        <v>68</v>
      </c>
      <c r="R2677" t="s">
        <v>64</v>
      </c>
      <c r="S2677" t="s">
        <v>66</v>
      </c>
      <c r="T2677" t="s">
        <v>69</v>
      </c>
      <c r="U2677">
        <v>253</v>
      </c>
      <c r="V2677">
        <v>361.78999999999996</v>
      </c>
    </row>
    <row r="2678" spans="12:22" x14ac:dyDescent="0.25">
      <c r="L2678" t="s">
        <v>52</v>
      </c>
      <c r="M2678">
        <v>2023</v>
      </c>
      <c r="N2678" t="s">
        <v>36</v>
      </c>
      <c r="O2678" t="s">
        <v>65</v>
      </c>
      <c r="P2678" t="s">
        <v>67</v>
      </c>
      <c r="Q2678" t="s">
        <v>68</v>
      </c>
      <c r="R2678" t="s">
        <v>64</v>
      </c>
      <c r="S2678" t="s">
        <v>66</v>
      </c>
      <c r="T2678" t="s">
        <v>69</v>
      </c>
      <c r="U2678">
        <v>802</v>
      </c>
      <c r="V2678">
        <v>1146.8600000000001</v>
      </c>
    </row>
    <row r="2679" spans="12:22" x14ac:dyDescent="0.25">
      <c r="L2679" t="s">
        <v>63</v>
      </c>
      <c r="M2679">
        <v>2023</v>
      </c>
      <c r="N2679" t="s">
        <v>36</v>
      </c>
      <c r="O2679" t="s">
        <v>65</v>
      </c>
      <c r="P2679" t="s">
        <v>67</v>
      </c>
      <c r="Q2679" t="s">
        <v>68</v>
      </c>
      <c r="R2679" t="s">
        <v>64</v>
      </c>
      <c r="S2679" t="s">
        <v>66</v>
      </c>
      <c r="T2679" t="s">
        <v>69</v>
      </c>
      <c r="U2679">
        <v>251</v>
      </c>
      <c r="V2679">
        <v>358.93</v>
      </c>
    </row>
    <row r="2680" spans="12:22" x14ac:dyDescent="0.25">
      <c r="L2680" t="s">
        <v>61</v>
      </c>
      <c r="M2680">
        <v>2023</v>
      </c>
      <c r="N2680" t="s">
        <v>32</v>
      </c>
      <c r="O2680" t="s">
        <v>65</v>
      </c>
      <c r="P2680" t="s">
        <v>67</v>
      </c>
      <c r="Q2680" t="s">
        <v>68</v>
      </c>
      <c r="R2680" t="s">
        <v>64</v>
      </c>
      <c r="S2680" t="s">
        <v>66</v>
      </c>
      <c r="T2680" t="s">
        <v>69</v>
      </c>
      <c r="U2680">
        <v>296</v>
      </c>
      <c r="V2680">
        <v>423.28</v>
      </c>
    </row>
    <row r="2681" spans="12:22" x14ac:dyDescent="0.25">
      <c r="L2681" t="s">
        <v>61</v>
      </c>
      <c r="M2681">
        <v>2023</v>
      </c>
      <c r="N2681" t="s">
        <v>32</v>
      </c>
      <c r="O2681" t="s">
        <v>65</v>
      </c>
      <c r="P2681" t="s">
        <v>67</v>
      </c>
      <c r="Q2681" t="s">
        <v>68</v>
      </c>
      <c r="R2681" t="s">
        <v>64</v>
      </c>
      <c r="S2681" t="s">
        <v>66</v>
      </c>
      <c r="T2681" t="s">
        <v>69</v>
      </c>
      <c r="U2681">
        <v>266</v>
      </c>
      <c r="V2681">
        <v>380.38</v>
      </c>
    </row>
    <row r="2682" spans="12:22" x14ac:dyDescent="0.25">
      <c r="L2682" t="s">
        <v>59</v>
      </c>
      <c r="M2682">
        <v>2023</v>
      </c>
      <c r="N2682" t="s">
        <v>32</v>
      </c>
      <c r="O2682" t="s">
        <v>65</v>
      </c>
      <c r="P2682" t="s">
        <v>67</v>
      </c>
      <c r="Q2682" t="s">
        <v>68</v>
      </c>
      <c r="R2682" t="s">
        <v>64</v>
      </c>
      <c r="S2682" t="s">
        <v>66</v>
      </c>
      <c r="T2682" t="s">
        <v>69</v>
      </c>
      <c r="U2682">
        <v>292</v>
      </c>
      <c r="V2682">
        <v>417.56</v>
      </c>
    </row>
    <row r="2683" spans="12:22" x14ac:dyDescent="0.25">
      <c r="L2683" t="s">
        <v>61</v>
      </c>
      <c r="M2683">
        <v>2023</v>
      </c>
      <c r="N2683" t="s">
        <v>32</v>
      </c>
      <c r="O2683" t="s">
        <v>65</v>
      </c>
      <c r="P2683" t="s">
        <v>67</v>
      </c>
      <c r="Q2683" t="s">
        <v>68</v>
      </c>
      <c r="R2683" t="s">
        <v>64</v>
      </c>
      <c r="S2683" t="s">
        <v>66</v>
      </c>
      <c r="T2683" t="s">
        <v>69</v>
      </c>
      <c r="U2683">
        <v>268</v>
      </c>
      <c r="V2683">
        <v>383.24</v>
      </c>
    </row>
    <row r="2684" spans="12:22" x14ac:dyDescent="0.25">
      <c r="L2684" t="s">
        <v>61</v>
      </c>
      <c r="M2684">
        <v>2023</v>
      </c>
      <c r="N2684" t="s">
        <v>32</v>
      </c>
      <c r="O2684" t="s">
        <v>65</v>
      </c>
      <c r="P2684" t="s">
        <v>67</v>
      </c>
      <c r="Q2684" t="s">
        <v>68</v>
      </c>
      <c r="R2684" t="s">
        <v>64</v>
      </c>
      <c r="S2684" t="s">
        <v>66</v>
      </c>
      <c r="T2684" t="s">
        <v>69</v>
      </c>
      <c r="U2684">
        <v>790</v>
      </c>
      <c r="V2684">
        <v>1129.7</v>
      </c>
    </row>
    <row r="2685" spans="12:22" x14ac:dyDescent="0.25">
      <c r="L2685" t="s">
        <v>59</v>
      </c>
      <c r="M2685">
        <v>2023</v>
      </c>
      <c r="N2685" t="s">
        <v>32</v>
      </c>
      <c r="O2685" t="s">
        <v>65</v>
      </c>
      <c r="P2685" t="s">
        <v>67</v>
      </c>
      <c r="Q2685" t="s">
        <v>68</v>
      </c>
      <c r="R2685" t="s">
        <v>64</v>
      </c>
      <c r="S2685" t="s">
        <v>66</v>
      </c>
      <c r="T2685" t="s">
        <v>69</v>
      </c>
      <c r="U2685">
        <v>877</v>
      </c>
      <c r="V2685">
        <v>1254.1100000000001</v>
      </c>
    </row>
    <row r="2686" spans="12:22" x14ac:dyDescent="0.25">
      <c r="L2686" t="s">
        <v>59</v>
      </c>
      <c r="M2686">
        <v>2023</v>
      </c>
      <c r="N2686" t="s">
        <v>32</v>
      </c>
      <c r="O2686" t="s">
        <v>65</v>
      </c>
      <c r="P2686" t="s">
        <v>67</v>
      </c>
      <c r="Q2686" t="s">
        <v>68</v>
      </c>
      <c r="R2686" t="s">
        <v>64</v>
      </c>
      <c r="S2686" t="s">
        <v>66</v>
      </c>
      <c r="T2686" t="s">
        <v>69</v>
      </c>
      <c r="U2686">
        <v>830</v>
      </c>
      <c r="V2686">
        <v>526.24</v>
      </c>
    </row>
    <row r="2687" spans="12:22" x14ac:dyDescent="0.25">
      <c r="L2687" t="s">
        <v>61</v>
      </c>
      <c r="M2687">
        <v>2023</v>
      </c>
      <c r="N2687" t="s">
        <v>32</v>
      </c>
      <c r="O2687" t="s">
        <v>65</v>
      </c>
      <c r="P2687" t="s">
        <v>67</v>
      </c>
      <c r="Q2687" t="s">
        <v>68</v>
      </c>
      <c r="R2687" t="s">
        <v>64</v>
      </c>
      <c r="S2687" t="s">
        <v>66</v>
      </c>
      <c r="T2687" t="s">
        <v>69</v>
      </c>
      <c r="U2687">
        <v>267</v>
      </c>
      <c r="V2687">
        <v>381.81</v>
      </c>
    </row>
    <row r="2688" spans="12:22" x14ac:dyDescent="0.25">
      <c r="L2688" t="s">
        <v>61</v>
      </c>
      <c r="M2688">
        <v>2023</v>
      </c>
      <c r="N2688" t="s">
        <v>32</v>
      </c>
      <c r="O2688" t="s">
        <v>65</v>
      </c>
      <c r="P2688" t="s">
        <v>67</v>
      </c>
      <c r="Q2688" t="s">
        <v>68</v>
      </c>
      <c r="R2688" t="s">
        <v>64</v>
      </c>
      <c r="S2688" t="s">
        <v>66</v>
      </c>
      <c r="T2688" t="s">
        <v>69</v>
      </c>
      <c r="U2688">
        <v>295</v>
      </c>
      <c r="V2688">
        <v>421.85</v>
      </c>
    </row>
    <row r="2689" spans="12:22" x14ac:dyDescent="0.25">
      <c r="L2689" t="s">
        <v>59</v>
      </c>
      <c r="M2689">
        <v>2023</v>
      </c>
      <c r="N2689" t="s">
        <v>32</v>
      </c>
      <c r="O2689" t="s">
        <v>65</v>
      </c>
      <c r="P2689" t="s">
        <v>67</v>
      </c>
      <c r="Q2689" t="s">
        <v>68</v>
      </c>
      <c r="R2689" t="s">
        <v>64</v>
      </c>
      <c r="S2689" t="s">
        <v>66</v>
      </c>
      <c r="T2689" t="s">
        <v>69</v>
      </c>
      <c r="U2689">
        <v>265</v>
      </c>
      <c r="V2689">
        <v>378.95</v>
      </c>
    </row>
    <row r="2690" spans="12:22" x14ac:dyDescent="0.25">
      <c r="L2690" t="s">
        <v>61</v>
      </c>
      <c r="M2690">
        <v>2023</v>
      </c>
      <c r="N2690" t="s">
        <v>32</v>
      </c>
      <c r="O2690" t="s">
        <v>65</v>
      </c>
      <c r="P2690" t="s">
        <v>67</v>
      </c>
      <c r="Q2690" t="s">
        <v>68</v>
      </c>
      <c r="R2690" t="s">
        <v>64</v>
      </c>
      <c r="S2690" t="s">
        <v>66</v>
      </c>
      <c r="T2690" t="s">
        <v>69</v>
      </c>
      <c r="U2690">
        <v>799</v>
      </c>
      <c r="V2690">
        <v>1142.57</v>
      </c>
    </row>
    <row r="2691" spans="12:22" x14ac:dyDescent="0.25">
      <c r="L2691" t="s">
        <v>61</v>
      </c>
      <c r="M2691">
        <v>2023</v>
      </c>
      <c r="N2691" t="s">
        <v>32</v>
      </c>
      <c r="O2691" t="s">
        <v>65</v>
      </c>
      <c r="P2691" t="s">
        <v>67</v>
      </c>
      <c r="Q2691" t="s">
        <v>68</v>
      </c>
      <c r="R2691" t="s">
        <v>64</v>
      </c>
      <c r="S2691" t="s">
        <v>66</v>
      </c>
      <c r="T2691" t="s">
        <v>69</v>
      </c>
      <c r="U2691">
        <v>885</v>
      </c>
      <c r="V2691">
        <v>1265.55</v>
      </c>
    </row>
    <row r="2692" spans="12:22" x14ac:dyDescent="0.25">
      <c r="L2692" t="s">
        <v>59</v>
      </c>
      <c r="M2692">
        <v>2023</v>
      </c>
      <c r="N2692" t="s">
        <v>35</v>
      </c>
      <c r="O2692" t="s">
        <v>65</v>
      </c>
      <c r="P2692" t="s">
        <v>67</v>
      </c>
      <c r="Q2692" t="s">
        <v>68</v>
      </c>
      <c r="R2692" t="s">
        <v>64</v>
      </c>
      <c r="S2692" t="s">
        <v>66</v>
      </c>
      <c r="T2692" t="s">
        <v>69</v>
      </c>
      <c r="U2692">
        <v>284</v>
      </c>
      <c r="V2692">
        <v>406.12</v>
      </c>
    </row>
    <row r="2693" spans="12:22" x14ac:dyDescent="0.25">
      <c r="L2693" t="s">
        <v>61</v>
      </c>
      <c r="M2693">
        <v>2023</v>
      </c>
      <c r="N2693" t="s">
        <v>35</v>
      </c>
      <c r="O2693" t="s">
        <v>65</v>
      </c>
      <c r="P2693" t="s">
        <v>67</v>
      </c>
      <c r="Q2693" t="s">
        <v>68</v>
      </c>
      <c r="R2693" t="s">
        <v>64</v>
      </c>
      <c r="S2693" t="s">
        <v>66</v>
      </c>
      <c r="T2693" t="s">
        <v>69</v>
      </c>
      <c r="U2693">
        <v>254</v>
      </c>
      <c r="V2693">
        <v>363.22</v>
      </c>
    </row>
    <row r="2694" spans="12:22" x14ac:dyDescent="0.25">
      <c r="L2694" t="s">
        <v>59</v>
      </c>
      <c r="M2694">
        <v>2023</v>
      </c>
      <c r="N2694" t="s">
        <v>35</v>
      </c>
      <c r="O2694" t="s">
        <v>65</v>
      </c>
      <c r="P2694" t="s">
        <v>67</v>
      </c>
      <c r="Q2694" t="s">
        <v>68</v>
      </c>
      <c r="R2694" t="s">
        <v>64</v>
      </c>
      <c r="S2694" t="s">
        <v>66</v>
      </c>
      <c r="T2694" t="s">
        <v>69</v>
      </c>
      <c r="U2694">
        <v>256</v>
      </c>
      <c r="V2694">
        <v>366.08</v>
      </c>
    </row>
    <row r="2695" spans="12:22" x14ac:dyDescent="0.25">
      <c r="L2695" t="s">
        <v>59</v>
      </c>
      <c r="M2695">
        <v>2023</v>
      </c>
      <c r="N2695" t="s">
        <v>35</v>
      </c>
      <c r="O2695" t="s">
        <v>65</v>
      </c>
      <c r="P2695" t="s">
        <v>67</v>
      </c>
      <c r="Q2695" t="s">
        <v>68</v>
      </c>
      <c r="R2695" t="s">
        <v>64</v>
      </c>
      <c r="S2695" t="s">
        <v>66</v>
      </c>
      <c r="T2695" t="s">
        <v>69</v>
      </c>
      <c r="U2695">
        <v>792</v>
      </c>
      <c r="V2695">
        <v>1132.56</v>
      </c>
    </row>
    <row r="2696" spans="12:22" x14ac:dyDescent="0.25">
      <c r="L2696" t="s">
        <v>59</v>
      </c>
      <c r="M2696">
        <v>2023</v>
      </c>
      <c r="N2696" t="s">
        <v>35</v>
      </c>
      <c r="O2696" t="s">
        <v>65</v>
      </c>
      <c r="P2696" t="s">
        <v>67</v>
      </c>
      <c r="Q2696" t="s">
        <v>68</v>
      </c>
      <c r="R2696" t="s">
        <v>64</v>
      </c>
      <c r="S2696" t="s">
        <v>66</v>
      </c>
      <c r="T2696" t="s">
        <v>69</v>
      </c>
      <c r="U2696">
        <v>878</v>
      </c>
      <c r="V2696">
        <v>1255.54</v>
      </c>
    </row>
    <row r="2697" spans="12:22" x14ac:dyDescent="0.25">
      <c r="L2697" t="s">
        <v>59</v>
      </c>
      <c r="M2697">
        <v>2023</v>
      </c>
      <c r="N2697" t="s">
        <v>35</v>
      </c>
      <c r="O2697" t="s">
        <v>65</v>
      </c>
      <c r="P2697" t="s">
        <v>67</v>
      </c>
      <c r="Q2697" t="s">
        <v>68</v>
      </c>
      <c r="R2697" t="s">
        <v>64</v>
      </c>
      <c r="S2697" t="s">
        <v>66</v>
      </c>
      <c r="T2697" t="s">
        <v>69</v>
      </c>
      <c r="U2697">
        <v>831</v>
      </c>
      <c r="V2697">
        <v>526.24</v>
      </c>
    </row>
    <row r="2698" spans="12:22" x14ac:dyDescent="0.25">
      <c r="L2698" t="s">
        <v>59</v>
      </c>
      <c r="M2698">
        <v>2023</v>
      </c>
      <c r="N2698" t="s">
        <v>35</v>
      </c>
      <c r="O2698" t="s">
        <v>65</v>
      </c>
      <c r="P2698" t="s">
        <v>67</v>
      </c>
      <c r="Q2698" t="s">
        <v>68</v>
      </c>
      <c r="R2698" t="s">
        <v>64</v>
      </c>
      <c r="S2698" t="s">
        <v>66</v>
      </c>
      <c r="T2698" t="s">
        <v>69</v>
      </c>
      <c r="U2698">
        <v>255</v>
      </c>
      <c r="V2698">
        <v>364.65</v>
      </c>
    </row>
    <row r="2699" spans="12:22" x14ac:dyDescent="0.25">
      <c r="L2699" t="s">
        <v>59</v>
      </c>
      <c r="M2699">
        <v>2023</v>
      </c>
      <c r="N2699" t="s">
        <v>35</v>
      </c>
      <c r="O2699" t="s">
        <v>65</v>
      </c>
      <c r="P2699" t="s">
        <v>67</v>
      </c>
      <c r="Q2699" t="s">
        <v>68</v>
      </c>
      <c r="R2699" t="s">
        <v>64</v>
      </c>
      <c r="S2699" t="s">
        <v>66</v>
      </c>
      <c r="T2699" t="s">
        <v>69</v>
      </c>
      <c r="U2699">
        <v>283</v>
      </c>
      <c r="V2699">
        <v>404.69</v>
      </c>
    </row>
    <row r="2700" spans="12:22" x14ac:dyDescent="0.25">
      <c r="L2700" t="s">
        <v>61</v>
      </c>
      <c r="M2700">
        <v>2023</v>
      </c>
      <c r="N2700" t="s">
        <v>35</v>
      </c>
      <c r="O2700" t="s">
        <v>65</v>
      </c>
      <c r="P2700" t="s">
        <v>67</v>
      </c>
      <c r="Q2700" t="s">
        <v>68</v>
      </c>
      <c r="R2700" t="s">
        <v>64</v>
      </c>
      <c r="S2700" t="s">
        <v>66</v>
      </c>
      <c r="T2700" t="s">
        <v>69</v>
      </c>
      <c r="U2700">
        <v>801</v>
      </c>
      <c r="V2700">
        <v>1145.43</v>
      </c>
    </row>
    <row r="2701" spans="12:22" x14ac:dyDescent="0.25">
      <c r="L2701" t="s">
        <v>59</v>
      </c>
      <c r="M2701">
        <v>2023</v>
      </c>
      <c r="N2701" t="s">
        <v>35</v>
      </c>
      <c r="O2701" t="s">
        <v>65</v>
      </c>
      <c r="P2701" t="s">
        <v>67</v>
      </c>
      <c r="Q2701" t="s">
        <v>68</v>
      </c>
      <c r="R2701" t="s">
        <v>64</v>
      </c>
      <c r="S2701" t="s">
        <v>66</v>
      </c>
      <c r="T2701" t="s">
        <v>69</v>
      </c>
      <c r="U2701">
        <v>257</v>
      </c>
      <c r="V2701">
        <v>367.51</v>
      </c>
    </row>
    <row r="2702" spans="12:22" x14ac:dyDescent="0.25">
      <c r="L2702" t="s">
        <v>52</v>
      </c>
      <c r="M2702">
        <v>2023</v>
      </c>
      <c r="N2702" t="s">
        <v>41</v>
      </c>
      <c r="O2702" t="s">
        <v>65</v>
      </c>
      <c r="P2702" t="s">
        <v>67</v>
      </c>
      <c r="Q2702" t="s">
        <v>68</v>
      </c>
      <c r="R2702" t="s">
        <v>64</v>
      </c>
      <c r="S2702" t="s">
        <v>66</v>
      </c>
      <c r="T2702" t="s">
        <v>69</v>
      </c>
      <c r="U2702">
        <v>224</v>
      </c>
      <c r="V2702">
        <v>320.32</v>
      </c>
    </row>
    <row r="2703" spans="12:22" x14ac:dyDescent="0.25">
      <c r="L2703" t="s">
        <v>52</v>
      </c>
      <c r="M2703">
        <v>2023</v>
      </c>
      <c r="N2703" t="s">
        <v>41</v>
      </c>
      <c r="O2703" t="s">
        <v>65</v>
      </c>
      <c r="P2703" t="s">
        <v>67</v>
      </c>
      <c r="Q2703" t="s">
        <v>68</v>
      </c>
      <c r="R2703" t="s">
        <v>64</v>
      </c>
      <c r="S2703" t="s">
        <v>66</v>
      </c>
      <c r="T2703" t="s">
        <v>69</v>
      </c>
      <c r="U2703">
        <v>250</v>
      </c>
      <c r="V2703">
        <v>357.5</v>
      </c>
    </row>
    <row r="2704" spans="12:22" x14ac:dyDescent="0.25">
      <c r="L2704" t="s">
        <v>52</v>
      </c>
      <c r="M2704">
        <v>2023</v>
      </c>
      <c r="N2704" t="s">
        <v>41</v>
      </c>
      <c r="O2704" t="s">
        <v>65</v>
      </c>
      <c r="P2704" t="s">
        <v>67</v>
      </c>
      <c r="Q2704" t="s">
        <v>68</v>
      </c>
      <c r="R2704" t="s">
        <v>64</v>
      </c>
      <c r="S2704" t="s">
        <v>66</v>
      </c>
      <c r="T2704" t="s">
        <v>69</v>
      </c>
      <c r="U2704">
        <v>226</v>
      </c>
      <c r="V2704">
        <v>323.18</v>
      </c>
    </row>
    <row r="2705" spans="12:22" x14ac:dyDescent="0.25">
      <c r="L2705" t="s">
        <v>52</v>
      </c>
      <c r="M2705">
        <v>2023</v>
      </c>
      <c r="N2705" t="s">
        <v>41</v>
      </c>
      <c r="O2705" t="s">
        <v>65</v>
      </c>
      <c r="P2705" t="s">
        <v>67</v>
      </c>
      <c r="Q2705" t="s">
        <v>68</v>
      </c>
      <c r="R2705" t="s">
        <v>64</v>
      </c>
      <c r="S2705" t="s">
        <v>66</v>
      </c>
      <c r="T2705" t="s">
        <v>69</v>
      </c>
      <c r="U2705">
        <v>797</v>
      </c>
      <c r="V2705">
        <v>1139.71</v>
      </c>
    </row>
    <row r="2706" spans="12:22" x14ac:dyDescent="0.25">
      <c r="L2706" t="s">
        <v>52</v>
      </c>
      <c r="M2706">
        <v>2023</v>
      </c>
      <c r="N2706" t="s">
        <v>41</v>
      </c>
      <c r="O2706" t="s">
        <v>65</v>
      </c>
      <c r="P2706" t="s">
        <v>67</v>
      </c>
      <c r="Q2706" t="s">
        <v>68</v>
      </c>
      <c r="R2706" t="s">
        <v>64</v>
      </c>
      <c r="S2706" t="s">
        <v>66</v>
      </c>
      <c r="T2706" t="s">
        <v>69</v>
      </c>
      <c r="U2706">
        <v>884</v>
      </c>
      <c r="V2706">
        <v>1264.1199999999999</v>
      </c>
    </row>
    <row r="2707" spans="12:22" x14ac:dyDescent="0.25">
      <c r="L2707" t="s">
        <v>52</v>
      </c>
      <c r="M2707">
        <v>2023</v>
      </c>
      <c r="N2707" t="s">
        <v>41</v>
      </c>
      <c r="O2707" t="s">
        <v>65</v>
      </c>
      <c r="P2707" t="s">
        <v>67</v>
      </c>
      <c r="Q2707" t="s">
        <v>68</v>
      </c>
      <c r="R2707" t="s">
        <v>64</v>
      </c>
      <c r="S2707" t="s">
        <v>66</v>
      </c>
      <c r="T2707" t="s">
        <v>69</v>
      </c>
      <c r="U2707">
        <v>837</v>
      </c>
      <c r="V2707">
        <v>526.24</v>
      </c>
    </row>
    <row r="2708" spans="12:22" x14ac:dyDescent="0.25">
      <c r="L2708" t="s">
        <v>52</v>
      </c>
      <c r="M2708">
        <v>2023</v>
      </c>
      <c r="N2708" t="s">
        <v>41</v>
      </c>
      <c r="O2708" t="s">
        <v>65</v>
      </c>
      <c r="P2708" t="s">
        <v>67</v>
      </c>
      <c r="Q2708" t="s">
        <v>68</v>
      </c>
      <c r="R2708" t="s">
        <v>64</v>
      </c>
      <c r="S2708" t="s">
        <v>66</v>
      </c>
      <c r="T2708" t="s">
        <v>69</v>
      </c>
      <c r="U2708">
        <v>225</v>
      </c>
      <c r="V2708">
        <v>321.75</v>
      </c>
    </row>
    <row r="2709" spans="12:22" x14ac:dyDescent="0.25">
      <c r="L2709" t="s">
        <v>52</v>
      </c>
      <c r="M2709">
        <v>2023</v>
      </c>
      <c r="N2709" t="s">
        <v>41</v>
      </c>
      <c r="O2709" t="s">
        <v>65</v>
      </c>
      <c r="P2709" t="s">
        <v>67</v>
      </c>
      <c r="Q2709" t="s">
        <v>68</v>
      </c>
      <c r="R2709" t="s">
        <v>64</v>
      </c>
      <c r="S2709" t="s">
        <v>66</v>
      </c>
      <c r="T2709" t="s">
        <v>69</v>
      </c>
      <c r="U2709">
        <v>253</v>
      </c>
      <c r="V2709">
        <v>361.78999999999996</v>
      </c>
    </row>
    <row r="2710" spans="12:22" x14ac:dyDescent="0.25">
      <c r="L2710" t="s">
        <v>52</v>
      </c>
      <c r="M2710">
        <v>2023</v>
      </c>
      <c r="N2710" t="s">
        <v>41</v>
      </c>
      <c r="O2710" t="s">
        <v>65</v>
      </c>
      <c r="P2710" t="s">
        <v>67</v>
      </c>
      <c r="Q2710" t="s">
        <v>68</v>
      </c>
      <c r="R2710" t="s">
        <v>64</v>
      </c>
      <c r="S2710" t="s">
        <v>66</v>
      </c>
      <c r="T2710" t="s">
        <v>69</v>
      </c>
      <c r="U2710">
        <v>223</v>
      </c>
      <c r="V2710">
        <v>318.89</v>
      </c>
    </row>
    <row r="2711" spans="12:22" x14ac:dyDescent="0.25">
      <c r="L2711" t="s">
        <v>52</v>
      </c>
      <c r="M2711">
        <v>2023</v>
      </c>
      <c r="N2711" t="s">
        <v>41</v>
      </c>
      <c r="O2711" t="s">
        <v>65</v>
      </c>
      <c r="P2711" t="s">
        <v>67</v>
      </c>
      <c r="Q2711" t="s">
        <v>68</v>
      </c>
      <c r="R2711" t="s">
        <v>64</v>
      </c>
      <c r="S2711" t="s">
        <v>66</v>
      </c>
      <c r="T2711" t="s">
        <v>69</v>
      </c>
      <c r="U2711">
        <v>806</v>
      </c>
      <c r="V2711">
        <v>1152.58</v>
      </c>
    </row>
    <row r="2712" spans="12:22" x14ac:dyDescent="0.25">
      <c r="L2712" t="s">
        <v>59</v>
      </c>
      <c r="M2712">
        <v>2023</v>
      </c>
      <c r="N2712" t="s">
        <v>40</v>
      </c>
      <c r="O2712" t="s">
        <v>65</v>
      </c>
      <c r="P2712" t="s">
        <v>67</v>
      </c>
      <c r="Q2712" t="s">
        <v>68</v>
      </c>
      <c r="R2712" t="s">
        <v>64</v>
      </c>
      <c r="S2712" t="s">
        <v>66</v>
      </c>
      <c r="T2712" t="s">
        <v>69</v>
      </c>
      <c r="U2712">
        <v>254</v>
      </c>
      <c r="V2712">
        <v>363.22</v>
      </c>
    </row>
    <row r="2713" spans="12:22" x14ac:dyDescent="0.25">
      <c r="L2713" t="s">
        <v>59</v>
      </c>
      <c r="M2713">
        <v>2023</v>
      </c>
      <c r="N2713" t="s">
        <v>40</v>
      </c>
      <c r="O2713" t="s">
        <v>65</v>
      </c>
      <c r="P2713" t="s">
        <v>67</v>
      </c>
      <c r="Q2713" t="s">
        <v>68</v>
      </c>
      <c r="R2713" t="s">
        <v>64</v>
      </c>
      <c r="S2713" t="s">
        <v>66</v>
      </c>
      <c r="T2713" t="s">
        <v>69</v>
      </c>
      <c r="U2713">
        <v>230</v>
      </c>
      <c r="V2713">
        <v>328.9</v>
      </c>
    </row>
    <row r="2714" spans="12:22" x14ac:dyDescent="0.25">
      <c r="L2714" t="s">
        <v>59</v>
      </c>
      <c r="M2714">
        <v>2023</v>
      </c>
      <c r="N2714" t="s">
        <v>40</v>
      </c>
      <c r="O2714" t="s">
        <v>65</v>
      </c>
      <c r="P2714" t="s">
        <v>67</v>
      </c>
      <c r="Q2714" t="s">
        <v>68</v>
      </c>
      <c r="R2714" t="s">
        <v>64</v>
      </c>
      <c r="S2714" t="s">
        <v>66</v>
      </c>
      <c r="T2714" t="s">
        <v>69</v>
      </c>
      <c r="U2714">
        <v>256</v>
      </c>
      <c r="V2714">
        <v>366.08</v>
      </c>
    </row>
    <row r="2715" spans="12:22" x14ac:dyDescent="0.25">
      <c r="L2715" t="s">
        <v>59</v>
      </c>
      <c r="M2715">
        <v>2023</v>
      </c>
      <c r="N2715" t="s">
        <v>40</v>
      </c>
      <c r="O2715" t="s">
        <v>65</v>
      </c>
      <c r="P2715" t="s">
        <v>67</v>
      </c>
      <c r="Q2715" t="s">
        <v>68</v>
      </c>
      <c r="R2715" t="s">
        <v>64</v>
      </c>
      <c r="S2715" t="s">
        <v>66</v>
      </c>
      <c r="T2715" t="s">
        <v>69</v>
      </c>
      <c r="U2715">
        <v>796</v>
      </c>
      <c r="V2715">
        <v>1138.28</v>
      </c>
    </row>
    <row r="2716" spans="12:22" x14ac:dyDescent="0.25">
      <c r="L2716" t="s">
        <v>52</v>
      </c>
      <c r="M2716">
        <v>2023</v>
      </c>
      <c r="N2716" t="s">
        <v>40</v>
      </c>
      <c r="O2716" t="s">
        <v>65</v>
      </c>
      <c r="P2716" t="s">
        <v>67</v>
      </c>
      <c r="Q2716" t="s">
        <v>68</v>
      </c>
      <c r="R2716" t="s">
        <v>64</v>
      </c>
      <c r="S2716" t="s">
        <v>66</v>
      </c>
      <c r="T2716" t="s">
        <v>69</v>
      </c>
      <c r="U2716">
        <v>883</v>
      </c>
      <c r="V2716">
        <v>1262.69</v>
      </c>
    </row>
    <row r="2717" spans="12:22" x14ac:dyDescent="0.25">
      <c r="L2717" t="s">
        <v>52</v>
      </c>
      <c r="M2717">
        <v>2023</v>
      </c>
      <c r="N2717" t="s">
        <v>40</v>
      </c>
      <c r="O2717" t="s">
        <v>65</v>
      </c>
      <c r="P2717" t="s">
        <v>67</v>
      </c>
      <c r="Q2717" t="s">
        <v>68</v>
      </c>
      <c r="R2717" t="s">
        <v>64</v>
      </c>
      <c r="S2717" t="s">
        <v>66</v>
      </c>
      <c r="T2717" t="s">
        <v>69</v>
      </c>
      <c r="U2717">
        <v>836</v>
      </c>
      <c r="V2717">
        <v>526.24</v>
      </c>
    </row>
    <row r="2718" spans="12:22" x14ac:dyDescent="0.25">
      <c r="L2718" t="s">
        <v>59</v>
      </c>
      <c r="M2718">
        <v>2023</v>
      </c>
      <c r="N2718" t="s">
        <v>40</v>
      </c>
      <c r="O2718" t="s">
        <v>65</v>
      </c>
      <c r="P2718" t="s">
        <v>67</v>
      </c>
      <c r="Q2718" t="s">
        <v>68</v>
      </c>
      <c r="R2718" t="s">
        <v>64</v>
      </c>
      <c r="S2718" t="s">
        <v>66</v>
      </c>
      <c r="T2718" t="s">
        <v>69</v>
      </c>
      <c r="U2718">
        <v>231</v>
      </c>
      <c r="V2718">
        <v>330.33</v>
      </c>
    </row>
    <row r="2719" spans="12:22" x14ac:dyDescent="0.25">
      <c r="L2719" t="s">
        <v>59</v>
      </c>
      <c r="M2719">
        <v>2023</v>
      </c>
      <c r="N2719" t="s">
        <v>40</v>
      </c>
      <c r="O2719" t="s">
        <v>65</v>
      </c>
      <c r="P2719" t="s">
        <v>67</v>
      </c>
      <c r="Q2719" t="s">
        <v>68</v>
      </c>
      <c r="R2719" t="s">
        <v>64</v>
      </c>
      <c r="S2719" t="s">
        <v>66</v>
      </c>
      <c r="T2719" t="s">
        <v>69</v>
      </c>
      <c r="U2719">
        <v>229</v>
      </c>
      <c r="V2719">
        <v>327.47000000000003</v>
      </c>
    </row>
    <row r="2720" spans="12:22" x14ac:dyDescent="0.25">
      <c r="L2720" t="s">
        <v>59</v>
      </c>
      <c r="M2720">
        <v>2023</v>
      </c>
      <c r="N2720" t="s">
        <v>40</v>
      </c>
      <c r="O2720" t="s">
        <v>65</v>
      </c>
      <c r="P2720" t="s">
        <v>67</v>
      </c>
      <c r="Q2720" t="s">
        <v>68</v>
      </c>
      <c r="R2720" t="s">
        <v>64</v>
      </c>
      <c r="S2720" t="s">
        <v>66</v>
      </c>
      <c r="T2720" t="s">
        <v>69</v>
      </c>
      <c r="U2720">
        <v>805</v>
      </c>
      <c r="V2720">
        <v>1151.1500000000001</v>
      </c>
    </row>
    <row r="2721" spans="12:22" x14ac:dyDescent="0.25">
      <c r="L2721" t="s">
        <v>59</v>
      </c>
      <c r="M2721">
        <v>2023</v>
      </c>
      <c r="N2721" t="s">
        <v>40</v>
      </c>
      <c r="O2721" t="s">
        <v>65</v>
      </c>
      <c r="P2721" t="s">
        <v>67</v>
      </c>
      <c r="Q2721" t="s">
        <v>68</v>
      </c>
      <c r="R2721" t="s">
        <v>64</v>
      </c>
      <c r="S2721" t="s">
        <v>66</v>
      </c>
      <c r="T2721" t="s">
        <v>69</v>
      </c>
      <c r="U2721">
        <v>227</v>
      </c>
      <c r="V2721">
        <v>324.61</v>
      </c>
    </row>
    <row r="2722" spans="12:22" x14ac:dyDescent="0.25">
      <c r="L2722" t="s">
        <v>61</v>
      </c>
      <c r="M2722">
        <v>2023</v>
      </c>
      <c r="N2722" t="s">
        <v>39</v>
      </c>
      <c r="O2722" t="s">
        <v>65</v>
      </c>
      <c r="P2722" t="s">
        <v>67</v>
      </c>
      <c r="Q2722" t="s">
        <v>68</v>
      </c>
      <c r="R2722" t="s">
        <v>64</v>
      </c>
      <c r="S2722" t="s">
        <v>66</v>
      </c>
      <c r="T2722" t="s">
        <v>69</v>
      </c>
      <c r="U2722">
        <v>260</v>
      </c>
      <c r="V2722">
        <v>371.8</v>
      </c>
    </row>
    <row r="2723" spans="12:22" x14ac:dyDescent="0.25">
      <c r="L2723" t="s">
        <v>52</v>
      </c>
      <c r="M2723">
        <v>2023</v>
      </c>
      <c r="N2723" t="s">
        <v>39</v>
      </c>
      <c r="O2723" t="s">
        <v>65</v>
      </c>
      <c r="P2723" t="s">
        <v>67</v>
      </c>
      <c r="Q2723" t="s">
        <v>68</v>
      </c>
      <c r="R2723" t="s">
        <v>64</v>
      </c>
      <c r="S2723" t="s">
        <v>66</v>
      </c>
      <c r="T2723" t="s">
        <v>69</v>
      </c>
      <c r="U2723">
        <v>236</v>
      </c>
      <c r="V2723">
        <v>337.48</v>
      </c>
    </row>
    <row r="2724" spans="12:22" x14ac:dyDescent="0.25">
      <c r="L2724" t="s">
        <v>59</v>
      </c>
      <c r="M2724">
        <v>2023</v>
      </c>
      <c r="N2724" t="s">
        <v>39</v>
      </c>
      <c r="O2724" t="s">
        <v>65</v>
      </c>
      <c r="P2724" t="s">
        <v>67</v>
      </c>
      <c r="Q2724" t="s">
        <v>68</v>
      </c>
      <c r="R2724" t="s">
        <v>64</v>
      </c>
      <c r="S2724" t="s">
        <v>66</v>
      </c>
      <c r="T2724" t="s">
        <v>69</v>
      </c>
      <c r="U2724">
        <v>262</v>
      </c>
      <c r="V2724">
        <v>374.65999999999997</v>
      </c>
    </row>
    <row r="2725" spans="12:22" x14ac:dyDescent="0.25">
      <c r="L2725" t="s">
        <v>63</v>
      </c>
      <c r="M2725">
        <v>2023</v>
      </c>
      <c r="N2725" t="s">
        <v>39</v>
      </c>
      <c r="O2725" t="s">
        <v>65</v>
      </c>
      <c r="P2725" t="s">
        <v>67</v>
      </c>
      <c r="Q2725" t="s">
        <v>68</v>
      </c>
      <c r="R2725" t="s">
        <v>64</v>
      </c>
      <c r="S2725" t="s">
        <v>66</v>
      </c>
      <c r="T2725" t="s">
        <v>69</v>
      </c>
      <c r="U2725">
        <v>232</v>
      </c>
      <c r="V2725">
        <v>331.76</v>
      </c>
    </row>
    <row r="2726" spans="12:22" x14ac:dyDescent="0.25">
      <c r="L2726" t="s">
        <v>52</v>
      </c>
      <c r="M2726">
        <v>2023</v>
      </c>
      <c r="N2726" t="s">
        <v>39</v>
      </c>
      <c r="O2726" t="s">
        <v>65</v>
      </c>
      <c r="P2726" t="s">
        <v>67</v>
      </c>
      <c r="Q2726" t="s">
        <v>68</v>
      </c>
      <c r="R2726" t="s">
        <v>64</v>
      </c>
      <c r="S2726" t="s">
        <v>66</v>
      </c>
      <c r="T2726" t="s">
        <v>69</v>
      </c>
      <c r="U2726">
        <v>795</v>
      </c>
      <c r="V2726">
        <v>1136.8499999999999</v>
      </c>
    </row>
    <row r="2727" spans="12:22" x14ac:dyDescent="0.25">
      <c r="L2727" t="s">
        <v>59</v>
      </c>
      <c r="M2727">
        <v>2023</v>
      </c>
      <c r="N2727" t="s">
        <v>39</v>
      </c>
      <c r="O2727" t="s">
        <v>65</v>
      </c>
      <c r="P2727" t="s">
        <v>67</v>
      </c>
      <c r="Q2727" t="s">
        <v>68</v>
      </c>
      <c r="R2727" t="s">
        <v>64</v>
      </c>
      <c r="S2727" t="s">
        <v>66</v>
      </c>
      <c r="T2727" t="s">
        <v>69</v>
      </c>
      <c r="U2727">
        <v>882</v>
      </c>
      <c r="V2727">
        <v>1261.26</v>
      </c>
    </row>
    <row r="2728" spans="12:22" x14ac:dyDescent="0.25">
      <c r="L2728" t="s">
        <v>59</v>
      </c>
      <c r="M2728">
        <v>2023</v>
      </c>
      <c r="N2728" t="s">
        <v>39</v>
      </c>
      <c r="O2728" t="s">
        <v>65</v>
      </c>
      <c r="P2728" t="s">
        <v>67</v>
      </c>
      <c r="Q2728" t="s">
        <v>68</v>
      </c>
      <c r="R2728" t="s">
        <v>64</v>
      </c>
      <c r="S2728" t="s">
        <v>66</v>
      </c>
      <c r="T2728" t="s">
        <v>69</v>
      </c>
      <c r="U2728">
        <v>835</v>
      </c>
      <c r="V2728">
        <v>526.24</v>
      </c>
    </row>
    <row r="2729" spans="12:22" x14ac:dyDescent="0.25">
      <c r="L2729" t="s">
        <v>52</v>
      </c>
      <c r="M2729">
        <v>2023</v>
      </c>
      <c r="N2729" t="s">
        <v>39</v>
      </c>
      <c r="O2729" t="s">
        <v>65</v>
      </c>
      <c r="P2729" t="s">
        <v>67</v>
      </c>
      <c r="Q2729" t="s">
        <v>68</v>
      </c>
      <c r="R2729" t="s">
        <v>64</v>
      </c>
      <c r="S2729" t="s">
        <v>66</v>
      </c>
      <c r="T2729" t="s">
        <v>69</v>
      </c>
      <c r="U2729">
        <v>237</v>
      </c>
      <c r="V2729">
        <v>338.90999999999997</v>
      </c>
    </row>
    <row r="2730" spans="12:22" x14ac:dyDescent="0.25">
      <c r="L2730" t="s">
        <v>63</v>
      </c>
      <c r="M2730">
        <v>2023</v>
      </c>
      <c r="N2730" t="s">
        <v>39</v>
      </c>
      <c r="O2730" t="s">
        <v>65</v>
      </c>
      <c r="P2730" t="s">
        <v>67</v>
      </c>
      <c r="Q2730" t="s">
        <v>68</v>
      </c>
      <c r="R2730" t="s">
        <v>64</v>
      </c>
      <c r="S2730" t="s">
        <v>66</v>
      </c>
      <c r="T2730" t="s">
        <v>69</v>
      </c>
      <c r="U2730">
        <v>259</v>
      </c>
      <c r="V2730">
        <v>370.37</v>
      </c>
    </row>
    <row r="2731" spans="12:22" x14ac:dyDescent="0.25">
      <c r="L2731" t="s">
        <v>59</v>
      </c>
      <c r="M2731">
        <v>2023</v>
      </c>
      <c r="N2731" t="s">
        <v>39</v>
      </c>
      <c r="O2731" t="s">
        <v>65</v>
      </c>
      <c r="P2731" t="s">
        <v>67</v>
      </c>
      <c r="Q2731" t="s">
        <v>68</v>
      </c>
      <c r="R2731" t="s">
        <v>64</v>
      </c>
      <c r="S2731" t="s">
        <v>66</v>
      </c>
      <c r="T2731" t="s">
        <v>69</v>
      </c>
      <c r="U2731">
        <v>235</v>
      </c>
      <c r="V2731">
        <v>336.05</v>
      </c>
    </row>
    <row r="2732" spans="12:22" x14ac:dyDescent="0.25">
      <c r="L2732" t="s">
        <v>52</v>
      </c>
      <c r="M2732">
        <v>2023</v>
      </c>
      <c r="N2732" t="s">
        <v>39</v>
      </c>
      <c r="O2732" t="s">
        <v>65</v>
      </c>
      <c r="P2732" t="s">
        <v>67</v>
      </c>
      <c r="Q2732" t="s">
        <v>68</v>
      </c>
      <c r="R2732" t="s">
        <v>64</v>
      </c>
      <c r="S2732" t="s">
        <v>66</v>
      </c>
      <c r="T2732" t="s">
        <v>69</v>
      </c>
      <c r="U2732">
        <v>804</v>
      </c>
      <c r="V2732">
        <v>1149.72</v>
      </c>
    </row>
    <row r="2733" spans="12:22" x14ac:dyDescent="0.25">
      <c r="L2733" t="s">
        <v>61</v>
      </c>
      <c r="M2733">
        <v>2023</v>
      </c>
      <c r="N2733" t="s">
        <v>39</v>
      </c>
      <c r="O2733" t="s">
        <v>65</v>
      </c>
      <c r="P2733" t="s">
        <v>67</v>
      </c>
      <c r="Q2733" t="s">
        <v>68</v>
      </c>
      <c r="R2733" t="s">
        <v>64</v>
      </c>
      <c r="S2733" t="s">
        <v>66</v>
      </c>
      <c r="T2733" t="s">
        <v>69</v>
      </c>
      <c r="U2733">
        <v>233</v>
      </c>
      <c r="V2733">
        <v>333.19</v>
      </c>
    </row>
    <row r="2734" spans="12:22" x14ac:dyDescent="0.25">
      <c r="L2734" t="s">
        <v>59</v>
      </c>
      <c r="M2734">
        <v>2024</v>
      </c>
      <c r="N2734" t="s">
        <v>34</v>
      </c>
      <c r="O2734" t="s">
        <v>53</v>
      </c>
      <c r="P2734" t="s">
        <v>54</v>
      </c>
      <c r="Q2734" t="s">
        <v>55</v>
      </c>
      <c r="R2734" t="s">
        <v>56</v>
      </c>
      <c r="S2734" t="s">
        <v>57</v>
      </c>
      <c r="T2734" t="s">
        <v>60</v>
      </c>
      <c r="U2734">
        <v>302</v>
      </c>
      <c r="V2734">
        <v>462.06</v>
      </c>
    </row>
    <row r="2735" spans="12:22" x14ac:dyDescent="0.25">
      <c r="L2735" t="s">
        <v>52</v>
      </c>
      <c r="M2735">
        <v>2024</v>
      </c>
      <c r="N2735" t="s">
        <v>34</v>
      </c>
      <c r="O2735" t="s">
        <v>53</v>
      </c>
      <c r="P2735" t="s">
        <v>54</v>
      </c>
      <c r="Q2735" t="s">
        <v>55</v>
      </c>
      <c r="R2735" t="s">
        <v>56</v>
      </c>
      <c r="S2735" t="s">
        <v>57</v>
      </c>
      <c r="T2735" t="s">
        <v>60</v>
      </c>
      <c r="U2735">
        <v>272</v>
      </c>
      <c r="V2735">
        <v>388.96</v>
      </c>
    </row>
    <row r="2736" spans="12:22" x14ac:dyDescent="0.25">
      <c r="L2736" t="s">
        <v>59</v>
      </c>
      <c r="M2736">
        <v>2024</v>
      </c>
      <c r="N2736" t="s">
        <v>34</v>
      </c>
      <c r="O2736" t="s">
        <v>53</v>
      </c>
      <c r="P2736" t="s">
        <v>54</v>
      </c>
      <c r="Q2736" t="s">
        <v>55</v>
      </c>
      <c r="R2736" t="s">
        <v>56</v>
      </c>
      <c r="S2736" t="s">
        <v>57</v>
      </c>
      <c r="T2736" t="s">
        <v>60</v>
      </c>
      <c r="U2736">
        <v>298</v>
      </c>
      <c r="V2736">
        <v>426.14</v>
      </c>
    </row>
    <row r="2737" spans="12:22" x14ac:dyDescent="0.25">
      <c r="L2737" t="s">
        <v>59</v>
      </c>
      <c r="M2737">
        <v>2024</v>
      </c>
      <c r="N2737" t="s">
        <v>34</v>
      </c>
      <c r="O2737" t="s">
        <v>53</v>
      </c>
      <c r="P2737" t="s">
        <v>54</v>
      </c>
      <c r="Q2737" t="s">
        <v>55</v>
      </c>
      <c r="R2737" t="s">
        <v>56</v>
      </c>
      <c r="S2737" t="s">
        <v>57</v>
      </c>
      <c r="T2737" t="s">
        <v>60</v>
      </c>
      <c r="U2737">
        <v>274</v>
      </c>
      <c r="V2737">
        <v>391.82</v>
      </c>
    </row>
    <row r="2738" spans="12:22" x14ac:dyDescent="0.25">
      <c r="L2738" t="s">
        <v>52</v>
      </c>
      <c r="M2738">
        <v>2024</v>
      </c>
      <c r="N2738" t="s">
        <v>34</v>
      </c>
      <c r="O2738" t="s">
        <v>53</v>
      </c>
      <c r="P2738" t="s">
        <v>54</v>
      </c>
      <c r="Q2738" t="s">
        <v>55</v>
      </c>
      <c r="R2738" t="s">
        <v>56</v>
      </c>
      <c r="S2738" t="s">
        <v>57</v>
      </c>
      <c r="T2738" t="s">
        <v>60</v>
      </c>
      <c r="U2738">
        <v>666</v>
      </c>
      <c r="V2738">
        <v>952.38</v>
      </c>
    </row>
    <row r="2739" spans="12:22" x14ac:dyDescent="0.25">
      <c r="L2739" t="s">
        <v>61</v>
      </c>
      <c r="M2739">
        <v>2024</v>
      </c>
      <c r="N2739" t="s">
        <v>34</v>
      </c>
      <c r="O2739" t="s">
        <v>53</v>
      </c>
      <c r="P2739" t="s">
        <v>54</v>
      </c>
      <c r="Q2739" t="s">
        <v>55</v>
      </c>
      <c r="R2739" t="s">
        <v>56</v>
      </c>
      <c r="S2739" t="s">
        <v>57</v>
      </c>
      <c r="T2739" t="s">
        <v>60</v>
      </c>
      <c r="U2739">
        <v>753</v>
      </c>
      <c r="V2739">
        <v>1076.79</v>
      </c>
    </row>
    <row r="2740" spans="12:22" x14ac:dyDescent="0.25">
      <c r="L2740" t="s">
        <v>61</v>
      </c>
      <c r="M2740">
        <v>2024</v>
      </c>
      <c r="N2740" t="s">
        <v>34</v>
      </c>
      <c r="O2740" t="s">
        <v>53</v>
      </c>
      <c r="P2740" t="s">
        <v>54</v>
      </c>
      <c r="Q2740" t="s">
        <v>55</v>
      </c>
      <c r="R2740" t="s">
        <v>56</v>
      </c>
      <c r="S2740" t="s">
        <v>57</v>
      </c>
      <c r="T2740" t="s">
        <v>60</v>
      </c>
      <c r="U2740">
        <v>297</v>
      </c>
      <c r="V2740">
        <v>424.71</v>
      </c>
    </row>
    <row r="2741" spans="12:22" x14ac:dyDescent="0.25">
      <c r="L2741" t="s">
        <v>52</v>
      </c>
      <c r="M2741">
        <v>2024</v>
      </c>
      <c r="N2741" t="s">
        <v>34</v>
      </c>
      <c r="O2741" t="s">
        <v>53</v>
      </c>
      <c r="P2741" t="s">
        <v>54</v>
      </c>
      <c r="Q2741" t="s">
        <v>55</v>
      </c>
      <c r="R2741" t="s">
        <v>56</v>
      </c>
      <c r="S2741" t="s">
        <v>57</v>
      </c>
      <c r="T2741" t="s">
        <v>60</v>
      </c>
      <c r="U2741">
        <v>792</v>
      </c>
      <c r="V2741">
        <v>526.24</v>
      </c>
    </row>
    <row r="2742" spans="12:22" x14ac:dyDescent="0.25">
      <c r="L2742" t="s">
        <v>59</v>
      </c>
      <c r="M2742">
        <v>2024</v>
      </c>
      <c r="N2742" t="s">
        <v>34</v>
      </c>
      <c r="O2742" t="s">
        <v>53</v>
      </c>
      <c r="P2742" t="s">
        <v>54</v>
      </c>
      <c r="Q2742" t="s">
        <v>55</v>
      </c>
      <c r="R2742" t="s">
        <v>56</v>
      </c>
      <c r="S2742" t="s">
        <v>57</v>
      </c>
      <c r="T2742" t="s">
        <v>60</v>
      </c>
      <c r="U2742">
        <v>301</v>
      </c>
      <c r="V2742">
        <v>430.43</v>
      </c>
    </row>
    <row r="2743" spans="12:22" x14ac:dyDescent="0.25">
      <c r="L2743" t="s">
        <v>59</v>
      </c>
      <c r="M2743">
        <v>2024</v>
      </c>
      <c r="N2743" t="s">
        <v>34</v>
      </c>
      <c r="O2743" t="s">
        <v>53</v>
      </c>
      <c r="P2743" t="s">
        <v>54</v>
      </c>
      <c r="Q2743" t="s">
        <v>55</v>
      </c>
      <c r="R2743" t="s">
        <v>56</v>
      </c>
      <c r="S2743" t="s">
        <v>57</v>
      </c>
      <c r="T2743" t="s">
        <v>60</v>
      </c>
      <c r="U2743">
        <v>271</v>
      </c>
      <c r="V2743">
        <v>387.53</v>
      </c>
    </row>
    <row r="2744" spans="12:22" x14ac:dyDescent="0.25">
      <c r="L2744" t="s">
        <v>52</v>
      </c>
      <c r="M2744">
        <v>2024</v>
      </c>
      <c r="N2744" t="s">
        <v>34</v>
      </c>
      <c r="O2744" t="s">
        <v>53</v>
      </c>
      <c r="P2744" t="s">
        <v>54</v>
      </c>
      <c r="Q2744" t="s">
        <v>55</v>
      </c>
      <c r="R2744" t="s">
        <v>56</v>
      </c>
      <c r="S2744" t="s">
        <v>57</v>
      </c>
      <c r="T2744" t="s">
        <v>60</v>
      </c>
      <c r="U2744">
        <v>299</v>
      </c>
      <c r="V2744">
        <v>427.57</v>
      </c>
    </row>
    <row r="2745" spans="12:22" x14ac:dyDescent="0.25">
      <c r="L2745" t="s">
        <v>59</v>
      </c>
      <c r="M2745">
        <v>2024</v>
      </c>
      <c r="N2745" t="s">
        <v>34</v>
      </c>
      <c r="O2745" t="s">
        <v>53</v>
      </c>
      <c r="P2745" t="s">
        <v>54</v>
      </c>
      <c r="Q2745" t="s">
        <v>55</v>
      </c>
      <c r="R2745" t="s">
        <v>56</v>
      </c>
      <c r="S2745" t="s">
        <v>57</v>
      </c>
      <c r="T2745" t="s">
        <v>60</v>
      </c>
      <c r="U2745">
        <v>761</v>
      </c>
      <c r="V2745">
        <v>1088.23</v>
      </c>
    </row>
    <row r="2746" spans="12:22" x14ac:dyDescent="0.25">
      <c r="L2746" t="s">
        <v>52</v>
      </c>
      <c r="M2746">
        <v>2024</v>
      </c>
      <c r="N2746" t="s">
        <v>38</v>
      </c>
      <c r="O2746" t="s">
        <v>53</v>
      </c>
      <c r="P2746" t="s">
        <v>54</v>
      </c>
      <c r="Q2746" t="s">
        <v>55</v>
      </c>
      <c r="R2746" t="s">
        <v>56</v>
      </c>
      <c r="S2746" t="s">
        <v>57</v>
      </c>
      <c r="T2746" t="s">
        <v>60</v>
      </c>
      <c r="U2746">
        <v>278</v>
      </c>
      <c r="V2746">
        <v>425.34000000000003</v>
      </c>
    </row>
    <row r="2747" spans="12:22" x14ac:dyDescent="0.25">
      <c r="L2747" t="s">
        <v>59</v>
      </c>
      <c r="M2747">
        <v>2024</v>
      </c>
      <c r="N2747" t="s">
        <v>38</v>
      </c>
      <c r="O2747" t="s">
        <v>53</v>
      </c>
      <c r="P2747" t="s">
        <v>54</v>
      </c>
      <c r="Q2747" t="s">
        <v>55</v>
      </c>
      <c r="R2747" t="s">
        <v>56</v>
      </c>
      <c r="S2747" t="s">
        <v>57</v>
      </c>
      <c r="T2747" t="s">
        <v>60</v>
      </c>
      <c r="U2747">
        <v>280</v>
      </c>
      <c r="V2747">
        <v>400.4</v>
      </c>
    </row>
    <row r="2748" spans="12:22" x14ac:dyDescent="0.25">
      <c r="L2748" t="s">
        <v>52</v>
      </c>
      <c r="M2748">
        <v>2024</v>
      </c>
      <c r="N2748" t="s">
        <v>38</v>
      </c>
      <c r="O2748" t="s">
        <v>53</v>
      </c>
      <c r="P2748" t="s">
        <v>54</v>
      </c>
      <c r="Q2748" t="s">
        <v>55</v>
      </c>
      <c r="R2748" t="s">
        <v>56</v>
      </c>
      <c r="S2748" t="s">
        <v>57</v>
      </c>
      <c r="T2748" t="s">
        <v>60</v>
      </c>
      <c r="U2748">
        <v>250</v>
      </c>
      <c r="V2748">
        <v>357.5</v>
      </c>
    </row>
    <row r="2749" spans="12:22" x14ac:dyDescent="0.25">
      <c r="L2749" t="s">
        <v>59</v>
      </c>
      <c r="M2749">
        <v>2024</v>
      </c>
      <c r="N2749" t="s">
        <v>38</v>
      </c>
      <c r="O2749" t="s">
        <v>53</v>
      </c>
      <c r="P2749" t="s">
        <v>54</v>
      </c>
      <c r="Q2749" t="s">
        <v>55</v>
      </c>
      <c r="R2749" t="s">
        <v>56</v>
      </c>
      <c r="S2749" t="s">
        <v>57</v>
      </c>
      <c r="T2749" t="s">
        <v>60</v>
      </c>
      <c r="U2749">
        <v>670</v>
      </c>
      <c r="V2749">
        <v>958.1</v>
      </c>
    </row>
    <row r="2750" spans="12:22" x14ac:dyDescent="0.25">
      <c r="L2750" t="s">
        <v>52</v>
      </c>
      <c r="M2750">
        <v>2024</v>
      </c>
      <c r="N2750" t="s">
        <v>38</v>
      </c>
      <c r="O2750" t="s">
        <v>53</v>
      </c>
      <c r="P2750" t="s">
        <v>54</v>
      </c>
      <c r="Q2750" t="s">
        <v>55</v>
      </c>
      <c r="R2750" t="s">
        <v>56</v>
      </c>
      <c r="S2750" t="s">
        <v>57</v>
      </c>
      <c r="T2750" t="s">
        <v>60</v>
      </c>
      <c r="U2750">
        <v>756</v>
      </c>
      <c r="V2750">
        <v>1081.08</v>
      </c>
    </row>
    <row r="2751" spans="12:22" x14ac:dyDescent="0.25">
      <c r="L2751" t="s">
        <v>52</v>
      </c>
      <c r="M2751">
        <v>2024</v>
      </c>
      <c r="N2751" t="s">
        <v>38</v>
      </c>
      <c r="O2751" t="s">
        <v>53</v>
      </c>
      <c r="P2751" t="s">
        <v>54</v>
      </c>
      <c r="Q2751" t="s">
        <v>55</v>
      </c>
      <c r="R2751" t="s">
        <v>56</v>
      </c>
      <c r="S2751" t="s">
        <v>57</v>
      </c>
      <c r="T2751" t="s">
        <v>60</v>
      </c>
      <c r="U2751">
        <v>279</v>
      </c>
      <c r="V2751">
        <v>398.97</v>
      </c>
    </row>
    <row r="2752" spans="12:22" x14ac:dyDescent="0.25">
      <c r="L2752" t="s">
        <v>59</v>
      </c>
      <c r="M2752">
        <v>2024</v>
      </c>
      <c r="N2752" t="s">
        <v>38</v>
      </c>
      <c r="O2752" t="s">
        <v>53</v>
      </c>
      <c r="P2752" t="s">
        <v>54</v>
      </c>
      <c r="Q2752" t="s">
        <v>55</v>
      </c>
      <c r="R2752" t="s">
        <v>56</v>
      </c>
      <c r="S2752" t="s">
        <v>57</v>
      </c>
      <c r="T2752" t="s">
        <v>60</v>
      </c>
      <c r="U2752">
        <v>796</v>
      </c>
      <c r="V2752">
        <v>526.24</v>
      </c>
    </row>
    <row r="2753" spans="12:22" x14ac:dyDescent="0.25">
      <c r="L2753" t="s">
        <v>52</v>
      </c>
      <c r="M2753">
        <v>2024</v>
      </c>
      <c r="N2753" t="s">
        <v>38</v>
      </c>
      <c r="O2753" t="s">
        <v>53</v>
      </c>
      <c r="P2753" t="s">
        <v>54</v>
      </c>
      <c r="Q2753" t="s">
        <v>55</v>
      </c>
      <c r="R2753" t="s">
        <v>56</v>
      </c>
      <c r="S2753" t="s">
        <v>57</v>
      </c>
      <c r="T2753" t="s">
        <v>60</v>
      </c>
      <c r="U2753">
        <v>277</v>
      </c>
      <c r="V2753">
        <v>396.11</v>
      </c>
    </row>
    <row r="2754" spans="12:22" x14ac:dyDescent="0.25">
      <c r="L2754" t="s">
        <v>59</v>
      </c>
      <c r="M2754">
        <v>2024</v>
      </c>
      <c r="N2754" t="s">
        <v>38</v>
      </c>
      <c r="O2754" t="s">
        <v>53</v>
      </c>
      <c r="P2754" t="s">
        <v>54</v>
      </c>
      <c r="Q2754" t="s">
        <v>55</v>
      </c>
      <c r="R2754" t="s">
        <v>56</v>
      </c>
      <c r="S2754" t="s">
        <v>57</v>
      </c>
      <c r="T2754" t="s">
        <v>60</v>
      </c>
      <c r="U2754">
        <v>253</v>
      </c>
      <c r="V2754">
        <v>361.78999999999996</v>
      </c>
    </row>
    <row r="2755" spans="12:22" x14ac:dyDescent="0.25">
      <c r="L2755" t="s">
        <v>52</v>
      </c>
      <c r="M2755">
        <v>2024</v>
      </c>
      <c r="N2755" t="s">
        <v>38</v>
      </c>
      <c r="O2755" t="s">
        <v>53</v>
      </c>
      <c r="P2755" t="s">
        <v>54</v>
      </c>
      <c r="Q2755" t="s">
        <v>55</v>
      </c>
      <c r="R2755" t="s">
        <v>56</v>
      </c>
      <c r="S2755" t="s">
        <v>57</v>
      </c>
      <c r="T2755" t="s">
        <v>60</v>
      </c>
      <c r="U2755">
        <v>765</v>
      </c>
      <c r="V2755">
        <v>1093.95</v>
      </c>
    </row>
    <row r="2756" spans="12:22" x14ac:dyDescent="0.25">
      <c r="L2756" t="s">
        <v>52</v>
      </c>
      <c r="M2756">
        <v>2024</v>
      </c>
      <c r="N2756" t="s">
        <v>42</v>
      </c>
      <c r="O2756" t="s">
        <v>53</v>
      </c>
      <c r="P2756" t="s">
        <v>54</v>
      </c>
      <c r="Q2756" t="s">
        <v>55</v>
      </c>
      <c r="R2756" t="s">
        <v>56</v>
      </c>
      <c r="S2756" t="s">
        <v>57</v>
      </c>
      <c r="T2756" t="s">
        <v>60</v>
      </c>
      <c r="U2756">
        <v>230</v>
      </c>
      <c r="V2756">
        <v>328.9</v>
      </c>
    </row>
    <row r="2757" spans="12:22" x14ac:dyDescent="0.25">
      <c r="L2757" t="s">
        <v>59</v>
      </c>
      <c r="M2757">
        <v>2024</v>
      </c>
      <c r="N2757" t="s">
        <v>42</v>
      </c>
      <c r="O2757" t="s">
        <v>53</v>
      </c>
      <c r="P2757" t="s">
        <v>54</v>
      </c>
      <c r="Q2757" t="s">
        <v>55</v>
      </c>
      <c r="R2757" t="s">
        <v>56</v>
      </c>
      <c r="S2757" t="s">
        <v>57</v>
      </c>
      <c r="T2757" t="s">
        <v>60</v>
      </c>
      <c r="U2757">
        <v>256</v>
      </c>
      <c r="V2757">
        <v>366.08</v>
      </c>
    </row>
    <row r="2758" spans="12:22" x14ac:dyDescent="0.25">
      <c r="L2758" t="s">
        <v>62</v>
      </c>
      <c r="M2758">
        <v>2024</v>
      </c>
      <c r="N2758" t="s">
        <v>42</v>
      </c>
      <c r="O2758" t="s">
        <v>53</v>
      </c>
      <c r="P2758" t="s">
        <v>54</v>
      </c>
      <c r="Q2758" t="s">
        <v>55</v>
      </c>
      <c r="R2758" t="s">
        <v>56</v>
      </c>
      <c r="S2758" t="s">
        <v>57</v>
      </c>
      <c r="T2758" t="s">
        <v>60</v>
      </c>
      <c r="U2758">
        <v>232</v>
      </c>
      <c r="V2758">
        <v>331.76</v>
      </c>
    </row>
    <row r="2759" spans="12:22" x14ac:dyDescent="0.25">
      <c r="L2759" t="s">
        <v>61</v>
      </c>
      <c r="M2759">
        <v>2024</v>
      </c>
      <c r="N2759" t="s">
        <v>42</v>
      </c>
      <c r="O2759" t="s">
        <v>53</v>
      </c>
      <c r="P2759" t="s">
        <v>54</v>
      </c>
      <c r="Q2759" t="s">
        <v>55</v>
      </c>
      <c r="R2759" t="s">
        <v>56</v>
      </c>
      <c r="S2759" t="s">
        <v>57</v>
      </c>
      <c r="T2759" t="s">
        <v>60</v>
      </c>
      <c r="U2759">
        <v>673</v>
      </c>
      <c r="V2759">
        <v>962.39</v>
      </c>
    </row>
    <row r="2760" spans="12:22" x14ac:dyDescent="0.25">
      <c r="L2760" t="s">
        <v>59</v>
      </c>
      <c r="M2760">
        <v>2024</v>
      </c>
      <c r="N2760" t="s">
        <v>42</v>
      </c>
      <c r="O2760" t="s">
        <v>53</v>
      </c>
      <c r="P2760" t="s">
        <v>54</v>
      </c>
      <c r="Q2760" t="s">
        <v>55</v>
      </c>
      <c r="R2760" t="s">
        <v>56</v>
      </c>
      <c r="S2760" t="s">
        <v>57</v>
      </c>
      <c r="T2760" t="s">
        <v>60</v>
      </c>
      <c r="U2760">
        <v>760</v>
      </c>
      <c r="V2760">
        <v>1086.8</v>
      </c>
    </row>
    <row r="2761" spans="12:22" x14ac:dyDescent="0.25">
      <c r="L2761" t="s">
        <v>59</v>
      </c>
      <c r="M2761">
        <v>2024</v>
      </c>
      <c r="N2761" t="s">
        <v>42</v>
      </c>
      <c r="O2761" t="s">
        <v>53</v>
      </c>
      <c r="P2761" t="s">
        <v>54</v>
      </c>
      <c r="Q2761" t="s">
        <v>55</v>
      </c>
      <c r="R2761" t="s">
        <v>56</v>
      </c>
      <c r="S2761" t="s">
        <v>57</v>
      </c>
      <c r="T2761" t="s">
        <v>60</v>
      </c>
      <c r="U2761">
        <v>255</v>
      </c>
      <c r="V2761">
        <v>364.65</v>
      </c>
    </row>
    <row r="2762" spans="12:22" x14ac:dyDescent="0.25">
      <c r="L2762" t="s">
        <v>61</v>
      </c>
      <c r="M2762">
        <v>2024</v>
      </c>
      <c r="N2762" t="s">
        <v>42</v>
      </c>
      <c r="O2762" t="s">
        <v>53</v>
      </c>
      <c r="P2762" t="s">
        <v>54</v>
      </c>
      <c r="Q2762" t="s">
        <v>55</v>
      </c>
      <c r="R2762" t="s">
        <v>56</v>
      </c>
      <c r="S2762" t="s">
        <v>57</v>
      </c>
      <c r="T2762" t="s">
        <v>60</v>
      </c>
      <c r="U2762">
        <v>799</v>
      </c>
      <c r="V2762">
        <v>526.24</v>
      </c>
    </row>
    <row r="2763" spans="12:22" x14ac:dyDescent="0.25">
      <c r="L2763" t="s">
        <v>62</v>
      </c>
      <c r="M2763">
        <v>2024</v>
      </c>
      <c r="N2763" t="s">
        <v>42</v>
      </c>
      <c r="O2763" t="s">
        <v>53</v>
      </c>
      <c r="P2763" t="s">
        <v>54</v>
      </c>
      <c r="Q2763" t="s">
        <v>55</v>
      </c>
      <c r="R2763" t="s">
        <v>56</v>
      </c>
      <c r="S2763" t="s">
        <v>57</v>
      </c>
      <c r="T2763" t="s">
        <v>60</v>
      </c>
      <c r="U2763">
        <v>259</v>
      </c>
      <c r="V2763">
        <v>370.37</v>
      </c>
    </row>
    <row r="2764" spans="12:22" x14ac:dyDescent="0.25">
      <c r="L2764" t="s">
        <v>59</v>
      </c>
      <c r="M2764">
        <v>2024</v>
      </c>
      <c r="N2764" t="s">
        <v>42</v>
      </c>
      <c r="O2764" t="s">
        <v>53</v>
      </c>
      <c r="P2764" t="s">
        <v>54</v>
      </c>
      <c r="Q2764" t="s">
        <v>55</v>
      </c>
      <c r="R2764" t="s">
        <v>56</v>
      </c>
      <c r="S2764" t="s">
        <v>57</v>
      </c>
      <c r="T2764" t="s">
        <v>60</v>
      </c>
      <c r="U2764">
        <v>229</v>
      </c>
      <c r="V2764">
        <v>327.47000000000003</v>
      </c>
    </row>
    <row r="2765" spans="12:22" x14ac:dyDescent="0.25">
      <c r="L2765" t="s">
        <v>52</v>
      </c>
      <c r="M2765">
        <v>2024</v>
      </c>
      <c r="N2765" t="s">
        <v>42</v>
      </c>
      <c r="O2765" t="s">
        <v>53</v>
      </c>
      <c r="P2765" t="s">
        <v>54</v>
      </c>
      <c r="Q2765" t="s">
        <v>55</v>
      </c>
      <c r="R2765" t="s">
        <v>56</v>
      </c>
      <c r="S2765" t="s">
        <v>57</v>
      </c>
      <c r="T2765" t="s">
        <v>60</v>
      </c>
      <c r="U2765">
        <v>257</v>
      </c>
      <c r="V2765">
        <v>367.51</v>
      </c>
    </row>
    <row r="2766" spans="12:22" x14ac:dyDescent="0.25">
      <c r="L2766" t="s">
        <v>61</v>
      </c>
      <c r="M2766">
        <v>2024</v>
      </c>
      <c r="N2766" t="s">
        <v>31</v>
      </c>
      <c r="O2766" t="s">
        <v>53</v>
      </c>
      <c r="P2766" t="s">
        <v>54</v>
      </c>
      <c r="Q2766" t="s">
        <v>55</v>
      </c>
      <c r="R2766" t="s">
        <v>56</v>
      </c>
      <c r="S2766" t="s">
        <v>57</v>
      </c>
      <c r="T2766" t="s">
        <v>60</v>
      </c>
      <c r="U2766">
        <v>308</v>
      </c>
      <c r="V2766">
        <v>471.24</v>
      </c>
    </row>
    <row r="2767" spans="12:22" x14ac:dyDescent="0.25">
      <c r="L2767" t="s">
        <v>52</v>
      </c>
      <c r="M2767">
        <v>2024</v>
      </c>
      <c r="N2767" t="s">
        <v>31</v>
      </c>
      <c r="O2767" t="s">
        <v>53</v>
      </c>
      <c r="P2767" t="s">
        <v>54</v>
      </c>
      <c r="Q2767" t="s">
        <v>55</v>
      </c>
      <c r="R2767" t="s">
        <v>56</v>
      </c>
      <c r="S2767" t="s">
        <v>57</v>
      </c>
      <c r="T2767" t="s">
        <v>60</v>
      </c>
      <c r="U2767">
        <v>284</v>
      </c>
      <c r="V2767">
        <v>406.12</v>
      </c>
    </row>
    <row r="2768" spans="12:22" x14ac:dyDescent="0.25">
      <c r="L2768" t="s">
        <v>52</v>
      </c>
      <c r="M2768">
        <v>2024</v>
      </c>
      <c r="N2768" t="s">
        <v>31</v>
      </c>
      <c r="O2768" t="s">
        <v>53</v>
      </c>
      <c r="P2768" t="s">
        <v>54</v>
      </c>
      <c r="Q2768" t="s">
        <v>55</v>
      </c>
      <c r="R2768" t="s">
        <v>56</v>
      </c>
      <c r="S2768" t="s">
        <v>57</v>
      </c>
      <c r="T2768" t="s">
        <v>60</v>
      </c>
      <c r="U2768">
        <v>310</v>
      </c>
      <c r="V2768">
        <v>443.3</v>
      </c>
    </row>
    <row r="2769" spans="12:22" x14ac:dyDescent="0.25">
      <c r="L2769" t="s">
        <v>59</v>
      </c>
      <c r="M2769">
        <v>2024</v>
      </c>
      <c r="N2769" t="s">
        <v>31</v>
      </c>
      <c r="O2769" t="s">
        <v>53</v>
      </c>
      <c r="P2769" t="s">
        <v>54</v>
      </c>
      <c r="Q2769" t="s">
        <v>55</v>
      </c>
      <c r="R2769" t="s">
        <v>56</v>
      </c>
      <c r="S2769" t="s">
        <v>57</v>
      </c>
      <c r="T2769" t="s">
        <v>60</v>
      </c>
      <c r="U2769">
        <v>664</v>
      </c>
      <c r="V2769">
        <v>949.52</v>
      </c>
    </row>
    <row r="2770" spans="12:22" x14ac:dyDescent="0.25">
      <c r="L2770" t="s">
        <v>52</v>
      </c>
      <c r="M2770">
        <v>2024</v>
      </c>
      <c r="N2770" t="s">
        <v>31</v>
      </c>
      <c r="O2770" t="s">
        <v>53</v>
      </c>
      <c r="P2770" t="s">
        <v>54</v>
      </c>
      <c r="Q2770" t="s">
        <v>55</v>
      </c>
      <c r="R2770" t="s">
        <v>56</v>
      </c>
      <c r="S2770" t="s">
        <v>57</v>
      </c>
      <c r="T2770" t="s">
        <v>60</v>
      </c>
      <c r="U2770">
        <v>751</v>
      </c>
      <c r="V2770">
        <v>1073.93</v>
      </c>
    </row>
    <row r="2771" spans="12:22" x14ac:dyDescent="0.25">
      <c r="L2771" t="s">
        <v>52</v>
      </c>
      <c r="M2771">
        <v>2024</v>
      </c>
      <c r="N2771" t="s">
        <v>31</v>
      </c>
      <c r="O2771" t="s">
        <v>53</v>
      </c>
      <c r="P2771" t="s">
        <v>54</v>
      </c>
      <c r="Q2771" t="s">
        <v>55</v>
      </c>
      <c r="R2771" t="s">
        <v>56</v>
      </c>
      <c r="S2771" t="s">
        <v>57</v>
      </c>
      <c r="T2771" t="s">
        <v>60</v>
      </c>
      <c r="U2771">
        <v>309</v>
      </c>
      <c r="V2771">
        <v>441.87</v>
      </c>
    </row>
    <row r="2772" spans="12:22" x14ac:dyDescent="0.25">
      <c r="L2772" t="s">
        <v>59</v>
      </c>
      <c r="M2772">
        <v>2024</v>
      </c>
      <c r="N2772" t="s">
        <v>31</v>
      </c>
      <c r="O2772" t="s">
        <v>53</v>
      </c>
      <c r="P2772" t="s">
        <v>54</v>
      </c>
      <c r="Q2772" t="s">
        <v>55</v>
      </c>
      <c r="R2772" t="s">
        <v>56</v>
      </c>
      <c r="S2772" t="s">
        <v>57</v>
      </c>
      <c r="T2772" t="s">
        <v>60</v>
      </c>
      <c r="U2772">
        <v>790</v>
      </c>
      <c r="V2772">
        <v>526.24</v>
      </c>
    </row>
    <row r="2773" spans="12:22" x14ac:dyDescent="0.25">
      <c r="L2773" t="s">
        <v>52</v>
      </c>
      <c r="M2773">
        <v>2024</v>
      </c>
      <c r="N2773" t="s">
        <v>31</v>
      </c>
      <c r="O2773" t="s">
        <v>53</v>
      </c>
      <c r="P2773" t="s">
        <v>54</v>
      </c>
      <c r="Q2773" t="s">
        <v>55</v>
      </c>
      <c r="R2773" t="s">
        <v>56</v>
      </c>
      <c r="S2773" t="s">
        <v>57</v>
      </c>
      <c r="T2773" t="s">
        <v>60</v>
      </c>
      <c r="U2773">
        <v>283</v>
      </c>
      <c r="V2773">
        <v>404.69</v>
      </c>
    </row>
    <row r="2774" spans="12:22" x14ac:dyDescent="0.25">
      <c r="L2774" t="s">
        <v>52</v>
      </c>
      <c r="M2774">
        <v>2024</v>
      </c>
      <c r="N2774" t="s">
        <v>31</v>
      </c>
      <c r="O2774" t="s">
        <v>53</v>
      </c>
      <c r="P2774" t="s">
        <v>54</v>
      </c>
      <c r="Q2774" t="s">
        <v>55</v>
      </c>
      <c r="R2774" t="s">
        <v>56</v>
      </c>
      <c r="S2774" t="s">
        <v>57</v>
      </c>
      <c r="T2774" t="s">
        <v>60</v>
      </c>
      <c r="U2774">
        <v>311</v>
      </c>
      <c r="V2774">
        <v>444.73</v>
      </c>
    </row>
    <row r="2775" spans="12:22" x14ac:dyDescent="0.25">
      <c r="L2775" t="s">
        <v>61</v>
      </c>
      <c r="M2775">
        <v>2024</v>
      </c>
      <c r="N2775" t="s">
        <v>31</v>
      </c>
      <c r="O2775" t="s">
        <v>53</v>
      </c>
      <c r="P2775" t="s">
        <v>54</v>
      </c>
      <c r="Q2775" t="s">
        <v>55</v>
      </c>
      <c r="R2775" t="s">
        <v>56</v>
      </c>
      <c r="S2775" t="s">
        <v>57</v>
      </c>
      <c r="T2775" t="s">
        <v>60</v>
      </c>
      <c r="U2775">
        <v>760</v>
      </c>
      <c r="V2775">
        <v>1086.8</v>
      </c>
    </row>
    <row r="2776" spans="12:22" x14ac:dyDescent="0.25">
      <c r="L2776" t="s">
        <v>59</v>
      </c>
      <c r="M2776">
        <v>2024</v>
      </c>
      <c r="N2776" t="s">
        <v>9</v>
      </c>
      <c r="O2776" t="s">
        <v>53</v>
      </c>
      <c r="P2776" t="s">
        <v>54</v>
      </c>
      <c r="Q2776" t="s">
        <v>55</v>
      </c>
      <c r="R2776" t="s">
        <v>56</v>
      </c>
      <c r="S2776" t="s">
        <v>57</v>
      </c>
      <c r="T2776" t="s">
        <v>60</v>
      </c>
      <c r="U2776">
        <v>314</v>
      </c>
      <c r="V2776">
        <v>480.42</v>
      </c>
    </row>
    <row r="2777" spans="12:22" x14ac:dyDescent="0.25">
      <c r="L2777" t="s">
        <v>59</v>
      </c>
      <c r="M2777">
        <v>2024</v>
      </c>
      <c r="N2777" t="s">
        <v>9</v>
      </c>
      <c r="O2777" t="s">
        <v>53</v>
      </c>
      <c r="P2777" t="s">
        <v>54</v>
      </c>
      <c r="Q2777" t="s">
        <v>55</v>
      </c>
      <c r="R2777" t="s">
        <v>56</v>
      </c>
      <c r="S2777" t="s">
        <v>57</v>
      </c>
      <c r="T2777" t="s">
        <v>60</v>
      </c>
      <c r="U2777">
        <v>290</v>
      </c>
      <c r="V2777">
        <v>414.7</v>
      </c>
    </row>
    <row r="2778" spans="12:22" x14ac:dyDescent="0.25">
      <c r="L2778" t="s">
        <v>59</v>
      </c>
      <c r="M2778">
        <v>2024</v>
      </c>
      <c r="N2778" t="s">
        <v>9</v>
      </c>
      <c r="O2778" t="s">
        <v>53</v>
      </c>
      <c r="P2778" t="s">
        <v>54</v>
      </c>
      <c r="Q2778" t="s">
        <v>55</v>
      </c>
      <c r="R2778" t="s">
        <v>56</v>
      </c>
      <c r="S2778" t="s">
        <v>57</v>
      </c>
      <c r="T2778" t="s">
        <v>60</v>
      </c>
      <c r="U2778">
        <v>316</v>
      </c>
      <c r="V2778">
        <v>451.88</v>
      </c>
    </row>
    <row r="2779" spans="12:22" x14ac:dyDescent="0.25">
      <c r="L2779" t="s">
        <v>62</v>
      </c>
      <c r="M2779">
        <v>2024</v>
      </c>
      <c r="N2779" t="s">
        <v>9</v>
      </c>
      <c r="O2779" t="s">
        <v>53</v>
      </c>
      <c r="P2779" t="s">
        <v>54</v>
      </c>
      <c r="Q2779" t="s">
        <v>55</v>
      </c>
      <c r="R2779" t="s">
        <v>56</v>
      </c>
      <c r="S2779" t="s">
        <v>57</v>
      </c>
      <c r="T2779" t="s">
        <v>60</v>
      </c>
      <c r="U2779">
        <v>286</v>
      </c>
      <c r="V2779">
        <v>408.98</v>
      </c>
    </row>
    <row r="2780" spans="12:22" x14ac:dyDescent="0.25">
      <c r="L2780" t="s">
        <v>59</v>
      </c>
      <c r="M2780">
        <v>2024</v>
      </c>
      <c r="N2780" t="s">
        <v>9</v>
      </c>
      <c r="O2780" t="s">
        <v>53</v>
      </c>
      <c r="P2780" t="s">
        <v>54</v>
      </c>
      <c r="Q2780" t="s">
        <v>55</v>
      </c>
      <c r="R2780" t="s">
        <v>56</v>
      </c>
      <c r="S2780" t="s">
        <v>57</v>
      </c>
      <c r="T2780" t="s">
        <v>60</v>
      </c>
      <c r="U2780">
        <v>663</v>
      </c>
      <c r="V2780">
        <v>948.08999999999992</v>
      </c>
    </row>
    <row r="2781" spans="12:22" x14ac:dyDescent="0.25">
      <c r="L2781" t="s">
        <v>59</v>
      </c>
      <c r="M2781">
        <v>2024</v>
      </c>
      <c r="N2781" t="s">
        <v>9</v>
      </c>
      <c r="O2781" t="s">
        <v>53</v>
      </c>
      <c r="P2781" t="s">
        <v>54</v>
      </c>
      <c r="Q2781" t="s">
        <v>55</v>
      </c>
      <c r="R2781" t="s">
        <v>56</v>
      </c>
      <c r="S2781" t="s">
        <v>57</v>
      </c>
      <c r="T2781" t="s">
        <v>60</v>
      </c>
      <c r="U2781">
        <v>750</v>
      </c>
      <c r="V2781">
        <v>1072.5</v>
      </c>
    </row>
    <row r="2782" spans="12:22" x14ac:dyDescent="0.25">
      <c r="L2782" t="s">
        <v>59</v>
      </c>
      <c r="M2782">
        <v>2024</v>
      </c>
      <c r="N2782" t="s">
        <v>9</v>
      </c>
      <c r="O2782" t="s">
        <v>53</v>
      </c>
      <c r="P2782" t="s">
        <v>54</v>
      </c>
      <c r="Q2782" t="s">
        <v>55</v>
      </c>
      <c r="R2782" t="s">
        <v>56</v>
      </c>
      <c r="S2782" t="s">
        <v>57</v>
      </c>
      <c r="T2782" t="s">
        <v>60</v>
      </c>
      <c r="U2782">
        <v>315</v>
      </c>
      <c r="V2782">
        <v>450.45</v>
      </c>
    </row>
    <row r="2783" spans="12:22" x14ac:dyDescent="0.25">
      <c r="L2783" t="s">
        <v>59</v>
      </c>
      <c r="M2783">
        <v>2024</v>
      </c>
      <c r="N2783" t="s">
        <v>9</v>
      </c>
      <c r="O2783" t="s">
        <v>53</v>
      </c>
      <c r="P2783" t="s">
        <v>54</v>
      </c>
      <c r="Q2783" t="s">
        <v>55</v>
      </c>
      <c r="R2783" t="s">
        <v>56</v>
      </c>
      <c r="S2783" t="s">
        <v>57</v>
      </c>
      <c r="T2783" t="s">
        <v>60</v>
      </c>
      <c r="U2783">
        <v>789</v>
      </c>
      <c r="V2783">
        <v>526.24</v>
      </c>
    </row>
    <row r="2784" spans="12:22" x14ac:dyDescent="0.25">
      <c r="L2784" t="s">
        <v>62</v>
      </c>
      <c r="M2784">
        <v>2024</v>
      </c>
      <c r="N2784" t="s">
        <v>9</v>
      </c>
      <c r="O2784" t="s">
        <v>53</v>
      </c>
      <c r="P2784" t="s">
        <v>54</v>
      </c>
      <c r="Q2784" t="s">
        <v>55</v>
      </c>
      <c r="R2784" t="s">
        <v>56</v>
      </c>
      <c r="S2784" t="s">
        <v>57</v>
      </c>
      <c r="T2784" t="s">
        <v>60</v>
      </c>
      <c r="U2784">
        <v>313</v>
      </c>
      <c r="V2784">
        <v>447.59000000000003</v>
      </c>
    </row>
    <row r="2785" spans="12:22" x14ac:dyDescent="0.25">
      <c r="L2785" t="s">
        <v>59</v>
      </c>
      <c r="M2785">
        <v>2024</v>
      </c>
      <c r="N2785" t="s">
        <v>9</v>
      </c>
      <c r="O2785" t="s">
        <v>53</v>
      </c>
      <c r="P2785" t="s">
        <v>54</v>
      </c>
      <c r="Q2785" t="s">
        <v>55</v>
      </c>
      <c r="R2785" t="s">
        <v>56</v>
      </c>
      <c r="S2785" t="s">
        <v>57</v>
      </c>
      <c r="T2785" t="s">
        <v>60</v>
      </c>
      <c r="U2785">
        <v>289</v>
      </c>
      <c r="V2785">
        <v>413.27</v>
      </c>
    </row>
    <row r="2786" spans="12:22" x14ac:dyDescent="0.25">
      <c r="L2786" t="s">
        <v>59</v>
      </c>
      <c r="M2786">
        <v>2024</v>
      </c>
      <c r="N2786" t="s">
        <v>9</v>
      </c>
      <c r="O2786" t="s">
        <v>53</v>
      </c>
      <c r="P2786" t="s">
        <v>54</v>
      </c>
      <c r="Q2786" t="s">
        <v>55</v>
      </c>
      <c r="R2786" t="s">
        <v>56</v>
      </c>
      <c r="S2786" t="s">
        <v>57</v>
      </c>
      <c r="T2786" t="s">
        <v>60</v>
      </c>
      <c r="U2786">
        <v>317</v>
      </c>
      <c r="V2786">
        <v>453.31</v>
      </c>
    </row>
    <row r="2787" spans="12:22" x14ac:dyDescent="0.25">
      <c r="L2787" t="s">
        <v>59</v>
      </c>
      <c r="M2787">
        <v>2024</v>
      </c>
      <c r="N2787" t="s">
        <v>9</v>
      </c>
      <c r="O2787" t="s">
        <v>53</v>
      </c>
      <c r="P2787" t="s">
        <v>54</v>
      </c>
      <c r="Q2787" t="s">
        <v>55</v>
      </c>
      <c r="R2787" t="s">
        <v>56</v>
      </c>
      <c r="S2787" t="s">
        <v>57</v>
      </c>
      <c r="T2787" t="s">
        <v>60</v>
      </c>
      <c r="U2787">
        <v>759</v>
      </c>
      <c r="V2787">
        <v>1085.3699999999999</v>
      </c>
    </row>
    <row r="2788" spans="12:22" x14ac:dyDescent="0.25">
      <c r="L2788" t="s">
        <v>59</v>
      </c>
      <c r="M2788">
        <v>2024</v>
      </c>
      <c r="N2788" t="s">
        <v>37</v>
      </c>
      <c r="O2788" t="s">
        <v>53</v>
      </c>
      <c r="P2788" t="s">
        <v>54</v>
      </c>
      <c r="Q2788" t="s">
        <v>55</v>
      </c>
      <c r="R2788" t="s">
        <v>56</v>
      </c>
      <c r="S2788" t="s">
        <v>57</v>
      </c>
      <c r="T2788" t="s">
        <v>60</v>
      </c>
      <c r="U2788">
        <v>284</v>
      </c>
      <c r="V2788">
        <v>434.52</v>
      </c>
    </row>
    <row r="2789" spans="12:22" x14ac:dyDescent="0.25">
      <c r="L2789" t="s">
        <v>59</v>
      </c>
      <c r="M2789">
        <v>2024</v>
      </c>
      <c r="N2789" t="s">
        <v>37</v>
      </c>
      <c r="O2789" t="s">
        <v>53</v>
      </c>
      <c r="P2789" t="s">
        <v>54</v>
      </c>
      <c r="Q2789" t="s">
        <v>55</v>
      </c>
      <c r="R2789" t="s">
        <v>56</v>
      </c>
      <c r="S2789" t="s">
        <v>57</v>
      </c>
      <c r="T2789" t="s">
        <v>60</v>
      </c>
      <c r="U2789">
        <v>254</v>
      </c>
      <c r="V2789">
        <v>363.22</v>
      </c>
    </row>
    <row r="2790" spans="12:22" x14ac:dyDescent="0.25">
      <c r="L2790" t="s">
        <v>59</v>
      </c>
      <c r="M2790">
        <v>2024</v>
      </c>
      <c r="N2790" t="s">
        <v>37</v>
      </c>
      <c r="O2790" t="s">
        <v>53</v>
      </c>
      <c r="P2790" t="s">
        <v>54</v>
      </c>
      <c r="Q2790" t="s">
        <v>55</v>
      </c>
      <c r="R2790" t="s">
        <v>56</v>
      </c>
      <c r="S2790" t="s">
        <v>57</v>
      </c>
      <c r="T2790" t="s">
        <v>60</v>
      </c>
      <c r="U2790">
        <v>286</v>
      </c>
      <c r="V2790">
        <v>408.98</v>
      </c>
    </row>
    <row r="2791" spans="12:22" x14ac:dyDescent="0.25">
      <c r="L2791" t="s">
        <v>52</v>
      </c>
      <c r="M2791">
        <v>2024</v>
      </c>
      <c r="N2791" t="s">
        <v>37</v>
      </c>
      <c r="O2791" t="s">
        <v>53</v>
      </c>
      <c r="P2791" t="s">
        <v>54</v>
      </c>
      <c r="Q2791" t="s">
        <v>55</v>
      </c>
      <c r="R2791" t="s">
        <v>56</v>
      </c>
      <c r="S2791" t="s">
        <v>57</v>
      </c>
      <c r="T2791" t="s">
        <v>60</v>
      </c>
      <c r="U2791">
        <v>256</v>
      </c>
      <c r="V2791">
        <v>366.08</v>
      </c>
    </row>
    <row r="2792" spans="12:22" x14ac:dyDescent="0.25">
      <c r="L2792" t="s">
        <v>59</v>
      </c>
      <c r="M2792">
        <v>2024</v>
      </c>
      <c r="N2792" t="s">
        <v>37</v>
      </c>
      <c r="O2792" t="s">
        <v>53</v>
      </c>
      <c r="P2792" t="s">
        <v>54</v>
      </c>
      <c r="Q2792" t="s">
        <v>55</v>
      </c>
      <c r="R2792" t="s">
        <v>56</v>
      </c>
      <c r="S2792" t="s">
        <v>57</v>
      </c>
      <c r="T2792" t="s">
        <v>60</v>
      </c>
      <c r="U2792">
        <v>669</v>
      </c>
      <c r="V2792">
        <v>956.67000000000007</v>
      </c>
    </row>
    <row r="2793" spans="12:22" x14ac:dyDescent="0.25">
      <c r="L2793" t="s">
        <v>52</v>
      </c>
      <c r="M2793">
        <v>2024</v>
      </c>
      <c r="N2793" t="s">
        <v>37</v>
      </c>
      <c r="O2793" t="s">
        <v>53</v>
      </c>
      <c r="P2793" t="s">
        <v>54</v>
      </c>
      <c r="Q2793" t="s">
        <v>55</v>
      </c>
      <c r="R2793" t="s">
        <v>56</v>
      </c>
      <c r="S2793" t="s">
        <v>57</v>
      </c>
      <c r="T2793" t="s">
        <v>60</v>
      </c>
      <c r="U2793">
        <v>755</v>
      </c>
      <c r="V2793">
        <v>1079.6500000000001</v>
      </c>
    </row>
    <row r="2794" spans="12:22" x14ac:dyDescent="0.25">
      <c r="L2794" t="s">
        <v>52</v>
      </c>
      <c r="M2794">
        <v>2024</v>
      </c>
      <c r="N2794" t="s">
        <v>37</v>
      </c>
      <c r="O2794" t="s">
        <v>53</v>
      </c>
      <c r="P2794" t="s">
        <v>54</v>
      </c>
      <c r="Q2794" t="s">
        <v>55</v>
      </c>
      <c r="R2794" t="s">
        <v>56</v>
      </c>
      <c r="S2794" t="s">
        <v>57</v>
      </c>
      <c r="T2794" t="s">
        <v>60</v>
      </c>
      <c r="U2794">
        <v>285</v>
      </c>
      <c r="V2794">
        <v>407.55</v>
      </c>
    </row>
    <row r="2795" spans="12:22" x14ac:dyDescent="0.25">
      <c r="L2795" t="s">
        <v>59</v>
      </c>
      <c r="M2795">
        <v>2024</v>
      </c>
      <c r="N2795" t="s">
        <v>37</v>
      </c>
      <c r="O2795" t="s">
        <v>53</v>
      </c>
      <c r="P2795" t="s">
        <v>54</v>
      </c>
      <c r="Q2795" t="s">
        <v>55</v>
      </c>
      <c r="R2795" t="s">
        <v>56</v>
      </c>
      <c r="S2795" t="s">
        <v>57</v>
      </c>
      <c r="T2795" t="s">
        <v>60</v>
      </c>
      <c r="U2795">
        <v>795</v>
      </c>
      <c r="V2795">
        <v>526.24</v>
      </c>
    </row>
    <row r="2796" spans="12:22" x14ac:dyDescent="0.25">
      <c r="L2796" t="s">
        <v>52</v>
      </c>
      <c r="M2796">
        <v>2024</v>
      </c>
      <c r="N2796" t="s">
        <v>37</v>
      </c>
      <c r="O2796" t="s">
        <v>53</v>
      </c>
      <c r="P2796" t="s">
        <v>54</v>
      </c>
      <c r="Q2796" t="s">
        <v>55</v>
      </c>
      <c r="R2796" t="s">
        <v>56</v>
      </c>
      <c r="S2796" t="s">
        <v>57</v>
      </c>
      <c r="T2796" t="s">
        <v>60</v>
      </c>
      <c r="U2796">
        <v>283</v>
      </c>
      <c r="V2796">
        <v>404.69</v>
      </c>
    </row>
    <row r="2797" spans="12:22" x14ac:dyDescent="0.25">
      <c r="L2797" t="s">
        <v>59</v>
      </c>
      <c r="M2797">
        <v>2024</v>
      </c>
      <c r="N2797" t="s">
        <v>37</v>
      </c>
      <c r="O2797" t="s">
        <v>53</v>
      </c>
      <c r="P2797" t="s">
        <v>54</v>
      </c>
      <c r="Q2797" t="s">
        <v>55</v>
      </c>
      <c r="R2797" t="s">
        <v>56</v>
      </c>
      <c r="S2797" t="s">
        <v>57</v>
      </c>
      <c r="T2797" t="s">
        <v>60</v>
      </c>
      <c r="U2797">
        <v>259</v>
      </c>
      <c r="V2797">
        <v>370.37</v>
      </c>
    </row>
    <row r="2798" spans="12:22" x14ac:dyDescent="0.25">
      <c r="L2798" t="s">
        <v>59</v>
      </c>
      <c r="M2798">
        <v>2024</v>
      </c>
      <c r="N2798" t="s">
        <v>37</v>
      </c>
      <c r="O2798" t="s">
        <v>53</v>
      </c>
      <c r="P2798" t="s">
        <v>54</v>
      </c>
      <c r="Q2798" t="s">
        <v>55</v>
      </c>
      <c r="R2798" t="s">
        <v>56</v>
      </c>
      <c r="S2798" t="s">
        <v>57</v>
      </c>
      <c r="T2798" t="s">
        <v>60</v>
      </c>
      <c r="U2798">
        <v>281</v>
      </c>
      <c r="V2798">
        <v>401.83</v>
      </c>
    </row>
    <row r="2799" spans="12:22" x14ac:dyDescent="0.25">
      <c r="L2799" t="s">
        <v>59</v>
      </c>
      <c r="M2799">
        <v>2024</v>
      </c>
      <c r="N2799" t="s">
        <v>37</v>
      </c>
      <c r="O2799" t="s">
        <v>53</v>
      </c>
      <c r="P2799" t="s">
        <v>54</v>
      </c>
      <c r="Q2799" t="s">
        <v>55</v>
      </c>
      <c r="R2799" t="s">
        <v>56</v>
      </c>
      <c r="S2799" t="s">
        <v>57</v>
      </c>
      <c r="T2799" t="s">
        <v>60</v>
      </c>
      <c r="U2799">
        <v>764</v>
      </c>
      <c r="V2799">
        <v>1092.52</v>
      </c>
    </row>
    <row r="2800" spans="12:22" x14ac:dyDescent="0.25">
      <c r="L2800" t="s">
        <v>61</v>
      </c>
      <c r="M2800">
        <v>2024</v>
      </c>
      <c r="N2800" t="s">
        <v>36</v>
      </c>
      <c r="O2800" t="s">
        <v>53</v>
      </c>
      <c r="P2800" t="s">
        <v>54</v>
      </c>
      <c r="Q2800" t="s">
        <v>55</v>
      </c>
      <c r="R2800" t="s">
        <v>56</v>
      </c>
      <c r="S2800" t="s">
        <v>57</v>
      </c>
      <c r="T2800" t="s">
        <v>60</v>
      </c>
      <c r="U2800">
        <v>290</v>
      </c>
      <c r="V2800">
        <v>443.70000000000005</v>
      </c>
    </row>
    <row r="2801" spans="12:22" x14ac:dyDescent="0.25">
      <c r="L2801" t="s">
        <v>61</v>
      </c>
      <c r="M2801">
        <v>2024</v>
      </c>
      <c r="N2801" t="s">
        <v>36</v>
      </c>
      <c r="O2801" t="s">
        <v>53</v>
      </c>
      <c r="P2801" t="s">
        <v>54</v>
      </c>
      <c r="Q2801" t="s">
        <v>55</v>
      </c>
      <c r="R2801" t="s">
        <v>56</v>
      </c>
      <c r="S2801" t="s">
        <v>57</v>
      </c>
      <c r="T2801" t="s">
        <v>60</v>
      </c>
      <c r="U2801">
        <v>260</v>
      </c>
      <c r="V2801">
        <v>371.8</v>
      </c>
    </row>
    <row r="2802" spans="12:22" x14ac:dyDescent="0.25">
      <c r="L2802" t="s">
        <v>59</v>
      </c>
      <c r="M2802">
        <v>2024</v>
      </c>
      <c r="N2802" t="s">
        <v>36</v>
      </c>
      <c r="O2802" t="s">
        <v>53</v>
      </c>
      <c r="P2802" t="s">
        <v>54</v>
      </c>
      <c r="Q2802" t="s">
        <v>55</v>
      </c>
      <c r="R2802" t="s">
        <v>56</v>
      </c>
      <c r="S2802" t="s">
        <v>57</v>
      </c>
      <c r="T2802" t="s">
        <v>60</v>
      </c>
      <c r="U2802">
        <v>262</v>
      </c>
      <c r="V2802">
        <v>374.65999999999997</v>
      </c>
    </row>
    <row r="2803" spans="12:22" x14ac:dyDescent="0.25">
      <c r="L2803" t="s">
        <v>61</v>
      </c>
      <c r="M2803">
        <v>2024</v>
      </c>
      <c r="N2803" t="s">
        <v>36</v>
      </c>
      <c r="O2803" t="s">
        <v>53</v>
      </c>
      <c r="P2803" t="s">
        <v>54</v>
      </c>
      <c r="Q2803" t="s">
        <v>55</v>
      </c>
      <c r="R2803" t="s">
        <v>56</v>
      </c>
      <c r="S2803" t="s">
        <v>57</v>
      </c>
      <c r="T2803" t="s">
        <v>60</v>
      </c>
      <c r="U2803">
        <v>668</v>
      </c>
      <c r="V2803">
        <v>955.24</v>
      </c>
    </row>
    <row r="2804" spans="12:22" x14ac:dyDescent="0.25">
      <c r="L2804" t="s">
        <v>61</v>
      </c>
      <c r="M2804">
        <v>2024</v>
      </c>
      <c r="N2804" t="s">
        <v>36</v>
      </c>
      <c r="O2804" t="s">
        <v>53</v>
      </c>
      <c r="P2804" t="s">
        <v>54</v>
      </c>
      <c r="Q2804" t="s">
        <v>55</v>
      </c>
      <c r="R2804" t="s">
        <v>56</v>
      </c>
      <c r="S2804" t="s">
        <v>57</v>
      </c>
      <c r="T2804" t="s">
        <v>60</v>
      </c>
      <c r="U2804">
        <v>754</v>
      </c>
      <c r="V2804">
        <v>1078.22</v>
      </c>
    </row>
    <row r="2805" spans="12:22" x14ac:dyDescent="0.25">
      <c r="L2805" t="s">
        <v>61</v>
      </c>
      <c r="M2805">
        <v>2024</v>
      </c>
      <c r="N2805" t="s">
        <v>36</v>
      </c>
      <c r="O2805" t="s">
        <v>53</v>
      </c>
      <c r="P2805" t="s">
        <v>54</v>
      </c>
      <c r="Q2805" t="s">
        <v>55</v>
      </c>
      <c r="R2805" t="s">
        <v>56</v>
      </c>
      <c r="S2805" t="s">
        <v>57</v>
      </c>
      <c r="T2805" t="s">
        <v>60</v>
      </c>
      <c r="U2805">
        <v>291</v>
      </c>
      <c r="V2805">
        <v>416.13</v>
      </c>
    </row>
    <row r="2806" spans="12:22" x14ac:dyDescent="0.25">
      <c r="L2806" t="s">
        <v>61</v>
      </c>
      <c r="M2806">
        <v>2024</v>
      </c>
      <c r="N2806" t="s">
        <v>36</v>
      </c>
      <c r="O2806" t="s">
        <v>53</v>
      </c>
      <c r="P2806" t="s">
        <v>54</v>
      </c>
      <c r="Q2806" t="s">
        <v>55</v>
      </c>
      <c r="R2806" t="s">
        <v>56</v>
      </c>
      <c r="S2806" t="s">
        <v>57</v>
      </c>
      <c r="T2806" t="s">
        <v>60</v>
      </c>
      <c r="U2806">
        <v>794</v>
      </c>
      <c r="V2806">
        <v>526.24</v>
      </c>
    </row>
    <row r="2807" spans="12:22" x14ac:dyDescent="0.25">
      <c r="L2807" t="s">
        <v>59</v>
      </c>
      <c r="M2807">
        <v>2024</v>
      </c>
      <c r="N2807" t="s">
        <v>36</v>
      </c>
      <c r="O2807" t="s">
        <v>53</v>
      </c>
      <c r="P2807" t="s">
        <v>54</v>
      </c>
      <c r="Q2807" t="s">
        <v>55</v>
      </c>
      <c r="R2807" t="s">
        <v>56</v>
      </c>
      <c r="S2807" t="s">
        <v>57</v>
      </c>
      <c r="T2807" t="s">
        <v>60</v>
      </c>
      <c r="U2807">
        <v>289</v>
      </c>
      <c r="V2807">
        <v>413.27</v>
      </c>
    </row>
    <row r="2808" spans="12:22" x14ac:dyDescent="0.25">
      <c r="L2808" t="s">
        <v>61</v>
      </c>
      <c r="M2808">
        <v>2024</v>
      </c>
      <c r="N2808" t="s">
        <v>36</v>
      </c>
      <c r="O2808" t="s">
        <v>53</v>
      </c>
      <c r="P2808" t="s">
        <v>54</v>
      </c>
      <c r="Q2808" t="s">
        <v>55</v>
      </c>
      <c r="R2808" t="s">
        <v>56</v>
      </c>
      <c r="S2808" t="s">
        <v>57</v>
      </c>
      <c r="T2808" t="s">
        <v>60</v>
      </c>
      <c r="U2808">
        <v>287</v>
      </c>
      <c r="V2808">
        <v>410.40999999999997</v>
      </c>
    </row>
    <row r="2809" spans="12:22" x14ac:dyDescent="0.25">
      <c r="L2809" t="s">
        <v>61</v>
      </c>
      <c r="M2809">
        <v>2024</v>
      </c>
      <c r="N2809" t="s">
        <v>36</v>
      </c>
      <c r="O2809" t="s">
        <v>53</v>
      </c>
      <c r="P2809" t="s">
        <v>54</v>
      </c>
      <c r="Q2809" t="s">
        <v>55</v>
      </c>
      <c r="R2809" t="s">
        <v>56</v>
      </c>
      <c r="S2809" t="s">
        <v>57</v>
      </c>
      <c r="T2809" t="s">
        <v>60</v>
      </c>
      <c r="U2809">
        <v>763</v>
      </c>
      <c r="V2809">
        <v>1091.0899999999999</v>
      </c>
    </row>
    <row r="2810" spans="12:22" x14ac:dyDescent="0.25">
      <c r="L2810" t="s">
        <v>52</v>
      </c>
      <c r="M2810">
        <v>2024</v>
      </c>
      <c r="N2810" t="s">
        <v>32</v>
      </c>
      <c r="O2810" t="s">
        <v>53</v>
      </c>
      <c r="P2810" t="s">
        <v>54</v>
      </c>
      <c r="Q2810" t="s">
        <v>55</v>
      </c>
      <c r="R2810" t="s">
        <v>56</v>
      </c>
      <c r="S2810" t="s">
        <v>57</v>
      </c>
      <c r="T2810" t="s">
        <v>60</v>
      </c>
      <c r="U2810">
        <v>278</v>
      </c>
      <c r="V2810">
        <v>397.53999999999996</v>
      </c>
    </row>
    <row r="2811" spans="12:22" x14ac:dyDescent="0.25">
      <c r="L2811" t="s">
        <v>59</v>
      </c>
      <c r="M2811">
        <v>2024</v>
      </c>
      <c r="N2811" t="s">
        <v>32</v>
      </c>
      <c r="O2811" t="s">
        <v>53</v>
      </c>
      <c r="P2811" t="s">
        <v>54</v>
      </c>
      <c r="Q2811" t="s">
        <v>55</v>
      </c>
      <c r="R2811" t="s">
        <v>56</v>
      </c>
      <c r="S2811" t="s">
        <v>57</v>
      </c>
      <c r="T2811" t="s">
        <v>60</v>
      </c>
      <c r="U2811">
        <v>304</v>
      </c>
      <c r="V2811">
        <v>434.72</v>
      </c>
    </row>
    <row r="2812" spans="12:22" x14ac:dyDescent="0.25">
      <c r="L2812" t="s">
        <v>59</v>
      </c>
      <c r="M2812">
        <v>2024</v>
      </c>
      <c r="N2812" t="s">
        <v>32</v>
      </c>
      <c r="O2812" t="s">
        <v>53</v>
      </c>
      <c r="P2812" t="s">
        <v>54</v>
      </c>
      <c r="Q2812" t="s">
        <v>55</v>
      </c>
      <c r="R2812" t="s">
        <v>56</v>
      </c>
      <c r="S2812" t="s">
        <v>57</v>
      </c>
      <c r="T2812" t="s">
        <v>60</v>
      </c>
      <c r="U2812">
        <v>280</v>
      </c>
      <c r="V2812">
        <v>400.4</v>
      </c>
    </row>
    <row r="2813" spans="12:22" x14ac:dyDescent="0.25">
      <c r="L2813" t="s">
        <v>59</v>
      </c>
      <c r="M2813">
        <v>2024</v>
      </c>
      <c r="N2813" t="s">
        <v>32</v>
      </c>
      <c r="O2813" t="s">
        <v>53</v>
      </c>
      <c r="P2813" t="s">
        <v>54</v>
      </c>
      <c r="Q2813" t="s">
        <v>55</v>
      </c>
      <c r="R2813" t="s">
        <v>56</v>
      </c>
      <c r="S2813" t="s">
        <v>57</v>
      </c>
      <c r="T2813" t="s">
        <v>60</v>
      </c>
      <c r="U2813">
        <v>665</v>
      </c>
      <c r="V2813">
        <v>950.95</v>
      </c>
    </row>
    <row r="2814" spans="12:22" x14ac:dyDescent="0.25">
      <c r="L2814" t="s">
        <v>61</v>
      </c>
      <c r="M2814">
        <v>2024</v>
      </c>
      <c r="N2814" t="s">
        <v>32</v>
      </c>
      <c r="O2814" t="s">
        <v>53</v>
      </c>
      <c r="P2814" t="s">
        <v>54</v>
      </c>
      <c r="Q2814" t="s">
        <v>55</v>
      </c>
      <c r="R2814" t="s">
        <v>56</v>
      </c>
      <c r="S2814" t="s">
        <v>57</v>
      </c>
      <c r="T2814" t="s">
        <v>60</v>
      </c>
      <c r="U2814">
        <v>752</v>
      </c>
      <c r="V2814">
        <v>1075.3600000000001</v>
      </c>
    </row>
    <row r="2815" spans="12:22" x14ac:dyDescent="0.25">
      <c r="L2815" t="s">
        <v>61</v>
      </c>
      <c r="M2815">
        <v>2024</v>
      </c>
      <c r="N2815" t="s">
        <v>32</v>
      </c>
      <c r="O2815" t="s">
        <v>53</v>
      </c>
      <c r="P2815" t="s">
        <v>54</v>
      </c>
      <c r="Q2815" t="s">
        <v>55</v>
      </c>
      <c r="R2815" t="s">
        <v>56</v>
      </c>
      <c r="S2815" t="s">
        <v>57</v>
      </c>
      <c r="T2815" t="s">
        <v>60</v>
      </c>
      <c r="U2815">
        <v>303</v>
      </c>
      <c r="V2815">
        <v>433.28999999999996</v>
      </c>
    </row>
    <row r="2816" spans="12:22" x14ac:dyDescent="0.25">
      <c r="L2816" t="s">
        <v>59</v>
      </c>
      <c r="M2816">
        <v>2024</v>
      </c>
      <c r="N2816" t="s">
        <v>32</v>
      </c>
      <c r="O2816" t="s">
        <v>53</v>
      </c>
      <c r="P2816" t="s">
        <v>54</v>
      </c>
      <c r="Q2816" t="s">
        <v>55</v>
      </c>
      <c r="R2816" t="s">
        <v>56</v>
      </c>
      <c r="S2816" t="s">
        <v>57</v>
      </c>
      <c r="T2816" t="s">
        <v>60</v>
      </c>
      <c r="U2816">
        <v>791</v>
      </c>
      <c r="V2816">
        <v>526.24</v>
      </c>
    </row>
    <row r="2817" spans="12:22" x14ac:dyDescent="0.25">
      <c r="L2817" t="s">
        <v>59</v>
      </c>
      <c r="M2817">
        <v>2024</v>
      </c>
      <c r="N2817" t="s">
        <v>32</v>
      </c>
      <c r="O2817" t="s">
        <v>53</v>
      </c>
      <c r="P2817" t="s">
        <v>54</v>
      </c>
      <c r="Q2817" t="s">
        <v>55</v>
      </c>
      <c r="R2817" t="s">
        <v>56</v>
      </c>
      <c r="S2817" t="s">
        <v>57</v>
      </c>
      <c r="T2817" t="s">
        <v>60</v>
      </c>
      <c r="U2817">
        <v>307</v>
      </c>
      <c r="V2817">
        <v>439.01</v>
      </c>
    </row>
    <row r="2818" spans="12:22" x14ac:dyDescent="0.25">
      <c r="L2818" t="s">
        <v>59</v>
      </c>
      <c r="M2818">
        <v>2024</v>
      </c>
      <c r="N2818" t="s">
        <v>32</v>
      </c>
      <c r="O2818" t="s">
        <v>53</v>
      </c>
      <c r="P2818" t="s">
        <v>54</v>
      </c>
      <c r="Q2818" t="s">
        <v>55</v>
      </c>
      <c r="R2818" t="s">
        <v>56</v>
      </c>
      <c r="S2818" t="s">
        <v>57</v>
      </c>
      <c r="T2818" t="s">
        <v>60</v>
      </c>
      <c r="U2818">
        <v>277</v>
      </c>
      <c r="V2818">
        <v>396.11</v>
      </c>
    </row>
    <row r="2819" spans="12:22" x14ac:dyDescent="0.25">
      <c r="L2819" t="s">
        <v>52</v>
      </c>
      <c r="M2819">
        <v>2024</v>
      </c>
      <c r="N2819" t="s">
        <v>32</v>
      </c>
      <c r="O2819" t="s">
        <v>53</v>
      </c>
      <c r="P2819" t="s">
        <v>54</v>
      </c>
      <c r="Q2819" t="s">
        <v>55</v>
      </c>
      <c r="R2819" t="s">
        <v>56</v>
      </c>
      <c r="S2819" t="s">
        <v>57</v>
      </c>
      <c r="T2819" t="s">
        <v>60</v>
      </c>
      <c r="U2819">
        <v>305</v>
      </c>
      <c r="V2819">
        <v>436.15</v>
      </c>
    </row>
    <row r="2820" spans="12:22" x14ac:dyDescent="0.25">
      <c r="L2820" t="s">
        <v>59</v>
      </c>
      <c r="M2820">
        <v>2024</v>
      </c>
      <c r="N2820" t="s">
        <v>35</v>
      </c>
      <c r="O2820" t="s">
        <v>53</v>
      </c>
      <c r="P2820" t="s">
        <v>54</v>
      </c>
      <c r="Q2820" t="s">
        <v>55</v>
      </c>
      <c r="R2820" t="s">
        <v>56</v>
      </c>
      <c r="S2820" t="s">
        <v>57</v>
      </c>
      <c r="T2820" t="s">
        <v>60</v>
      </c>
      <c r="U2820">
        <v>296</v>
      </c>
      <c r="V2820">
        <v>452.88</v>
      </c>
    </row>
    <row r="2821" spans="12:22" x14ac:dyDescent="0.25">
      <c r="L2821" t="s">
        <v>59</v>
      </c>
      <c r="M2821">
        <v>2024</v>
      </c>
      <c r="N2821" t="s">
        <v>35</v>
      </c>
      <c r="O2821" t="s">
        <v>53</v>
      </c>
      <c r="P2821" t="s">
        <v>54</v>
      </c>
      <c r="Q2821" t="s">
        <v>55</v>
      </c>
      <c r="R2821" t="s">
        <v>56</v>
      </c>
      <c r="S2821" t="s">
        <v>57</v>
      </c>
      <c r="T2821" t="s">
        <v>60</v>
      </c>
      <c r="U2821">
        <v>266</v>
      </c>
      <c r="V2821">
        <v>380.38</v>
      </c>
    </row>
    <row r="2822" spans="12:22" x14ac:dyDescent="0.25">
      <c r="L2822" t="s">
        <v>59</v>
      </c>
      <c r="M2822">
        <v>2024</v>
      </c>
      <c r="N2822" t="s">
        <v>35</v>
      </c>
      <c r="O2822" t="s">
        <v>53</v>
      </c>
      <c r="P2822" t="s">
        <v>54</v>
      </c>
      <c r="Q2822" t="s">
        <v>55</v>
      </c>
      <c r="R2822" t="s">
        <v>56</v>
      </c>
      <c r="S2822" t="s">
        <v>57</v>
      </c>
      <c r="T2822" t="s">
        <v>60</v>
      </c>
      <c r="U2822">
        <v>292</v>
      </c>
      <c r="V2822">
        <v>417.56</v>
      </c>
    </row>
    <row r="2823" spans="12:22" x14ac:dyDescent="0.25">
      <c r="L2823" t="s">
        <v>59</v>
      </c>
      <c r="M2823">
        <v>2024</v>
      </c>
      <c r="N2823" t="s">
        <v>35</v>
      </c>
      <c r="O2823" t="s">
        <v>53</v>
      </c>
      <c r="P2823" t="s">
        <v>54</v>
      </c>
      <c r="Q2823" t="s">
        <v>55</v>
      </c>
      <c r="R2823" t="s">
        <v>56</v>
      </c>
      <c r="S2823" t="s">
        <v>57</v>
      </c>
      <c r="T2823" t="s">
        <v>60</v>
      </c>
      <c r="U2823">
        <v>268</v>
      </c>
      <c r="V2823">
        <v>383.24</v>
      </c>
    </row>
    <row r="2824" spans="12:22" x14ac:dyDescent="0.25">
      <c r="L2824" t="s">
        <v>52</v>
      </c>
      <c r="M2824">
        <v>2024</v>
      </c>
      <c r="N2824" t="s">
        <v>35</v>
      </c>
      <c r="O2824" t="s">
        <v>53</v>
      </c>
      <c r="P2824" t="s">
        <v>54</v>
      </c>
      <c r="Q2824" t="s">
        <v>55</v>
      </c>
      <c r="R2824" t="s">
        <v>56</v>
      </c>
      <c r="S2824" t="s">
        <v>57</v>
      </c>
      <c r="T2824" t="s">
        <v>60</v>
      </c>
      <c r="U2824">
        <v>667</v>
      </c>
      <c r="V2824">
        <v>953.81</v>
      </c>
    </row>
    <row r="2825" spans="12:22" x14ac:dyDescent="0.25">
      <c r="L2825" t="s">
        <v>52</v>
      </c>
      <c r="M2825">
        <v>2024</v>
      </c>
      <c r="N2825" t="s">
        <v>35</v>
      </c>
      <c r="O2825" t="s">
        <v>53</v>
      </c>
      <c r="P2825" t="s">
        <v>54</v>
      </c>
      <c r="Q2825" t="s">
        <v>55</v>
      </c>
      <c r="R2825" t="s">
        <v>56</v>
      </c>
      <c r="S2825" t="s">
        <v>57</v>
      </c>
      <c r="T2825" t="s">
        <v>60</v>
      </c>
      <c r="U2825">
        <v>793</v>
      </c>
      <c r="V2825">
        <v>526.24</v>
      </c>
    </row>
    <row r="2826" spans="12:22" x14ac:dyDescent="0.25">
      <c r="L2826" t="s">
        <v>59</v>
      </c>
      <c r="M2826">
        <v>2024</v>
      </c>
      <c r="N2826" t="s">
        <v>35</v>
      </c>
      <c r="O2826" t="s">
        <v>53</v>
      </c>
      <c r="P2826" t="s">
        <v>54</v>
      </c>
      <c r="Q2826" t="s">
        <v>55</v>
      </c>
      <c r="R2826" t="s">
        <v>56</v>
      </c>
      <c r="S2826" t="s">
        <v>57</v>
      </c>
      <c r="T2826" t="s">
        <v>60</v>
      </c>
      <c r="U2826">
        <v>295</v>
      </c>
      <c r="V2826">
        <v>421.85</v>
      </c>
    </row>
    <row r="2827" spans="12:22" x14ac:dyDescent="0.25">
      <c r="L2827" t="s">
        <v>59</v>
      </c>
      <c r="M2827">
        <v>2024</v>
      </c>
      <c r="N2827" t="s">
        <v>35</v>
      </c>
      <c r="O2827" t="s">
        <v>53</v>
      </c>
      <c r="P2827" t="s">
        <v>54</v>
      </c>
      <c r="Q2827" t="s">
        <v>55</v>
      </c>
      <c r="R2827" t="s">
        <v>56</v>
      </c>
      <c r="S2827" t="s">
        <v>57</v>
      </c>
      <c r="T2827" t="s">
        <v>60</v>
      </c>
      <c r="U2827">
        <v>265</v>
      </c>
      <c r="V2827">
        <v>378.95</v>
      </c>
    </row>
    <row r="2828" spans="12:22" x14ac:dyDescent="0.25">
      <c r="L2828" t="s">
        <v>59</v>
      </c>
      <c r="M2828">
        <v>2024</v>
      </c>
      <c r="N2828" t="s">
        <v>35</v>
      </c>
      <c r="O2828" t="s">
        <v>53</v>
      </c>
      <c r="P2828" t="s">
        <v>54</v>
      </c>
      <c r="Q2828" t="s">
        <v>55</v>
      </c>
      <c r="R2828" t="s">
        <v>56</v>
      </c>
      <c r="S2828" t="s">
        <v>57</v>
      </c>
      <c r="T2828" t="s">
        <v>60</v>
      </c>
      <c r="U2828">
        <v>293</v>
      </c>
      <c r="V2828">
        <v>418.99</v>
      </c>
    </row>
    <row r="2829" spans="12:22" x14ac:dyDescent="0.25">
      <c r="L2829" t="s">
        <v>59</v>
      </c>
      <c r="M2829">
        <v>2024</v>
      </c>
      <c r="N2829" t="s">
        <v>35</v>
      </c>
      <c r="O2829" t="s">
        <v>53</v>
      </c>
      <c r="P2829" t="s">
        <v>54</v>
      </c>
      <c r="Q2829" t="s">
        <v>55</v>
      </c>
      <c r="R2829" t="s">
        <v>56</v>
      </c>
      <c r="S2829" t="s">
        <v>57</v>
      </c>
      <c r="T2829" t="s">
        <v>60</v>
      </c>
      <c r="U2829">
        <v>762</v>
      </c>
      <c r="V2829">
        <v>1089.6599999999999</v>
      </c>
    </row>
    <row r="2830" spans="12:22" x14ac:dyDescent="0.25">
      <c r="L2830" t="s">
        <v>52</v>
      </c>
      <c r="M2830">
        <v>2024</v>
      </c>
      <c r="N2830" t="s">
        <v>41</v>
      </c>
      <c r="O2830" t="s">
        <v>53</v>
      </c>
      <c r="P2830" t="s">
        <v>54</v>
      </c>
      <c r="Q2830" t="s">
        <v>55</v>
      </c>
      <c r="R2830" t="s">
        <v>56</v>
      </c>
      <c r="S2830" t="s">
        <v>57</v>
      </c>
      <c r="T2830" t="s">
        <v>60</v>
      </c>
      <c r="U2830">
        <v>260</v>
      </c>
      <c r="V2830">
        <v>397.8</v>
      </c>
    </row>
    <row r="2831" spans="12:22" x14ac:dyDescent="0.25">
      <c r="L2831" t="s">
        <v>59</v>
      </c>
      <c r="M2831">
        <v>2024</v>
      </c>
      <c r="N2831" t="s">
        <v>41</v>
      </c>
      <c r="O2831" t="s">
        <v>53</v>
      </c>
      <c r="P2831" t="s">
        <v>54</v>
      </c>
      <c r="Q2831" t="s">
        <v>55</v>
      </c>
      <c r="R2831" t="s">
        <v>56</v>
      </c>
      <c r="S2831" t="s">
        <v>57</v>
      </c>
      <c r="T2831" t="s">
        <v>60</v>
      </c>
      <c r="U2831">
        <v>236</v>
      </c>
      <c r="V2831">
        <v>337.48</v>
      </c>
    </row>
    <row r="2832" spans="12:22" x14ac:dyDescent="0.25">
      <c r="L2832" t="s">
        <v>52</v>
      </c>
      <c r="M2832">
        <v>2024</v>
      </c>
      <c r="N2832" t="s">
        <v>41</v>
      </c>
      <c r="O2832" t="s">
        <v>53</v>
      </c>
      <c r="P2832" t="s">
        <v>54</v>
      </c>
      <c r="Q2832" t="s">
        <v>55</v>
      </c>
      <c r="R2832" t="s">
        <v>56</v>
      </c>
      <c r="S2832" t="s">
        <v>57</v>
      </c>
      <c r="T2832" t="s">
        <v>60</v>
      </c>
      <c r="U2832">
        <v>262</v>
      </c>
      <c r="V2832">
        <v>374.65999999999997</v>
      </c>
    </row>
    <row r="2833" spans="12:22" x14ac:dyDescent="0.25">
      <c r="L2833" t="s">
        <v>63</v>
      </c>
      <c r="M2833">
        <v>2024</v>
      </c>
      <c r="N2833" t="s">
        <v>41</v>
      </c>
      <c r="O2833" t="s">
        <v>53</v>
      </c>
      <c r="P2833" t="s">
        <v>54</v>
      </c>
      <c r="Q2833" t="s">
        <v>55</v>
      </c>
      <c r="R2833" t="s">
        <v>56</v>
      </c>
      <c r="S2833" t="s">
        <v>57</v>
      </c>
      <c r="T2833" t="s">
        <v>60</v>
      </c>
      <c r="U2833">
        <v>672</v>
      </c>
      <c r="V2833">
        <v>960.96</v>
      </c>
    </row>
    <row r="2834" spans="12:22" x14ac:dyDescent="0.25">
      <c r="L2834" t="s">
        <v>59</v>
      </c>
      <c r="M2834">
        <v>2024</v>
      </c>
      <c r="N2834" t="s">
        <v>41</v>
      </c>
      <c r="O2834" t="s">
        <v>53</v>
      </c>
      <c r="P2834" t="s">
        <v>54</v>
      </c>
      <c r="Q2834" t="s">
        <v>55</v>
      </c>
      <c r="R2834" t="s">
        <v>56</v>
      </c>
      <c r="S2834" t="s">
        <v>57</v>
      </c>
      <c r="T2834" t="s">
        <v>60</v>
      </c>
      <c r="U2834">
        <v>759</v>
      </c>
      <c r="V2834">
        <v>1085.3699999999999</v>
      </c>
    </row>
    <row r="2835" spans="12:22" x14ac:dyDescent="0.25">
      <c r="L2835" t="s">
        <v>59</v>
      </c>
      <c r="M2835">
        <v>2024</v>
      </c>
      <c r="N2835" t="s">
        <v>41</v>
      </c>
      <c r="O2835" t="s">
        <v>53</v>
      </c>
      <c r="P2835" t="s">
        <v>54</v>
      </c>
      <c r="Q2835" t="s">
        <v>55</v>
      </c>
      <c r="R2835" t="s">
        <v>56</v>
      </c>
      <c r="S2835" t="s">
        <v>57</v>
      </c>
      <c r="T2835" t="s">
        <v>60</v>
      </c>
      <c r="U2835">
        <v>261</v>
      </c>
      <c r="V2835">
        <v>373.23</v>
      </c>
    </row>
    <row r="2836" spans="12:22" x14ac:dyDescent="0.25">
      <c r="L2836" t="s">
        <v>63</v>
      </c>
      <c r="M2836">
        <v>2024</v>
      </c>
      <c r="N2836" t="s">
        <v>41</v>
      </c>
      <c r="O2836" t="s">
        <v>53</v>
      </c>
      <c r="P2836" t="s">
        <v>54</v>
      </c>
      <c r="Q2836" t="s">
        <v>55</v>
      </c>
      <c r="R2836" t="s">
        <v>56</v>
      </c>
      <c r="S2836" t="s">
        <v>57</v>
      </c>
      <c r="T2836" t="s">
        <v>60</v>
      </c>
      <c r="U2836">
        <v>798</v>
      </c>
      <c r="V2836">
        <v>526.24</v>
      </c>
    </row>
    <row r="2837" spans="12:22" x14ac:dyDescent="0.25">
      <c r="L2837" t="s">
        <v>52</v>
      </c>
      <c r="M2837">
        <v>2024</v>
      </c>
      <c r="N2837" t="s">
        <v>41</v>
      </c>
      <c r="O2837" t="s">
        <v>53</v>
      </c>
      <c r="P2837" t="s">
        <v>54</v>
      </c>
      <c r="Q2837" t="s">
        <v>55</v>
      </c>
      <c r="R2837" t="s">
        <v>56</v>
      </c>
      <c r="S2837" t="s">
        <v>57</v>
      </c>
      <c r="T2837" t="s">
        <v>60</v>
      </c>
      <c r="U2837">
        <v>235</v>
      </c>
      <c r="V2837">
        <v>336.05</v>
      </c>
    </row>
    <row r="2838" spans="12:22" x14ac:dyDescent="0.25">
      <c r="L2838" t="s">
        <v>59</v>
      </c>
      <c r="M2838">
        <v>2024</v>
      </c>
      <c r="N2838" t="s">
        <v>41</v>
      </c>
      <c r="O2838" t="s">
        <v>53</v>
      </c>
      <c r="P2838" t="s">
        <v>54</v>
      </c>
      <c r="Q2838" t="s">
        <v>55</v>
      </c>
      <c r="R2838" t="s">
        <v>56</v>
      </c>
      <c r="S2838" t="s">
        <v>57</v>
      </c>
      <c r="T2838" t="s">
        <v>60</v>
      </c>
      <c r="U2838">
        <v>263</v>
      </c>
      <c r="V2838">
        <v>376.09000000000003</v>
      </c>
    </row>
    <row r="2839" spans="12:22" x14ac:dyDescent="0.25">
      <c r="L2839" t="s">
        <v>52</v>
      </c>
      <c r="M2839">
        <v>2024</v>
      </c>
      <c r="N2839" t="s">
        <v>41</v>
      </c>
      <c r="O2839" t="s">
        <v>53</v>
      </c>
      <c r="P2839" t="s">
        <v>54</v>
      </c>
      <c r="Q2839" t="s">
        <v>55</v>
      </c>
      <c r="R2839" t="s">
        <v>56</v>
      </c>
      <c r="S2839" t="s">
        <v>57</v>
      </c>
      <c r="T2839" t="s">
        <v>60</v>
      </c>
      <c r="U2839">
        <v>768</v>
      </c>
      <c r="V2839">
        <v>1098.24</v>
      </c>
    </row>
    <row r="2840" spans="12:22" x14ac:dyDescent="0.25">
      <c r="L2840" t="s">
        <v>59</v>
      </c>
      <c r="M2840">
        <v>2024</v>
      </c>
      <c r="N2840" t="s">
        <v>40</v>
      </c>
      <c r="O2840" t="s">
        <v>53</v>
      </c>
      <c r="P2840" t="s">
        <v>54</v>
      </c>
      <c r="Q2840" t="s">
        <v>55</v>
      </c>
      <c r="R2840" t="s">
        <v>56</v>
      </c>
      <c r="S2840" t="s">
        <v>57</v>
      </c>
      <c r="T2840" t="s">
        <v>60</v>
      </c>
      <c r="U2840">
        <v>266</v>
      </c>
      <c r="V2840">
        <v>406.98</v>
      </c>
    </row>
    <row r="2841" spans="12:22" x14ac:dyDescent="0.25">
      <c r="L2841" t="s">
        <v>61</v>
      </c>
      <c r="M2841">
        <v>2024</v>
      </c>
      <c r="N2841" t="s">
        <v>40</v>
      </c>
      <c r="O2841" t="s">
        <v>53</v>
      </c>
      <c r="P2841" t="s">
        <v>54</v>
      </c>
      <c r="Q2841" t="s">
        <v>55</v>
      </c>
      <c r="R2841" t="s">
        <v>56</v>
      </c>
      <c r="S2841" t="s">
        <v>57</v>
      </c>
      <c r="T2841" t="s">
        <v>60</v>
      </c>
      <c r="U2841">
        <v>242</v>
      </c>
      <c r="V2841">
        <v>346.06</v>
      </c>
    </row>
    <row r="2842" spans="12:22" x14ac:dyDescent="0.25">
      <c r="L2842" t="s">
        <v>59</v>
      </c>
      <c r="M2842">
        <v>2024</v>
      </c>
      <c r="N2842" t="s">
        <v>40</v>
      </c>
      <c r="O2842" t="s">
        <v>53</v>
      </c>
      <c r="P2842" t="s">
        <v>54</v>
      </c>
      <c r="Q2842" t="s">
        <v>55</v>
      </c>
      <c r="R2842" t="s">
        <v>56</v>
      </c>
      <c r="S2842" t="s">
        <v>57</v>
      </c>
      <c r="T2842" t="s">
        <v>60</v>
      </c>
      <c r="U2842">
        <v>268</v>
      </c>
      <c r="V2842">
        <v>383.24</v>
      </c>
    </row>
    <row r="2843" spans="12:22" x14ac:dyDescent="0.25">
      <c r="L2843" t="s">
        <v>59</v>
      </c>
      <c r="M2843">
        <v>2024</v>
      </c>
      <c r="N2843" t="s">
        <v>40</v>
      </c>
      <c r="O2843" t="s">
        <v>53</v>
      </c>
      <c r="P2843" t="s">
        <v>54</v>
      </c>
      <c r="Q2843" t="s">
        <v>55</v>
      </c>
      <c r="R2843" t="s">
        <v>56</v>
      </c>
      <c r="S2843" t="s">
        <v>57</v>
      </c>
      <c r="T2843" t="s">
        <v>60</v>
      </c>
      <c r="U2843">
        <v>238</v>
      </c>
      <c r="V2843">
        <v>340.34000000000003</v>
      </c>
    </row>
    <row r="2844" spans="12:22" x14ac:dyDescent="0.25">
      <c r="L2844" t="s">
        <v>59</v>
      </c>
      <c r="M2844">
        <v>2024</v>
      </c>
      <c r="N2844" t="s">
        <v>40</v>
      </c>
      <c r="O2844" t="s">
        <v>53</v>
      </c>
      <c r="P2844" t="s">
        <v>54</v>
      </c>
      <c r="Q2844" t="s">
        <v>55</v>
      </c>
      <c r="R2844" t="s">
        <v>56</v>
      </c>
      <c r="S2844" t="s">
        <v>57</v>
      </c>
      <c r="T2844" t="s">
        <v>60</v>
      </c>
      <c r="U2844">
        <v>671</v>
      </c>
      <c r="V2844">
        <v>959.53</v>
      </c>
    </row>
    <row r="2845" spans="12:22" x14ac:dyDescent="0.25">
      <c r="L2845" t="s">
        <v>61</v>
      </c>
      <c r="M2845">
        <v>2024</v>
      </c>
      <c r="N2845" t="s">
        <v>40</v>
      </c>
      <c r="O2845" t="s">
        <v>53</v>
      </c>
      <c r="P2845" t="s">
        <v>54</v>
      </c>
      <c r="Q2845" t="s">
        <v>55</v>
      </c>
      <c r="R2845" t="s">
        <v>56</v>
      </c>
      <c r="S2845" t="s">
        <v>57</v>
      </c>
      <c r="T2845" t="s">
        <v>60</v>
      </c>
      <c r="U2845">
        <v>758</v>
      </c>
      <c r="V2845">
        <v>1083.94</v>
      </c>
    </row>
    <row r="2846" spans="12:22" x14ac:dyDescent="0.25">
      <c r="L2846" t="s">
        <v>61</v>
      </c>
      <c r="M2846">
        <v>2024</v>
      </c>
      <c r="N2846" t="s">
        <v>40</v>
      </c>
      <c r="O2846" t="s">
        <v>53</v>
      </c>
      <c r="P2846" t="s">
        <v>54</v>
      </c>
      <c r="Q2846" t="s">
        <v>55</v>
      </c>
      <c r="R2846" t="s">
        <v>56</v>
      </c>
      <c r="S2846" t="s">
        <v>57</v>
      </c>
      <c r="T2846" t="s">
        <v>60</v>
      </c>
      <c r="U2846">
        <v>267</v>
      </c>
      <c r="V2846">
        <v>381.81</v>
      </c>
    </row>
    <row r="2847" spans="12:22" x14ac:dyDescent="0.25">
      <c r="L2847" t="s">
        <v>59</v>
      </c>
      <c r="M2847">
        <v>2024</v>
      </c>
      <c r="N2847" t="s">
        <v>40</v>
      </c>
      <c r="O2847" t="s">
        <v>53</v>
      </c>
      <c r="P2847" t="s">
        <v>54</v>
      </c>
      <c r="Q2847" t="s">
        <v>55</v>
      </c>
      <c r="R2847" t="s">
        <v>56</v>
      </c>
      <c r="S2847" t="s">
        <v>57</v>
      </c>
      <c r="T2847" t="s">
        <v>60</v>
      </c>
      <c r="U2847">
        <v>797</v>
      </c>
      <c r="V2847">
        <v>526.24</v>
      </c>
    </row>
    <row r="2848" spans="12:22" x14ac:dyDescent="0.25">
      <c r="L2848" t="s">
        <v>59</v>
      </c>
      <c r="M2848">
        <v>2024</v>
      </c>
      <c r="N2848" t="s">
        <v>40</v>
      </c>
      <c r="O2848" t="s">
        <v>53</v>
      </c>
      <c r="P2848" t="s">
        <v>54</v>
      </c>
      <c r="Q2848" t="s">
        <v>55</v>
      </c>
      <c r="R2848" t="s">
        <v>56</v>
      </c>
      <c r="S2848" t="s">
        <v>57</v>
      </c>
      <c r="T2848" t="s">
        <v>60</v>
      </c>
      <c r="U2848">
        <v>265</v>
      </c>
      <c r="V2848">
        <v>378.95</v>
      </c>
    </row>
    <row r="2849" spans="12:22" x14ac:dyDescent="0.25">
      <c r="L2849" t="s">
        <v>59</v>
      </c>
      <c r="M2849">
        <v>2024</v>
      </c>
      <c r="N2849" t="s">
        <v>40</v>
      </c>
      <c r="O2849" t="s">
        <v>53</v>
      </c>
      <c r="P2849" t="s">
        <v>54</v>
      </c>
      <c r="Q2849" t="s">
        <v>55</v>
      </c>
      <c r="R2849" t="s">
        <v>56</v>
      </c>
      <c r="S2849" t="s">
        <v>57</v>
      </c>
      <c r="T2849" t="s">
        <v>60</v>
      </c>
      <c r="U2849">
        <v>241</v>
      </c>
      <c r="V2849">
        <v>344.63</v>
      </c>
    </row>
    <row r="2850" spans="12:22" x14ac:dyDescent="0.25">
      <c r="L2850" t="s">
        <v>61</v>
      </c>
      <c r="M2850">
        <v>2024</v>
      </c>
      <c r="N2850" t="s">
        <v>40</v>
      </c>
      <c r="O2850" t="s">
        <v>53</v>
      </c>
      <c r="P2850" t="s">
        <v>54</v>
      </c>
      <c r="Q2850" t="s">
        <v>55</v>
      </c>
      <c r="R2850" t="s">
        <v>56</v>
      </c>
      <c r="S2850" t="s">
        <v>57</v>
      </c>
      <c r="T2850" t="s">
        <v>60</v>
      </c>
      <c r="U2850">
        <v>269</v>
      </c>
      <c r="V2850">
        <v>384.67</v>
      </c>
    </row>
    <row r="2851" spans="12:22" x14ac:dyDescent="0.25">
      <c r="L2851" t="s">
        <v>59</v>
      </c>
      <c r="M2851">
        <v>2024</v>
      </c>
      <c r="N2851" t="s">
        <v>40</v>
      </c>
      <c r="O2851" t="s">
        <v>53</v>
      </c>
      <c r="P2851" t="s">
        <v>54</v>
      </c>
      <c r="Q2851" t="s">
        <v>55</v>
      </c>
      <c r="R2851" t="s">
        <v>56</v>
      </c>
      <c r="S2851" t="s">
        <v>57</v>
      </c>
      <c r="T2851" t="s">
        <v>60</v>
      </c>
      <c r="U2851">
        <v>767</v>
      </c>
      <c r="V2851">
        <v>1096.81</v>
      </c>
    </row>
    <row r="2852" spans="12:22" x14ac:dyDescent="0.25">
      <c r="L2852" t="s">
        <v>61</v>
      </c>
      <c r="M2852">
        <v>2024</v>
      </c>
      <c r="N2852" t="s">
        <v>39</v>
      </c>
      <c r="O2852" t="s">
        <v>53</v>
      </c>
      <c r="P2852" t="s">
        <v>54</v>
      </c>
      <c r="Q2852" t="s">
        <v>55</v>
      </c>
      <c r="R2852" t="s">
        <v>56</v>
      </c>
      <c r="S2852" t="s">
        <v>57</v>
      </c>
      <c r="T2852" t="s">
        <v>60</v>
      </c>
      <c r="U2852">
        <v>272</v>
      </c>
      <c r="V2852">
        <v>416.15999999999997</v>
      </c>
    </row>
    <row r="2853" spans="12:22" x14ac:dyDescent="0.25">
      <c r="L2853" t="s">
        <v>61</v>
      </c>
      <c r="M2853">
        <v>2024</v>
      </c>
      <c r="N2853" t="s">
        <v>39</v>
      </c>
      <c r="O2853" t="s">
        <v>53</v>
      </c>
      <c r="P2853" t="s">
        <v>54</v>
      </c>
      <c r="Q2853" t="s">
        <v>55</v>
      </c>
      <c r="R2853" t="s">
        <v>56</v>
      </c>
      <c r="S2853" t="s">
        <v>57</v>
      </c>
      <c r="T2853" t="s">
        <v>60</v>
      </c>
      <c r="U2853">
        <v>248</v>
      </c>
      <c r="V2853">
        <v>354.64</v>
      </c>
    </row>
    <row r="2854" spans="12:22" x14ac:dyDescent="0.25">
      <c r="L2854" t="s">
        <v>63</v>
      </c>
      <c r="M2854">
        <v>2024</v>
      </c>
      <c r="N2854" t="s">
        <v>39</v>
      </c>
      <c r="O2854" t="s">
        <v>53</v>
      </c>
      <c r="P2854" t="s">
        <v>54</v>
      </c>
      <c r="Q2854" t="s">
        <v>55</v>
      </c>
      <c r="R2854" t="s">
        <v>56</v>
      </c>
      <c r="S2854" t="s">
        <v>57</v>
      </c>
      <c r="T2854" t="s">
        <v>60</v>
      </c>
      <c r="U2854">
        <v>274</v>
      </c>
      <c r="V2854">
        <v>391.82</v>
      </c>
    </row>
    <row r="2855" spans="12:22" x14ac:dyDescent="0.25">
      <c r="L2855" t="s">
        <v>52</v>
      </c>
      <c r="M2855">
        <v>2024</v>
      </c>
      <c r="N2855" t="s">
        <v>39</v>
      </c>
      <c r="O2855" t="s">
        <v>53</v>
      </c>
      <c r="P2855" t="s">
        <v>54</v>
      </c>
      <c r="Q2855" t="s">
        <v>55</v>
      </c>
      <c r="R2855" t="s">
        <v>56</v>
      </c>
      <c r="S2855" t="s">
        <v>57</v>
      </c>
      <c r="T2855" t="s">
        <v>60</v>
      </c>
      <c r="U2855">
        <v>244</v>
      </c>
      <c r="V2855">
        <v>348.92</v>
      </c>
    </row>
    <row r="2856" spans="12:22" x14ac:dyDescent="0.25">
      <c r="L2856" t="s">
        <v>59</v>
      </c>
      <c r="M2856">
        <v>2024</v>
      </c>
      <c r="N2856" t="s">
        <v>39</v>
      </c>
      <c r="O2856" t="s">
        <v>53</v>
      </c>
      <c r="P2856" t="s">
        <v>54</v>
      </c>
      <c r="Q2856" t="s">
        <v>55</v>
      </c>
      <c r="R2856" t="s">
        <v>56</v>
      </c>
      <c r="S2856" t="s">
        <v>57</v>
      </c>
      <c r="T2856" t="s">
        <v>60</v>
      </c>
      <c r="U2856">
        <v>757</v>
      </c>
      <c r="V2856">
        <v>1082.51</v>
      </c>
    </row>
    <row r="2857" spans="12:22" x14ac:dyDescent="0.25">
      <c r="L2857" t="s">
        <v>59</v>
      </c>
      <c r="M2857">
        <v>2024</v>
      </c>
      <c r="N2857" t="s">
        <v>39</v>
      </c>
      <c r="O2857" t="s">
        <v>53</v>
      </c>
      <c r="P2857" t="s">
        <v>54</v>
      </c>
      <c r="Q2857" t="s">
        <v>55</v>
      </c>
      <c r="R2857" t="s">
        <v>56</v>
      </c>
      <c r="S2857" t="s">
        <v>57</v>
      </c>
      <c r="T2857" t="s">
        <v>60</v>
      </c>
      <c r="U2857">
        <v>273</v>
      </c>
      <c r="V2857">
        <v>390.39</v>
      </c>
    </row>
    <row r="2858" spans="12:22" x14ac:dyDescent="0.25">
      <c r="L2858" t="s">
        <v>52</v>
      </c>
      <c r="M2858">
        <v>2024</v>
      </c>
      <c r="N2858" t="s">
        <v>39</v>
      </c>
      <c r="O2858" t="s">
        <v>53</v>
      </c>
      <c r="P2858" t="s">
        <v>54</v>
      </c>
      <c r="Q2858" t="s">
        <v>55</v>
      </c>
      <c r="R2858" t="s">
        <v>56</v>
      </c>
      <c r="S2858" t="s">
        <v>57</v>
      </c>
      <c r="T2858" t="s">
        <v>60</v>
      </c>
      <c r="U2858">
        <v>271</v>
      </c>
      <c r="V2858">
        <v>387.53</v>
      </c>
    </row>
    <row r="2859" spans="12:22" x14ac:dyDescent="0.25">
      <c r="L2859" t="s">
        <v>63</v>
      </c>
      <c r="M2859">
        <v>2024</v>
      </c>
      <c r="N2859" t="s">
        <v>39</v>
      </c>
      <c r="O2859" t="s">
        <v>53</v>
      </c>
      <c r="P2859" t="s">
        <v>54</v>
      </c>
      <c r="Q2859" t="s">
        <v>55</v>
      </c>
      <c r="R2859" t="s">
        <v>56</v>
      </c>
      <c r="S2859" t="s">
        <v>57</v>
      </c>
      <c r="T2859" t="s">
        <v>60</v>
      </c>
      <c r="U2859">
        <v>247</v>
      </c>
      <c r="V2859">
        <v>353.21</v>
      </c>
    </row>
    <row r="2860" spans="12:22" x14ac:dyDescent="0.25">
      <c r="L2860" t="s">
        <v>61</v>
      </c>
      <c r="M2860">
        <v>2024</v>
      </c>
      <c r="N2860" t="s">
        <v>39</v>
      </c>
      <c r="O2860" t="s">
        <v>53</v>
      </c>
      <c r="P2860" t="s">
        <v>54</v>
      </c>
      <c r="Q2860" t="s">
        <v>55</v>
      </c>
      <c r="R2860" t="s">
        <v>56</v>
      </c>
      <c r="S2860" t="s">
        <v>57</v>
      </c>
      <c r="T2860" t="s">
        <v>60</v>
      </c>
      <c r="U2860">
        <v>275</v>
      </c>
      <c r="V2860">
        <v>393.25</v>
      </c>
    </row>
    <row r="2861" spans="12:22" x14ac:dyDescent="0.25">
      <c r="L2861" t="s">
        <v>61</v>
      </c>
      <c r="M2861">
        <v>2024</v>
      </c>
      <c r="N2861" t="s">
        <v>39</v>
      </c>
      <c r="O2861" t="s">
        <v>53</v>
      </c>
      <c r="P2861" t="s">
        <v>54</v>
      </c>
      <c r="Q2861" t="s">
        <v>55</v>
      </c>
      <c r="R2861" t="s">
        <v>56</v>
      </c>
      <c r="S2861" t="s">
        <v>57</v>
      </c>
      <c r="T2861" t="s">
        <v>60</v>
      </c>
      <c r="U2861">
        <v>766</v>
      </c>
      <c r="V2861">
        <v>1095.3800000000001</v>
      </c>
    </row>
    <row r="2862" spans="12:22" x14ac:dyDescent="0.25">
      <c r="L2862" t="s">
        <v>59</v>
      </c>
      <c r="M2862">
        <v>2024</v>
      </c>
      <c r="N2862" t="s">
        <v>34</v>
      </c>
      <c r="O2862" t="s">
        <v>65</v>
      </c>
      <c r="P2862" t="s">
        <v>54</v>
      </c>
      <c r="Q2862" t="s">
        <v>55</v>
      </c>
      <c r="R2862" t="s">
        <v>56</v>
      </c>
      <c r="S2862" t="s">
        <v>57</v>
      </c>
      <c r="T2862" t="s">
        <v>58</v>
      </c>
      <c r="U2862">
        <v>146</v>
      </c>
      <c r="V2862">
        <v>208.78</v>
      </c>
    </row>
    <row r="2863" spans="12:22" x14ac:dyDescent="0.25">
      <c r="L2863" t="s">
        <v>61</v>
      </c>
      <c r="M2863">
        <v>2024</v>
      </c>
      <c r="N2863" t="s">
        <v>34</v>
      </c>
      <c r="O2863" t="s">
        <v>65</v>
      </c>
      <c r="P2863" t="s">
        <v>54</v>
      </c>
      <c r="Q2863" t="s">
        <v>55</v>
      </c>
      <c r="R2863" t="s">
        <v>56</v>
      </c>
      <c r="S2863" t="s">
        <v>57</v>
      </c>
      <c r="T2863" t="s">
        <v>58</v>
      </c>
      <c r="U2863">
        <v>368</v>
      </c>
      <c r="V2863">
        <v>526.24</v>
      </c>
    </row>
    <row r="2864" spans="12:22" x14ac:dyDescent="0.25">
      <c r="L2864" t="s">
        <v>52</v>
      </c>
      <c r="M2864">
        <v>2024</v>
      </c>
      <c r="N2864" t="s">
        <v>34</v>
      </c>
      <c r="O2864" t="s">
        <v>65</v>
      </c>
      <c r="P2864" t="s">
        <v>54</v>
      </c>
      <c r="Q2864" t="s">
        <v>55</v>
      </c>
      <c r="R2864" t="s">
        <v>56</v>
      </c>
      <c r="S2864" t="s">
        <v>57</v>
      </c>
      <c r="T2864" t="s">
        <v>58</v>
      </c>
      <c r="U2864">
        <v>148</v>
      </c>
      <c r="V2864">
        <v>526.24</v>
      </c>
    </row>
    <row r="2865" spans="12:22" x14ac:dyDescent="0.25">
      <c r="L2865" t="s">
        <v>62</v>
      </c>
      <c r="M2865">
        <v>2024</v>
      </c>
      <c r="N2865" t="s">
        <v>34</v>
      </c>
      <c r="O2865" t="s">
        <v>65</v>
      </c>
      <c r="P2865" t="s">
        <v>54</v>
      </c>
      <c r="Q2865" t="s">
        <v>55</v>
      </c>
      <c r="R2865" t="s">
        <v>56</v>
      </c>
      <c r="S2865" t="s">
        <v>57</v>
      </c>
      <c r="T2865" t="s">
        <v>58</v>
      </c>
      <c r="U2865">
        <v>364</v>
      </c>
      <c r="V2865">
        <v>526.24</v>
      </c>
    </row>
    <row r="2866" spans="12:22" x14ac:dyDescent="0.25">
      <c r="L2866" t="s">
        <v>62</v>
      </c>
      <c r="M2866">
        <v>2024</v>
      </c>
      <c r="N2866" t="s">
        <v>34</v>
      </c>
      <c r="O2866" t="s">
        <v>65</v>
      </c>
      <c r="P2866" t="s">
        <v>54</v>
      </c>
      <c r="Q2866" t="s">
        <v>55</v>
      </c>
      <c r="R2866" t="s">
        <v>56</v>
      </c>
      <c r="S2866" t="s">
        <v>57</v>
      </c>
      <c r="T2866" t="s">
        <v>58</v>
      </c>
      <c r="U2866">
        <v>366</v>
      </c>
      <c r="V2866">
        <v>523.38</v>
      </c>
    </row>
    <row r="2867" spans="12:22" x14ac:dyDescent="0.25">
      <c r="L2867" t="s">
        <v>62</v>
      </c>
      <c r="M2867">
        <v>2024</v>
      </c>
      <c r="N2867" t="s">
        <v>34</v>
      </c>
      <c r="O2867" t="s">
        <v>65</v>
      </c>
      <c r="P2867" t="s">
        <v>54</v>
      </c>
      <c r="Q2867" t="s">
        <v>55</v>
      </c>
      <c r="R2867" t="s">
        <v>56</v>
      </c>
      <c r="S2867" t="s">
        <v>57</v>
      </c>
      <c r="T2867" t="s">
        <v>58</v>
      </c>
      <c r="U2867">
        <v>147</v>
      </c>
      <c r="V2867">
        <v>210.21</v>
      </c>
    </row>
    <row r="2868" spans="12:22" x14ac:dyDescent="0.25">
      <c r="L2868" t="s">
        <v>62</v>
      </c>
      <c r="M2868">
        <v>2024</v>
      </c>
      <c r="N2868" t="s">
        <v>34</v>
      </c>
      <c r="O2868" t="s">
        <v>65</v>
      </c>
      <c r="P2868" t="s">
        <v>54</v>
      </c>
      <c r="Q2868" t="s">
        <v>55</v>
      </c>
      <c r="R2868" t="s">
        <v>56</v>
      </c>
      <c r="S2868" t="s">
        <v>57</v>
      </c>
      <c r="T2868" t="s">
        <v>58</v>
      </c>
      <c r="U2868">
        <v>760</v>
      </c>
      <c r="V2868">
        <v>1086.8</v>
      </c>
    </row>
    <row r="2869" spans="12:22" x14ac:dyDescent="0.25">
      <c r="L2869" t="s">
        <v>52</v>
      </c>
      <c r="M2869">
        <v>2024</v>
      </c>
      <c r="N2869" t="s">
        <v>34</v>
      </c>
      <c r="O2869" t="s">
        <v>65</v>
      </c>
      <c r="P2869" t="s">
        <v>54</v>
      </c>
      <c r="Q2869" t="s">
        <v>55</v>
      </c>
      <c r="R2869" t="s">
        <v>56</v>
      </c>
      <c r="S2869" t="s">
        <v>57</v>
      </c>
      <c r="T2869" t="s">
        <v>58</v>
      </c>
      <c r="U2869">
        <v>846</v>
      </c>
      <c r="V2869">
        <v>1209.78</v>
      </c>
    </row>
    <row r="2870" spans="12:22" x14ac:dyDescent="0.25">
      <c r="L2870" t="s">
        <v>61</v>
      </c>
      <c r="M2870">
        <v>2024</v>
      </c>
      <c r="N2870" t="s">
        <v>34</v>
      </c>
      <c r="O2870" t="s">
        <v>65</v>
      </c>
      <c r="P2870" t="s">
        <v>54</v>
      </c>
      <c r="Q2870" t="s">
        <v>55</v>
      </c>
      <c r="R2870" t="s">
        <v>56</v>
      </c>
      <c r="S2870" t="s">
        <v>57</v>
      </c>
      <c r="T2870" t="s">
        <v>58</v>
      </c>
      <c r="U2870">
        <v>149</v>
      </c>
      <c r="V2870">
        <v>213.07</v>
      </c>
    </row>
    <row r="2871" spans="12:22" x14ac:dyDescent="0.25">
      <c r="L2871" t="s">
        <v>59</v>
      </c>
      <c r="M2871">
        <v>2024</v>
      </c>
      <c r="N2871" t="s">
        <v>34</v>
      </c>
      <c r="O2871" t="s">
        <v>65</v>
      </c>
      <c r="P2871" t="s">
        <v>54</v>
      </c>
      <c r="Q2871" t="s">
        <v>55</v>
      </c>
      <c r="R2871" t="s">
        <v>56</v>
      </c>
      <c r="S2871" t="s">
        <v>57</v>
      </c>
      <c r="T2871" t="s">
        <v>58</v>
      </c>
      <c r="U2871">
        <v>365</v>
      </c>
      <c r="V2871">
        <v>521.95000000000005</v>
      </c>
    </row>
    <row r="2872" spans="12:22" x14ac:dyDescent="0.25">
      <c r="L2872" t="s">
        <v>52</v>
      </c>
      <c r="M2872">
        <v>2024</v>
      </c>
      <c r="N2872" t="s">
        <v>38</v>
      </c>
      <c r="O2872" t="s">
        <v>65</v>
      </c>
      <c r="P2872" t="s">
        <v>54</v>
      </c>
      <c r="Q2872" t="s">
        <v>55</v>
      </c>
      <c r="R2872" t="s">
        <v>56</v>
      </c>
      <c r="S2872" t="s">
        <v>57</v>
      </c>
      <c r="T2872" t="s">
        <v>58</v>
      </c>
      <c r="U2872">
        <v>128</v>
      </c>
      <c r="V2872">
        <v>183.04</v>
      </c>
    </row>
    <row r="2873" spans="12:22" x14ac:dyDescent="0.25">
      <c r="L2873" t="s">
        <v>52</v>
      </c>
      <c r="M2873">
        <v>2024</v>
      </c>
      <c r="N2873" t="s">
        <v>38</v>
      </c>
      <c r="O2873" t="s">
        <v>65</v>
      </c>
      <c r="P2873" t="s">
        <v>54</v>
      </c>
      <c r="Q2873" t="s">
        <v>55</v>
      </c>
      <c r="R2873" t="s">
        <v>56</v>
      </c>
      <c r="S2873" t="s">
        <v>57</v>
      </c>
      <c r="T2873" t="s">
        <v>58</v>
      </c>
      <c r="U2873">
        <v>344</v>
      </c>
      <c r="V2873">
        <v>491.91999999999996</v>
      </c>
    </row>
    <row r="2874" spans="12:22" x14ac:dyDescent="0.25">
      <c r="L2874" t="s">
        <v>52</v>
      </c>
      <c r="M2874">
        <v>2024</v>
      </c>
      <c r="N2874" t="s">
        <v>38</v>
      </c>
      <c r="O2874" t="s">
        <v>65</v>
      </c>
      <c r="P2874" t="s">
        <v>54</v>
      </c>
      <c r="Q2874" t="s">
        <v>55</v>
      </c>
      <c r="R2874" t="s">
        <v>56</v>
      </c>
      <c r="S2874" t="s">
        <v>57</v>
      </c>
      <c r="T2874" t="s">
        <v>58</v>
      </c>
      <c r="U2874">
        <v>370</v>
      </c>
      <c r="V2874">
        <v>526.24</v>
      </c>
    </row>
    <row r="2875" spans="12:22" x14ac:dyDescent="0.25">
      <c r="L2875" t="s">
        <v>52</v>
      </c>
      <c r="M2875">
        <v>2024</v>
      </c>
      <c r="N2875" t="s">
        <v>38</v>
      </c>
      <c r="O2875" t="s">
        <v>65</v>
      </c>
      <c r="P2875" t="s">
        <v>54</v>
      </c>
      <c r="Q2875" t="s">
        <v>55</v>
      </c>
      <c r="R2875" t="s">
        <v>56</v>
      </c>
      <c r="S2875" t="s">
        <v>57</v>
      </c>
      <c r="T2875" t="s">
        <v>58</v>
      </c>
      <c r="U2875">
        <v>346</v>
      </c>
      <c r="V2875">
        <v>526.24</v>
      </c>
    </row>
    <row r="2876" spans="12:22" x14ac:dyDescent="0.25">
      <c r="L2876" t="s">
        <v>59</v>
      </c>
      <c r="M2876">
        <v>2024</v>
      </c>
      <c r="N2876" t="s">
        <v>38</v>
      </c>
      <c r="O2876" t="s">
        <v>65</v>
      </c>
      <c r="P2876" t="s">
        <v>54</v>
      </c>
      <c r="Q2876" t="s">
        <v>55</v>
      </c>
      <c r="R2876" t="s">
        <v>56</v>
      </c>
      <c r="S2876" t="s">
        <v>57</v>
      </c>
      <c r="T2876" t="s">
        <v>58</v>
      </c>
      <c r="U2876">
        <v>982</v>
      </c>
      <c r="V2876">
        <v>1404.26</v>
      </c>
    </row>
    <row r="2877" spans="12:22" x14ac:dyDescent="0.25">
      <c r="L2877" t="s">
        <v>52</v>
      </c>
      <c r="M2877">
        <v>2024</v>
      </c>
      <c r="N2877" t="s">
        <v>38</v>
      </c>
      <c r="O2877" t="s">
        <v>65</v>
      </c>
      <c r="P2877" t="s">
        <v>54</v>
      </c>
      <c r="Q2877" t="s">
        <v>55</v>
      </c>
      <c r="R2877" t="s">
        <v>56</v>
      </c>
      <c r="S2877" t="s">
        <v>57</v>
      </c>
      <c r="T2877" t="s">
        <v>58</v>
      </c>
      <c r="U2877">
        <v>342</v>
      </c>
      <c r="V2877">
        <v>489.06</v>
      </c>
    </row>
    <row r="2878" spans="12:22" x14ac:dyDescent="0.25">
      <c r="L2878" t="s">
        <v>52</v>
      </c>
      <c r="M2878">
        <v>2024</v>
      </c>
      <c r="N2878" t="s">
        <v>38</v>
      </c>
      <c r="O2878" t="s">
        <v>65</v>
      </c>
      <c r="P2878" t="s">
        <v>54</v>
      </c>
      <c r="Q2878" t="s">
        <v>55</v>
      </c>
      <c r="R2878" t="s">
        <v>56</v>
      </c>
      <c r="S2878" t="s">
        <v>57</v>
      </c>
      <c r="T2878" t="s">
        <v>58</v>
      </c>
      <c r="U2878">
        <v>369</v>
      </c>
      <c r="V2878">
        <v>527.66999999999996</v>
      </c>
    </row>
    <row r="2879" spans="12:22" x14ac:dyDescent="0.25">
      <c r="L2879" t="s">
        <v>59</v>
      </c>
      <c r="M2879">
        <v>2024</v>
      </c>
      <c r="N2879" t="s">
        <v>38</v>
      </c>
      <c r="O2879" t="s">
        <v>65</v>
      </c>
      <c r="P2879" t="s">
        <v>54</v>
      </c>
      <c r="Q2879" t="s">
        <v>55</v>
      </c>
      <c r="R2879" t="s">
        <v>56</v>
      </c>
      <c r="S2879" t="s">
        <v>57</v>
      </c>
      <c r="T2879" t="s">
        <v>58</v>
      </c>
      <c r="U2879">
        <v>345</v>
      </c>
      <c r="V2879">
        <v>493.35</v>
      </c>
    </row>
    <row r="2880" spans="12:22" x14ac:dyDescent="0.25">
      <c r="L2880" t="s">
        <v>52</v>
      </c>
      <c r="M2880">
        <v>2024</v>
      </c>
      <c r="N2880" t="s">
        <v>38</v>
      </c>
      <c r="O2880" t="s">
        <v>65</v>
      </c>
      <c r="P2880" t="s">
        <v>54</v>
      </c>
      <c r="Q2880" t="s">
        <v>55</v>
      </c>
      <c r="R2880" t="s">
        <v>56</v>
      </c>
      <c r="S2880" t="s">
        <v>57</v>
      </c>
      <c r="T2880" t="s">
        <v>58</v>
      </c>
      <c r="U2880">
        <v>763</v>
      </c>
      <c r="V2880">
        <v>1091.0899999999999</v>
      </c>
    </row>
    <row r="2881" spans="12:22" x14ac:dyDescent="0.25">
      <c r="L2881" t="s">
        <v>52</v>
      </c>
      <c r="M2881">
        <v>2024</v>
      </c>
      <c r="N2881" t="s">
        <v>38</v>
      </c>
      <c r="O2881" t="s">
        <v>65</v>
      </c>
      <c r="P2881" t="s">
        <v>54</v>
      </c>
      <c r="Q2881" t="s">
        <v>55</v>
      </c>
      <c r="R2881" t="s">
        <v>56</v>
      </c>
      <c r="S2881" t="s">
        <v>57</v>
      </c>
      <c r="T2881" t="s">
        <v>58</v>
      </c>
      <c r="U2881">
        <v>850</v>
      </c>
      <c r="V2881">
        <v>1215.5</v>
      </c>
    </row>
    <row r="2882" spans="12:22" x14ac:dyDescent="0.25">
      <c r="L2882" t="s">
        <v>52</v>
      </c>
      <c r="M2882">
        <v>2024</v>
      </c>
      <c r="N2882" t="s">
        <v>38</v>
      </c>
      <c r="O2882" t="s">
        <v>65</v>
      </c>
      <c r="P2882" t="s">
        <v>54</v>
      </c>
      <c r="Q2882" t="s">
        <v>55</v>
      </c>
      <c r="R2882" t="s">
        <v>56</v>
      </c>
      <c r="S2882" t="s">
        <v>57</v>
      </c>
      <c r="T2882" t="s">
        <v>58</v>
      </c>
      <c r="U2882">
        <v>371</v>
      </c>
      <c r="V2882">
        <v>530.53</v>
      </c>
    </row>
    <row r="2883" spans="12:22" x14ac:dyDescent="0.25">
      <c r="L2883" t="s">
        <v>52</v>
      </c>
      <c r="M2883">
        <v>2024</v>
      </c>
      <c r="N2883" t="s">
        <v>38</v>
      </c>
      <c r="O2883" t="s">
        <v>65</v>
      </c>
      <c r="P2883" t="s">
        <v>54</v>
      </c>
      <c r="Q2883" t="s">
        <v>55</v>
      </c>
      <c r="R2883" t="s">
        <v>56</v>
      </c>
      <c r="S2883" t="s">
        <v>57</v>
      </c>
      <c r="T2883" t="s">
        <v>58</v>
      </c>
      <c r="U2883">
        <v>347</v>
      </c>
      <c r="V2883">
        <v>496.21000000000004</v>
      </c>
    </row>
    <row r="2884" spans="12:22" x14ac:dyDescent="0.25">
      <c r="L2884" t="s">
        <v>52</v>
      </c>
      <c r="M2884">
        <v>2024</v>
      </c>
      <c r="N2884" t="s">
        <v>42</v>
      </c>
      <c r="O2884" t="s">
        <v>65</v>
      </c>
      <c r="P2884" t="s">
        <v>54</v>
      </c>
      <c r="Q2884" t="s">
        <v>55</v>
      </c>
      <c r="R2884" t="s">
        <v>56</v>
      </c>
      <c r="S2884" t="s">
        <v>57</v>
      </c>
      <c r="T2884" t="s">
        <v>58</v>
      </c>
      <c r="U2884">
        <v>350</v>
      </c>
      <c r="V2884">
        <v>500.5</v>
      </c>
    </row>
    <row r="2885" spans="12:22" x14ac:dyDescent="0.25">
      <c r="L2885" t="s">
        <v>61</v>
      </c>
      <c r="M2885">
        <v>2024</v>
      </c>
      <c r="N2885" t="s">
        <v>42</v>
      </c>
      <c r="O2885" t="s">
        <v>65</v>
      </c>
      <c r="P2885" t="s">
        <v>54</v>
      </c>
      <c r="Q2885" t="s">
        <v>55</v>
      </c>
      <c r="R2885" t="s">
        <v>56</v>
      </c>
      <c r="S2885" t="s">
        <v>57</v>
      </c>
      <c r="T2885" t="s">
        <v>58</v>
      </c>
      <c r="U2885">
        <v>352</v>
      </c>
      <c r="V2885">
        <v>526.24</v>
      </c>
    </row>
    <row r="2886" spans="12:22" x14ac:dyDescent="0.25">
      <c r="L2886" t="s">
        <v>59</v>
      </c>
      <c r="M2886">
        <v>2024</v>
      </c>
      <c r="N2886" t="s">
        <v>42</v>
      </c>
      <c r="O2886" t="s">
        <v>65</v>
      </c>
      <c r="P2886" t="s">
        <v>54</v>
      </c>
      <c r="Q2886" t="s">
        <v>55</v>
      </c>
      <c r="R2886" t="s">
        <v>56</v>
      </c>
      <c r="S2886" t="s">
        <v>57</v>
      </c>
      <c r="T2886" t="s">
        <v>58</v>
      </c>
      <c r="U2886">
        <v>322</v>
      </c>
      <c r="V2886">
        <v>526.24</v>
      </c>
    </row>
    <row r="2887" spans="12:22" x14ac:dyDescent="0.25">
      <c r="L2887" t="s">
        <v>59</v>
      </c>
      <c r="M2887">
        <v>2024</v>
      </c>
      <c r="N2887" t="s">
        <v>42</v>
      </c>
      <c r="O2887" t="s">
        <v>65</v>
      </c>
      <c r="P2887" t="s">
        <v>54</v>
      </c>
      <c r="Q2887" t="s">
        <v>55</v>
      </c>
      <c r="R2887" t="s">
        <v>56</v>
      </c>
      <c r="S2887" t="s">
        <v>57</v>
      </c>
      <c r="T2887" t="s">
        <v>58</v>
      </c>
      <c r="U2887">
        <v>986</v>
      </c>
      <c r="V2887">
        <v>1409.98</v>
      </c>
    </row>
    <row r="2888" spans="12:22" x14ac:dyDescent="0.25">
      <c r="L2888" t="s">
        <v>52</v>
      </c>
      <c r="M2888">
        <v>2024</v>
      </c>
      <c r="N2888" t="s">
        <v>42</v>
      </c>
      <c r="O2888" t="s">
        <v>65</v>
      </c>
      <c r="P2888" t="s">
        <v>54</v>
      </c>
      <c r="Q2888" t="s">
        <v>55</v>
      </c>
      <c r="R2888" t="s">
        <v>56</v>
      </c>
      <c r="S2888" t="s">
        <v>57</v>
      </c>
      <c r="T2888" t="s">
        <v>58</v>
      </c>
      <c r="U2888">
        <v>324</v>
      </c>
      <c r="V2888">
        <v>463.32</v>
      </c>
    </row>
    <row r="2889" spans="12:22" x14ac:dyDescent="0.25">
      <c r="L2889" t="s">
        <v>52</v>
      </c>
      <c r="M2889">
        <v>2024</v>
      </c>
      <c r="N2889" t="s">
        <v>42</v>
      </c>
      <c r="O2889" t="s">
        <v>65</v>
      </c>
      <c r="P2889" t="s">
        <v>54</v>
      </c>
      <c r="Q2889" t="s">
        <v>55</v>
      </c>
      <c r="R2889" t="s">
        <v>56</v>
      </c>
      <c r="S2889" t="s">
        <v>57</v>
      </c>
      <c r="T2889" t="s">
        <v>58</v>
      </c>
      <c r="U2889">
        <v>351</v>
      </c>
      <c r="V2889">
        <v>501.93</v>
      </c>
    </row>
    <row r="2890" spans="12:22" x14ac:dyDescent="0.25">
      <c r="L2890" t="s">
        <v>59</v>
      </c>
      <c r="M2890">
        <v>2024</v>
      </c>
      <c r="N2890" t="s">
        <v>42</v>
      </c>
      <c r="O2890" t="s">
        <v>65</v>
      </c>
      <c r="P2890" t="s">
        <v>54</v>
      </c>
      <c r="Q2890" t="s">
        <v>55</v>
      </c>
      <c r="R2890" t="s">
        <v>56</v>
      </c>
      <c r="S2890" t="s">
        <v>57</v>
      </c>
      <c r="T2890" t="s">
        <v>58</v>
      </c>
      <c r="U2890">
        <v>321</v>
      </c>
      <c r="V2890">
        <v>459.03</v>
      </c>
    </row>
    <row r="2891" spans="12:22" x14ac:dyDescent="0.25">
      <c r="L2891" t="s">
        <v>59</v>
      </c>
      <c r="M2891">
        <v>2024</v>
      </c>
      <c r="N2891" t="s">
        <v>42</v>
      </c>
      <c r="O2891" t="s">
        <v>65</v>
      </c>
      <c r="P2891" t="s">
        <v>54</v>
      </c>
      <c r="Q2891" t="s">
        <v>55</v>
      </c>
      <c r="R2891" t="s">
        <v>56</v>
      </c>
      <c r="S2891" t="s">
        <v>57</v>
      </c>
      <c r="T2891" t="s">
        <v>58</v>
      </c>
      <c r="U2891">
        <v>767</v>
      </c>
      <c r="V2891">
        <v>1096.81</v>
      </c>
    </row>
    <row r="2892" spans="12:22" x14ac:dyDescent="0.25">
      <c r="L2892" t="s">
        <v>61</v>
      </c>
      <c r="M2892">
        <v>2024</v>
      </c>
      <c r="N2892" t="s">
        <v>42</v>
      </c>
      <c r="O2892" t="s">
        <v>65</v>
      </c>
      <c r="P2892" t="s">
        <v>54</v>
      </c>
      <c r="Q2892" t="s">
        <v>55</v>
      </c>
      <c r="R2892" t="s">
        <v>56</v>
      </c>
      <c r="S2892" t="s">
        <v>57</v>
      </c>
      <c r="T2892" t="s">
        <v>58</v>
      </c>
      <c r="U2892">
        <v>853</v>
      </c>
      <c r="V2892">
        <v>1219.79</v>
      </c>
    </row>
    <row r="2893" spans="12:22" x14ac:dyDescent="0.25">
      <c r="L2893" t="s">
        <v>52</v>
      </c>
      <c r="M2893">
        <v>2024</v>
      </c>
      <c r="N2893" t="s">
        <v>42</v>
      </c>
      <c r="O2893" t="s">
        <v>65</v>
      </c>
      <c r="P2893" t="s">
        <v>54</v>
      </c>
      <c r="Q2893" t="s">
        <v>55</v>
      </c>
      <c r="R2893" t="s">
        <v>56</v>
      </c>
      <c r="S2893" t="s">
        <v>57</v>
      </c>
      <c r="T2893" t="s">
        <v>58</v>
      </c>
      <c r="U2893">
        <v>323</v>
      </c>
      <c r="V2893">
        <v>461.89</v>
      </c>
    </row>
    <row r="2894" spans="12:22" x14ac:dyDescent="0.25">
      <c r="L2894" t="s">
        <v>61</v>
      </c>
      <c r="M2894">
        <v>2024</v>
      </c>
      <c r="N2894" t="s">
        <v>31</v>
      </c>
      <c r="O2894" t="s">
        <v>65</v>
      </c>
      <c r="P2894" t="s">
        <v>54</v>
      </c>
      <c r="Q2894" t="s">
        <v>55</v>
      </c>
      <c r="R2894" t="s">
        <v>56</v>
      </c>
      <c r="S2894" t="s">
        <v>57</v>
      </c>
      <c r="T2894" t="s">
        <v>58</v>
      </c>
      <c r="U2894">
        <v>158</v>
      </c>
      <c r="V2894">
        <v>225.94</v>
      </c>
    </row>
    <row r="2895" spans="12:22" x14ac:dyDescent="0.25">
      <c r="L2895" t="s">
        <v>52</v>
      </c>
      <c r="M2895">
        <v>2024</v>
      </c>
      <c r="N2895" t="s">
        <v>31</v>
      </c>
      <c r="O2895" t="s">
        <v>65</v>
      </c>
      <c r="P2895" t="s">
        <v>54</v>
      </c>
      <c r="Q2895" t="s">
        <v>55</v>
      </c>
      <c r="R2895" t="s">
        <v>56</v>
      </c>
      <c r="S2895" t="s">
        <v>57</v>
      </c>
      <c r="T2895" t="s">
        <v>58</v>
      </c>
      <c r="U2895">
        <v>128</v>
      </c>
      <c r="V2895">
        <v>183.04</v>
      </c>
    </row>
    <row r="2896" spans="12:22" x14ac:dyDescent="0.25">
      <c r="L2896" t="s">
        <v>61</v>
      </c>
      <c r="M2896">
        <v>2024</v>
      </c>
      <c r="N2896" t="s">
        <v>31</v>
      </c>
      <c r="O2896" t="s">
        <v>65</v>
      </c>
      <c r="P2896" t="s">
        <v>54</v>
      </c>
      <c r="Q2896" t="s">
        <v>55</v>
      </c>
      <c r="R2896" t="s">
        <v>56</v>
      </c>
      <c r="S2896" t="s">
        <v>57</v>
      </c>
      <c r="T2896" t="s">
        <v>58</v>
      </c>
      <c r="U2896">
        <v>160</v>
      </c>
      <c r="V2896">
        <v>526.24</v>
      </c>
    </row>
    <row r="2897" spans="12:22" x14ac:dyDescent="0.25">
      <c r="L2897" t="s">
        <v>59</v>
      </c>
      <c r="M2897">
        <v>2024</v>
      </c>
      <c r="N2897" t="s">
        <v>31</v>
      </c>
      <c r="O2897" t="s">
        <v>65</v>
      </c>
      <c r="P2897" t="s">
        <v>54</v>
      </c>
      <c r="Q2897" t="s">
        <v>55</v>
      </c>
      <c r="R2897" t="s">
        <v>56</v>
      </c>
      <c r="S2897" t="s">
        <v>57</v>
      </c>
      <c r="T2897" t="s">
        <v>58</v>
      </c>
      <c r="U2897">
        <v>130</v>
      </c>
      <c r="V2897">
        <v>526.24</v>
      </c>
    </row>
    <row r="2898" spans="12:22" x14ac:dyDescent="0.25">
      <c r="L2898" t="s">
        <v>59</v>
      </c>
      <c r="M2898">
        <v>2024</v>
      </c>
      <c r="N2898" t="s">
        <v>31</v>
      </c>
      <c r="O2898" t="s">
        <v>65</v>
      </c>
      <c r="P2898" t="s">
        <v>54</v>
      </c>
      <c r="Q2898" t="s">
        <v>55</v>
      </c>
      <c r="R2898" t="s">
        <v>56</v>
      </c>
      <c r="S2898" t="s">
        <v>57</v>
      </c>
      <c r="T2898" t="s">
        <v>58</v>
      </c>
      <c r="U2898">
        <v>977</v>
      </c>
      <c r="V2898">
        <v>1397.1100000000001</v>
      </c>
    </row>
    <row r="2899" spans="12:22" x14ac:dyDescent="0.25">
      <c r="L2899" t="s">
        <v>52</v>
      </c>
      <c r="M2899">
        <v>2024</v>
      </c>
      <c r="N2899" t="s">
        <v>31</v>
      </c>
      <c r="O2899" t="s">
        <v>65</v>
      </c>
      <c r="P2899" t="s">
        <v>54</v>
      </c>
      <c r="Q2899" t="s">
        <v>55</v>
      </c>
      <c r="R2899" t="s">
        <v>56</v>
      </c>
      <c r="S2899" t="s">
        <v>57</v>
      </c>
      <c r="T2899" t="s">
        <v>58</v>
      </c>
      <c r="U2899">
        <v>132</v>
      </c>
      <c r="V2899">
        <v>188.76</v>
      </c>
    </row>
    <row r="2900" spans="12:22" x14ac:dyDescent="0.25">
      <c r="L2900" t="s">
        <v>52</v>
      </c>
      <c r="M2900">
        <v>2024</v>
      </c>
      <c r="N2900" t="s">
        <v>31</v>
      </c>
      <c r="O2900" t="s">
        <v>65</v>
      </c>
      <c r="P2900" t="s">
        <v>54</v>
      </c>
      <c r="Q2900" t="s">
        <v>55</v>
      </c>
      <c r="R2900" t="s">
        <v>56</v>
      </c>
      <c r="S2900" t="s">
        <v>57</v>
      </c>
      <c r="T2900" t="s">
        <v>58</v>
      </c>
      <c r="U2900">
        <v>159</v>
      </c>
      <c r="V2900">
        <v>227.37</v>
      </c>
    </row>
    <row r="2901" spans="12:22" x14ac:dyDescent="0.25">
      <c r="L2901" t="s">
        <v>59</v>
      </c>
      <c r="M2901">
        <v>2024</v>
      </c>
      <c r="N2901" t="s">
        <v>31</v>
      </c>
      <c r="O2901" t="s">
        <v>65</v>
      </c>
      <c r="P2901" t="s">
        <v>54</v>
      </c>
      <c r="Q2901" t="s">
        <v>55</v>
      </c>
      <c r="R2901" t="s">
        <v>56</v>
      </c>
      <c r="S2901" t="s">
        <v>57</v>
      </c>
      <c r="T2901" t="s">
        <v>58</v>
      </c>
      <c r="U2901">
        <v>129</v>
      </c>
      <c r="V2901">
        <v>184.47</v>
      </c>
    </row>
    <row r="2902" spans="12:22" x14ac:dyDescent="0.25">
      <c r="L2902" t="s">
        <v>59</v>
      </c>
      <c r="M2902">
        <v>2024</v>
      </c>
      <c r="N2902" t="s">
        <v>31</v>
      </c>
      <c r="O2902" t="s">
        <v>65</v>
      </c>
      <c r="P2902" t="s">
        <v>54</v>
      </c>
      <c r="Q2902" t="s">
        <v>55</v>
      </c>
      <c r="R2902" t="s">
        <v>56</v>
      </c>
      <c r="S2902" t="s">
        <v>57</v>
      </c>
      <c r="T2902" t="s">
        <v>58</v>
      </c>
      <c r="U2902">
        <v>758</v>
      </c>
      <c r="V2902">
        <v>1083.94</v>
      </c>
    </row>
    <row r="2903" spans="12:22" x14ac:dyDescent="0.25">
      <c r="L2903" t="s">
        <v>61</v>
      </c>
      <c r="M2903">
        <v>2024</v>
      </c>
      <c r="N2903" t="s">
        <v>31</v>
      </c>
      <c r="O2903" t="s">
        <v>65</v>
      </c>
      <c r="P2903" t="s">
        <v>54</v>
      </c>
      <c r="Q2903" t="s">
        <v>55</v>
      </c>
      <c r="R2903" t="s">
        <v>56</v>
      </c>
      <c r="S2903" t="s">
        <v>57</v>
      </c>
      <c r="T2903" t="s">
        <v>58</v>
      </c>
      <c r="U2903">
        <v>844</v>
      </c>
      <c r="V2903">
        <v>1206.92</v>
      </c>
    </row>
    <row r="2904" spans="12:22" x14ac:dyDescent="0.25">
      <c r="L2904" t="s">
        <v>52</v>
      </c>
      <c r="M2904">
        <v>2024</v>
      </c>
      <c r="N2904" t="s">
        <v>31</v>
      </c>
      <c r="O2904" t="s">
        <v>65</v>
      </c>
      <c r="P2904" t="s">
        <v>54</v>
      </c>
      <c r="Q2904" t="s">
        <v>55</v>
      </c>
      <c r="R2904" t="s">
        <v>56</v>
      </c>
      <c r="S2904" t="s">
        <v>57</v>
      </c>
      <c r="T2904" t="s">
        <v>58</v>
      </c>
      <c r="U2904">
        <v>155</v>
      </c>
      <c r="V2904">
        <v>221.65</v>
      </c>
    </row>
    <row r="2905" spans="12:22" x14ac:dyDescent="0.25">
      <c r="L2905" t="s">
        <v>61</v>
      </c>
      <c r="M2905">
        <v>2024</v>
      </c>
      <c r="N2905" t="s">
        <v>31</v>
      </c>
      <c r="O2905" t="s">
        <v>65</v>
      </c>
      <c r="P2905" t="s">
        <v>54</v>
      </c>
      <c r="Q2905" t="s">
        <v>55</v>
      </c>
      <c r="R2905" t="s">
        <v>56</v>
      </c>
      <c r="S2905" t="s">
        <v>57</v>
      </c>
      <c r="T2905" t="s">
        <v>58</v>
      </c>
      <c r="U2905">
        <v>131</v>
      </c>
      <c r="V2905">
        <v>187.32999999999998</v>
      </c>
    </row>
    <row r="2906" spans="12:22" x14ac:dyDescent="0.25">
      <c r="L2906" t="s">
        <v>52</v>
      </c>
      <c r="M2906">
        <v>2024</v>
      </c>
      <c r="N2906" t="s">
        <v>9</v>
      </c>
      <c r="O2906" t="s">
        <v>65</v>
      </c>
      <c r="P2906" t="s">
        <v>54</v>
      </c>
      <c r="Q2906" t="s">
        <v>55</v>
      </c>
      <c r="R2906" t="s">
        <v>56</v>
      </c>
      <c r="S2906" t="s">
        <v>57</v>
      </c>
      <c r="T2906" t="s">
        <v>58</v>
      </c>
      <c r="U2906">
        <v>164</v>
      </c>
      <c r="V2906">
        <v>234.51999999999998</v>
      </c>
    </row>
    <row r="2907" spans="12:22" x14ac:dyDescent="0.25">
      <c r="L2907" t="s">
        <v>62</v>
      </c>
      <c r="M2907">
        <v>2024</v>
      </c>
      <c r="N2907" t="s">
        <v>9</v>
      </c>
      <c r="O2907" t="s">
        <v>65</v>
      </c>
      <c r="P2907" t="s">
        <v>54</v>
      </c>
      <c r="Q2907" t="s">
        <v>55</v>
      </c>
      <c r="R2907" t="s">
        <v>56</v>
      </c>
      <c r="S2907" t="s">
        <v>57</v>
      </c>
      <c r="T2907" t="s">
        <v>58</v>
      </c>
      <c r="U2907">
        <v>134</v>
      </c>
      <c r="V2907">
        <v>191.62</v>
      </c>
    </row>
    <row r="2908" spans="12:22" x14ac:dyDescent="0.25">
      <c r="L2908" t="s">
        <v>59</v>
      </c>
      <c r="M2908">
        <v>2024</v>
      </c>
      <c r="N2908" t="s">
        <v>9</v>
      </c>
      <c r="O2908" t="s">
        <v>65</v>
      </c>
      <c r="P2908" t="s">
        <v>54</v>
      </c>
      <c r="Q2908" t="s">
        <v>55</v>
      </c>
      <c r="R2908" t="s">
        <v>56</v>
      </c>
      <c r="S2908" t="s">
        <v>57</v>
      </c>
      <c r="T2908" t="s">
        <v>58</v>
      </c>
      <c r="U2908">
        <v>136</v>
      </c>
      <c r="V2908">
        <v>526.24</v>
      </c>
    </row>
    <row r="2909" spans="12:22" x14ac:dyDescent="0.25">
      <c r="L2909" t="s">
        <v>59</v>
      </c>
      <c r="M2909">
        <v>2024</v>
      </c>
      <c r="N2909" t="s">
        <v>9</v>
      </c>
      <c r="O2909" t="s">
        <v>65</v>
      </c>
      <c r="P2909" t="s">
        <v>54</v>
      </c>
      <c r="Q2909" t="s">
        <v>55</v>
      </c>
      <c r="R2909" t="s">
        <v>56</v>
      </c>
      <c r="S2909" t="s">
        <v>57</v>
      </c>
      <c r="T2909" t="s">
        <v>58</v>
      </c>
      <c r="U2909">
        <v>976</v>
      </c>
      <c r="V2909">
        <v>1395.68</v>
      </c>
    </row>
    <row r="2910" spans="12:22" x14ac:dyDescent="0.25">
      <c r="L2910" t="s">
        <v>59</v>
      </c>
      <c r="M2910">
        <v>2024</v>
      </c>
      <c r="N2910" t="s">
        <v>9</v>
      </c>
      <c r="O2910" t="s">
        <v>65</v>
      </c>
      <c r="P2910" t="s">
        <v>54</v>
      </c>
      <c r="Q2910" t="s">
        <v>55</v>
      </c>
      <c r="R2910" t="s">
        <v>56</v>
      </c>
      <c r="S2910" t="s">
        <v>57</v>
      </c>
      <c r="T2910" t="s">
        <v>58</v>
      </c>
      <c r="U2910">
        <v>138</v>
      </c>
      <c r="V2910">
        <v>197.34</v>
      </c>
    </row>
    <row r="2911" spans="12:22" x14ac:dyDescent="0.25">
      <c r="L2911" t="s">
        <v>59</v>
      </c>
      <c r="M2911">
        <v>2024</v>
      </c>
      <c r="N2911" t="s">
        <v>9</v>
      </c>
      <c r="O2911" t="s">
        <v>65</v>
      </c>
      <c r="P2911" t="s">
        <v>54</v>
      </c>
      <c r="Q2911" t="s">
        <v>55</v>
      </c>
      <c r="R2911" t="s">
        <v>56</v>
      </c>
      <c r="S2911" t="s">
        <v>57</v>
      </c>
      <c r="T2911" t="s">
        <v>58</v>
      </c>
      <c r="U2911">
        <v>165</v>
      </c>
      <c r="V2911">
        <v>235.95</v>
      </c>
    </row>
    <row r="2912" spans="12:22" x14ac:dyDescent="0.25">
      <c r="L2912" t="s">
        <v>59</v>
      </c>
      <c r="M2912">
        <v>2024</v>
      </c>
      <c r="N2912" t="s">
        <v>9</v>
      </c>
      <c r="O2912" t="s">
        <v>65</v>
      </c>
      <c r="P2912" t="s">
        <v>54</v>
      </c>
      <c r="Q2912" t="s">
        <v>55</v>
      </c>
      <c r="R2912" t="s">
        <v>56</v>
      </c>
      <c r="S2912" t="s">
        <v>57</v>
      </c>
      <c r="T2912" t="s">
        <v>58</v>
      </c>
      <c r="U2912">
        <v>135</v>
      </c>
      <c r="V2912">
        <v>193.05</v>
      </c>
    </row>
    <row r="2913" spans="12:22" x14ac:dyDescent="0.25">
      <c r="L2913" t="s">
        <v>59</v>
      </c>
      <c r="M2913">
        <v>2024</v>
      </c>
      <c r="N2913" t="s">
        <v>9</v>
      </c>
      <c r="O2913" t="s">
        <v>65</v>
      </c>
      <c r="P2913" t="s">
        <v>54</v>
      </c>
      <c r="Q2913" t="s">
        <v>55</v>
      </c>
      <c r="R2913" t="s">
        <v>56</v>
      </c>
      <c r="S2913" t="s">
        <v>57</v>
      </c>
      <c r="T2913" t="s">
        <v>58</v>
      </c>
      <c r="U2913">
        <v>757</v>
      </c>
      <c r="V2913">
        <v>1082.51</v>
      </c>
    </row>
    <row r="2914" spans="12:22" x14ac:dyDescent="0.25">
      <c r="L2914" t="s">
        <v>62</v>
      </c>
      <c r="M2914">
        <v>2024</v>
      </c>
      <c r="N2914" t="s">
        <v>9</v>
      </c>
      <c r="O2914" t="s">
        <v>65</v>
      </c>
      <c r="P2914" t="s">
        <v>54</v>
      </c>
      <c r="Q2914" t="s">
        <v>55</v>
      </c>
      <c r="R2914" t="s">
        <v>56</v>
      </c>
      <c r="S2914" t="s">
        <v>57</v>
      </c>
      <c r="T2914" t="s">
        <v>58</v>
      </c>
      <c r="U2914">
        <v>161</v>
      </c>
      <c r="V2914">
        <v>230.23000000000002</v>
      </c>
    </row>
    <row r="2915" spans="12:22" x14ac:dyDescent="0.25">
      <c r="L2915" t="s">
        <v>52</v>
      </c>
      <c r="M2915">
        <v>2024</v>
      </c>
      <c r="N2915" t="s">
        <v>9</v>
      </c>
      <c r="O2915" t="s">
        <v>65</v>
      </c>
      <c r="P2915" t="s">
        <v>54</v>
      </c>
      <c r="Q2915" t="s">
        <v>55</v>
      </c>
      <c r="R2915" t="s">
        <v>56</v>
      </c>
      <c r="S2915" t="s">
        <v>57</v>
      </c>
      <c r="T2915" t="s">
        <v>58</v>
      </c>
      <c r="U2915">
        <v>137</v>
      </c>
      <c r="V2915">
        <v>195.91</v>
      </c>
    </row>
    <row r="2916" spans="12:22" x14ac:dyDescent="0.25">
      <c r="L2916" t="s">
        <v>59</v>
      </c>
      <c r="M2916">
        <v>2024</v>
      </c>
      <c r="N2916" t="s">
        <v>37</v>
      </c>
      <c r="O2916" t="s">
        <v>65</v>
      </c>
      <c r="P2916" t="s">
        <v>54</v>
      </c>
      <c r="Q2916" t="s">
        <v>55</v>
      </c>
      <c r="R2916" t="s">
        <v>56</v>
      </c>
      <c r="S2916" t="s">
        <v>57</v>
      </c>
      <c r="T2916" t="s">
        <v>58</v>
      </c>
      <c r="U2916">
        <v>350</v>
      </c>
      <c r="V2916">
        <v>500.5</v>
      </c>
    </row>
    <row r="2917" spans="12:22" x14ac:dyDescent="0.25">
      <c r="L2917" t="s">
        <v>52</v>
      </c>
      <c r="M2917">
        <v>2024</v>
      </c>
      <c r="N2917" t="s">
        <v>37</v>
      </c>
      <c r="O2917" t="s">
        <v>65</v>
      </c>
      <c r="P2917" t="s">
        <v>54</v>
      </c>
      <c r="Q2917" t="s">
        <v>55</v>
      </c>
      <c r="R2917" t="s">
        <v>56</v>
      </c>
      <c r="S2917" t="s">
        <v>57</v>
      </c>
      <c r="T2917" t="s">
        <v>58</v>
      </c>
      <c r="U2917">
        <v>130</v>
      </c>
      <c r="V2917">
        <v>526.24</v>
      </c>
    </row>
    <row r="2918" spans="12:22" x14ac:dyDescent="0.25">
      <c r="L2918" t="s">
        <v>59</v>
      </c>
      <c r="M2918">
        <v>2024</v>
      </c>
      <c r="N2918" t="s">
        <v>37</v>
      </c>
      <c r="O2918" t="s">
        <v>65</v>
      </c>
      <c r="P2918" t="s">
        <v>54</v>
      </c>
      <c r="Q2918" t="s">
        <v>55</v>
      </c>
      <c r="R2918" t="s">
        <v>56</v>
      </c>
      <c r="S2918" t="s">
        <v>57</v>
      </c>
      <c r="T2918" t="s">
        <v>58</v>
      </c>
      <c r="U2918">
        <v>352</v>
      </c>
      <c r="V2918">
        <v>526.24</v>
      </c>
    </row>
    <row r="2919" spans="12:22" x14ac:dyDescent="0.25">
      <c r="L2919" t="s">
        <v>61</v>
      </c>
      <c r="M2919">
        <v>2024</v>
      </c>
      <c r="N2919" t="s">
        <v>37</v>
      </c>
      <c r="O2919" t="s">
        <v>65</v>
      </c>
      <c r="P2919" t="s">
        <v>54</v>
      </c>
      <c r="Q2919" t="s">
        <v>55</v>
      </c>
      <c r="R2919" t="s">
        <v>56</v>
      </c>
      <c r="S2919" t="s">
        <v>57</v>
      </c>
      <c r="T2919" t="s">
        <v>58</v>
      </c>
      <c r="U2919">
        <v>981</v>
      </c>
      <c r="V2919">
        <v>1402.83</v>
      </c>
    </row>
    <row r="2920" spans="12:22" x14ac:dyDescent="0.25">
      <c r="L2920" t="s">
        <v>59</v>
      </c>
      <c r="M2920">
        <v>2024</v>
      </c>
      <c r="N2920" t="s">
        <v>37</v>
      </c>
      <c r="O2920" t="s">
        <v>65</v>
      </c>
      <c r="P2920" t="s">
        <v>54</v>
      </c>
      <c r="Q2920" t="s">
        <v>55</v>
      </c>
      <c r="R2920" t="s">
        <v>56</v>
      </c>
      <c r="S2920" t="s">
        <v>57</v>
      </c>
      <c r="T2920" t="s">
        <v>58</v>
      </c>
      <c r="U2920">
        <v>348</v>
      </c>
      <c r="V2920">
        <v>497.64</v>
      </c>
    </row>
    <row r="2921" spans="12:22" x14ac:dyDescent="0.25">
      <c r="L2921" t="s">
        <v>59</v>
      </c>
      <c r="M2921">
        <v>2024</v>
      </c>
      <c r="N2921" t="s">
        <v>37</v>
      </c>
      <c r="O2921" t="s">
        <v>65</v>
      </c>
      <c r="P2921" t="s">
        <v>54</v>
      </c>
      <c r="Q2921" t="s">
        <v>55</v>
      </c>
      <c r="R2921" t="s">
        <v>56</v>
      </c>
      <c r="S2921" t="s">
        <v>57</v>
      </c>
      <c r="T2921" t="s">
        <v>58</v>
      </c>
      <c r="U2921">
        <v>129</v>
      </c>
      <c r="V2921">
        <v>184.47</v>
      </c>
    </row>
    <row r="2922" spans="12:22" x14ac:dyDescent="0.25">
      <c r="L2922" t="s">
        <v>61</v>
      </c>
      <c r="M2922">
        <v>2024</v>
      </c>
      <c r="N2922" t="s">
        <v>37</v>
      </c>
      <c r="O2922" t="s">
        <v>65</v>
      </c>
      <c r="P2922" t="s">
        <v>54</v>
      </c>
      <c r="Q2922" t="s">
        <v>55</v>
      </c>
      <c r="R2922" t="s">
        <v>56</v>
      </c>
      <c r="S2922" t="s">
        <v>57</v>
      </c>
      <c r="T2922" t="s">
        <v>58</v>
      </c>
      <c r="U2922">
        <v>351</v>
      </c>
      <c r="V2922">
        <v>501.93</v>
      </c>
    </row>
    <row r="2923" spans="12:22" x14ac:dyDescent="0.25">
      <c r="L2923" t="s">
        <v>59</v>
      </c>
      <c r="M2923">
        <v>2024</v>
      </c>
      <c r="N2923" t="s">
        <v>37</v>
      </c>
      <c r="O2923" t="s">
        <v>65</v>
      </c>
      <c r="P2923" t="s">
        <v>54</v>
      </c>
      <c r="Q2923" t="s">
        <v>55</v>
      </c>
      <c r="R2923" t="s">
        <v>56</v>
      </c>
      <c r="S2923" t="s">
        <v>57</v>
      </c>
      <c r="T2923" t="s">
        <v>58</v>
      </c>
      <c r="U2923">
        <v>762</v>
      </c>
      <c r="V2923">
        <v>1089.6599999999999</v>
      </c>
    </row>
    <row r="2924" spans="12:22" x14ac:dyDescent="0.25">
      <c r="L2924" t="s">
        <v>52</v>
      </c>
      <c r="M2924">
        <v>2024</v>
      </c>
      <c r="N2924" t="s">
        <v>37</v>
      </c>
      <c r="O2924" t="s">
        <v>65</v>
      </c>
      <c r="P2924" t="s">
        <v>54</v>
      </c>
      <c r="Q2924" t="s">
        <v>55</v>
      </c>
      <c r="R2924" t="s">
        <v>56</v>
      </c>
      <c r="S2924" t="s">
        <v>57</v>
      </c>
      <c r="T2924" t="s">
        <v>58</v>
      </c>
      <c r="U2924">
        <v>849</v>
      </c>
      <c r="V2924">
        <v>1214.07</v>
      </c>
    </row>
    <row r="2925" spans="12:22" x14ac:dyDescent="0.25">
      <c r="L2925" t="s">
        <v>59</v>
      </c>
      <c r="M2925">
        <v>2024</v>
      </c>
      <c r="N2925" t="s">
        <v>37</v>
      </c>
      <c r="O2925" t="s">
        <v>65</v>
      </c>
      <c r="P2925" t="s">
        <v>54</v>
      </c>
      <c r="Q2925" t="s">
        <v>55</v>
      </c>
      <c r="R2925" t="s">
        <v>56</v>
      </c>
      <c r="S2925" t="s">
        <v>57</v>
      </c>
      <c r="T2925" t="s">
        <v>58</v>
      </c>
      <c r="U2925">
        <v>131</v>
      </c>
      <c r="V2925">
        <v>187.32999999999998</v>
      </c>
    </row>
    <row r="2926" spans="12:22" x14ac:dyDescent="0.25">
      <c r="L2926" t="s">
        <v>61</v>
      </c>
      <c r="M2926">
        <v>2024</v>
      </c>
      <c r="N2926" t="s">
        <v>36</v>
      </c>
      <c r="O2926" t="s">
        <v>65</v>
      </c>
      <c r="P2926" t="s">
        <v>54</v>
      </c>
      <c r="Q2926" t="s">
        <v>55</v>
      </c>
      <c r="R2926" t="s">
        <v>56</v>
      </c>
      <c r="S2926" t="s">
        <v>57</v>
      </c>
      <c r="T2926" t="s">
        <v>58</v>
      </c>
      <c r="U2926">
        <v>134</v>
      </c>
      <c r="V2926">
        <v>191.62</v>
      </c>
    </row>
    <row r="2927" spans="12:22" x14ac:dyDescent="0.25">
      <c r="L2927" t="s">
        <v>61</v>
      </c>
      <c r="M2927">
        <v>2024</v>
      </c>
      <c r="N2927" t="s">
        <v>36</v>
      </c>
      <c r="O2927" t="s">
        <v>65</v>
      </c>
      <c r="P2927" t="s">
        <v>54</v>
      </c>
      <c r="Q2927" t="s">
        <v>55</v>
      </c>
      <c r="R2927" t="s">
        <v>56</v>
      </c>
      <c r="S2927" t="s">
        <v>57</v>
      </c>
      <c r="T2927" t="s">
        <v>58</v>
      </c>
      <c r="U2927">
        <v>356</v>
      </c>
      <c r="V2927">
        <v>509.08</v>
      </c>
    </row>
    <row r="2928" spans="12:22" x14ac:dyDescent="0.25">
      <c r="L2928" t="s">
        <v>61</v>
      </c>
      <c r="M2928">
        <v>2024</v>
      </c>
      <c r="N2928" t="s">
        <v>36</v>
      </c>
      <c r="O2928" t="s">
        <v>65</v>
      </c>
      <c r="P2928" t="s">
        <v>54</v>
      </c>
      <c r="Q2928" t="s">
        <v>55</v>
      </c>
      <c r="R2928" t="s">
        <v>56</v>
      </c>
      <c r="S2928" t="s">
        <v>57</v>
      </c>
      <c r="T2928" t="s">
        <v>58</v>
      </c>
      <c r="U2928">
        <v>136</v>
      </c>
      <c r="V2928">
        <v>526.24</v>
      </c>
    </row>
    <row r="2929" spans="12:22" x14ac:dyDescent="0.25">
      <c r="L2929" t="s">
        <v>61</v>
      </c>
      <c r="M2929">
        <v>2024</v>
      </c>
      <c r="N2929" t="s">
        <v>36</v>
      </c>
      <c r="O2929" t="s">
        <v>65</v>
      </c>
      <c r="P2929" t="s">
        <v>54</v>
      </c>
      <c r="Q2929" t="s">
        <v>55</v>
      </c>
      <c r="R2929" t="s">
        <v>56</v>
      </c>
      <c r="S2929" t="s">
        <v>57</v>
      </c>
      <c r="T2929" t="s">
        <v>58</v>
      </c>
      <c r="U2929">
        <v>980</v>
      </c>
      <c r="V2929">
        <v>1401.4</v>
      </c>
    </row>
    <row r="2930" spans="12:22" x14ac:dyDescent="0.25">
      <c r="L2930" t="s">
        <v>59</v>
      </c>
      <c r="M2930">
        <v>2024</v>
      </c>
      <c r="N2930" t="s">
        <v>36</v>
      </c>
      <c r="O2930" t="s">
        <v>65</v>
      </c>
      <c r="P2930" t="s">
        <v>54</v>
      </c>
      <c r="Q2930" t="s">
        <v>55</v>
      </c>
      <c r="R2930" t="s">
        <v>56</v>
      </c>
      <c r="S2930" t="s">
        <v>57</v>
      </c>
      <c r="T2930" t="s">
        <v>58</v>
      </c>
      <c r="U2930">
        <v>354</v>
      </c>
      <c r="V2930">
        <v>506.22</v>
      </c>
    </row>
    <row r="2931" spans="12:22" x14ac:dyDescent="0.25">
      <c r="L2931" t="s">
        <v>59</v>
      </c>
      <c r="M2931">
        <v>2024</v>
      </c>
      <c r="N2931" t="s">
        <v>36</v>
      </c>
      <c r="O2931" t="s">
        <v>65</v>
      </c>
      <c r="P2931" t="s">
        <v>54</v>
      </c>
      <c r="Q2931" t="s">
        <v>55</v>
      </c>
      <c r="R2931" t="s">
        <v>56</v>
      </c>
      <c r="S2931" t="s">
        <v>57</v>
      </c>
      <c r="T2931" t="s">
        <v>58</v>
      </c>
      <c r="U2931">
        <v>135</v>
      </c>
      <c r="V2931">
        <v>193.05</v>
      </c>
    </row>
    <row r="2932" spans="12:22" x14ac:dyDescent="0.25">
      <c r="L2932" t="s">
        <v>61</v>
      </c>
      <c r="M2932">
        <v>2024</v>
      </c>
      <c r="N2932" t="s">
        <v>36</v>
      </c>
      <c r="O2932" t="s">
        <v>65</v>
      </c>
      <c r="P2932" t="s">
        <v>54</v>
      </c>
      <c r="Q2932" t="s">
        <v>55</v>
      </c>
      <c r="R2932" t="s">
        <v>56</v>
      </c>
      <c r="S2932" t="s">
        <v>57</v>
      </c>
      <c r="T2932" t="s">
        <v>58</v>
      </c>
      <c r="U2932">
        <v>357</v>
      </c>
      <c r="V2932">
        <v>510.51</v>
      </c>
    </row>
    <row r="2933" spans="12:22" x14ac:dyDescent="0.25">
      <c r="L2933" t="s">
        <v>61</v>
      </c>
      <c r="M2933">
        <v>2024</v>
      </c>
      <c r="N2933" t="s">
        <v>36</v>
      </c>
      <c r="O2933" t="s">
        <v>65</v>
      </c>
      <c r="P2933" t="s">
        <v>54</v>
      </c>
      <c r="Q2933" t="s">
        <v>55</v>
      </c>
      <c r="R2933" t="s">
        <v>56</v>
      </c>
      <c r="S2933" t="s">
        <v>57</v>
      </c>
      <c r="T2933" t="s">
        <v>58</v>
      </c>
      <c r="U2933">
        <v>848</v>
      </c>
      <c r="V2933">
        <v>1212.6399999999999</v>
      </c>
    </row>
    <row r="2934" spans="12:22" x14ac:dyDescent="0.25">
      <c r="L2934" t="s">
        <v>61</v>
      </c>
      <c r="M2934">
        <v>2024</v>
      </c>
      <c r="N2934" t="s">
        <v>36</v>
      </c>
      <c r="O2934" t="s">
        <v>65</v>
      </c>
      <c r="P2934" t="s">
        <v>54</v>
      </c>
      <c r="Q2934" t="s">
        <v>55</v>
      </c>
      <c r="R2934" t="s">
        <v>56</v>
      </c>
      <c r="S2934" t="s">
        <v>57</v>
      </c>
      <c r="T2934" t="s">
        <v>58</v>
      </c>
      <c r="U2934">
        <v>137</v>
      </c>
      <c r="V2934">
        <v>195.91</v>
      </c>
    </row>
    <row r="2935" spans="12:22" x14ac:dyDescent="0.25">
      <c r="L2935" t="s">
        <v>61</v>
      </c>
      <c r="M2935">
        <v>2024</v>
      </c>
      <c r="N2935" t="s">
        <v>36</v>
      </c>
      <c r="O2935" t="s">
        <v>65</v>
      </c>
      <c r="P2935" t="s">
        <v>54</v>
      </c>
      <c r="Q2935" t="s">
        <v>55</v>
      </c>
      <c r="R2935" t="s">
        <v>56</v>
      </c>
      <c r="S2935" t="s">
        <v>57</v>
      </c>
      <c r="T2935" t="s">
        <v>58</v>
      </c>
      <c r="U2935">
        <v>353</v>
      </c>
      <c r="V2935">
        <v>504.78999999999996</v>
      </c>
    </row>
    <row r="2936" spans="12:22" x14ac:dyDescent="0.25">
      <c r="L2936" t="s">
        <v>59</v>
      </c>
      <c r="M2936">
        <v>2024</v>
      </c>
      <c r="N2936" t="s">
        <v>32</v>
      </c>
      <c r="O2936" t="s">
        <v>65</v>
      </c>
      <c r="P2936" t="s">
        <v>54</v>
      </c>
      <c r="Q2936" t="s">
        <v>55</v>
      </c>
      <c r="R2936" t="s">
        <v>56</v>
      </c>
      <c r="S2936" t="s">
        <v>57</v>
      </c>
      <c r="T2936" t="s">
        <v>58</v>
      </c>
      <c r="U2936">
        <v>152</v>
      </c>
      <c r="V2936">
        <v>217.36</v>
      </c>
    </row>
    <row r="2937" spans="12:22" x14ac:dyDescent="0.25">
      <c r="L2937" t="s">
        <v>59</v>
      </c>
      <c r="M2937">
        <v>2024</v>
      </c>
      <c r="N2937" t="s">
        <v>32</v>
      </c>
      <c r="O2937" t="s">
        <v>65</v>
      </c>
      <c r="P2937" t="s">
        <v>54</v>
      </c>
      <c r="Q2937" t="s">
        <v>55</v>
      </c>
      <c r="R2937" t="s">
        <v>56</v>
      </c>
      <c r="S2937" t="s">
        <v>57</v>
      </c>
      <c r="T2937" t="s">
        <v>58</v>
      </c>
      <c r="U2937">
        <v>154</v>
      </c>
      <c r="V2937">
        <v>526.24</v>
      </c>
    </row>
    <row r="2938" spans="12:22" x14ac:dyDescent="0.25">
      <c r="L2938" t="s">
        <v>59</v>
      </c>
      <c r="M2938">
        <v>2024</v>
      </c>
      <c r="N2938" t="s">
        <v>32</v>
      </c>
      <c r="O2938" t="s">
        <v>65</v>
      </c>
      <c r="P2938" t="s">
        <v>54</v>
      </c>
      <c r="Q2938" t="s">
        <v>55</v>
      </c>
      <c r="R2938" t="s">
        <v>56</v>
      </c>
      <c r="S2938" t="s">
        <v>57</v>
      </c>
      <c r="T2938" t="s">
        <v>58</v>
      </c>
      <c r="U2938">
        <v>370</v>
      </c>
      <c r="V2938">
        <v>526.24</v>
      </c>
    </row>
    <row r="2939" spans="12:22" x14ac:dyDescent="0.25">
      <c r="L2939" t="s">
        <v>59</v>
      </c>
      <c r="M2939">
        <v>2024</v>
      </c>
      <c r="N2939" t="s">
        <v>32</v>
      </c>
      <c r="O2939" t="s">
        <v>65</v>
      </c>
      <c r="P2939" t="s">
        <v>54</v>
      </c>
      <c r="Q2939" t="s">
        <v>55</v>
      </c>
      <c r="R2939" t="s">
        <v>56</v>
      </c>
      <c r="S2939" t="s">
        <v>57</v>
      </c>
      <c r="T2939" t="s">
        <v>58</v>
      </c>
      <c r="U2939">
        <v>978</v>
      </c>
      <c r="V2939">
        <v>1398.54</v>
      </c>
    </row>
    <row r="2940" spans="12:22" x14ac:dyDescent="0.25">
      <c r="L2940" t="s">
        <v>52</v>
      </c>
      <c r="M2940">
        <v>2024</v>
      </c>
      <c r="N2940" t="s">
        <v>32</v>
      </c>
      <c r="O2940" t="s">
        <v>65</v>
      </c>
      <c r="P2940" t="s">
        <v>54</v>
      </c>
      <c r="Q2940" t="s">
        <v>55</v>
      </c>
      <c r="R2940" t="s">
        <v>56</v>
      </c>
      <c r="S2940" t="s">
        <v>57</v>
      </c>
      <c r="T2940" t="s">
        <v>58</v>
      </c>
      <c r="U2940">
        <v>372</v>
      </c>
      <c r="V2940">
        <v>531.96</v>
      </c>
    </row>
    <row r="2941" spans="12:22" x14ac:dyDescent="0.25">
      <c r="L2941" t="s">
        <v>52</v>
      </c>
      <c r="M2941">
        <v>2024</v>
      </c>
      <c r="N2941" t="s">
        <v>32</v>
      </c>
      <c r="O2941" t="s">
        <v>65</v>
      </c>
      <c r="P2941" t="s">
        <v>54</v>
      </c>
      <c r="Q2941" t="s">
        <v>55</v>
      </c>
      <c r="R2941" t="s">
        <v>56</v>
      </c>
      <c r="S2941" t="s">
        <v>57</v>
      </c>
      <c r="T2941" t="s">
        <v>58</v>
      </c>
      <c r="U2941">
        <v>153</v>
      </c>
      <c r="V2941">
        <v>218.79</v>
      </c>
    </row>
    <row r="2942" spans="12:22" x14ac:dyDescent="0.25">
      <c r="L2942" t="s">
        <v>59</v>
      </c>
      <c r="M2942">
        <v>2024</v>
      </c>
      <c r="N2942" t="s">
        <v>32</v>
      </c>
      <c r="O2942" t="s">
        <v>65</v>
      </c>
      <c r="P2942" t="s">
        <v>54</v>
      </c>
      <c r="Q2942" t="s">
        <v>55</v>
      </c>
      <c r="R2942" t="s">
        <v>56</v>
      </c>
      <c r="S2942" t="s">
        <v>57</v>
      </c>
      <c r="T2942" t="s">
        <v>58</v>
      </c>
      <c r="U2942">
        <v>369</v>
      </c>
      <c r="V2942">
        <v>527.66999999999996</v>
      </c>
    </row>
    <row r="2943" spans="12:22" x14ac:dyDescent="0.25">
      <c r="L2943" t="s">
        <v>59</v>
      </c>
      <c r="M2943">
        <v>2024</v>
      </c>
      <c r="N2943" t="s">
        <v>32</v>
      </c>
      <c r="O2943" t="s">
        <v>65</v>
      </c>
      <c r="P2943" t="s">
        <v>54</v>
      </c>
      <c r="Q2943" t="s">
        <v>55</v>
      </c>
      <c r="R2943" t="s">
        <v>56</v>
      </c>
      <c r="S2943" t="s">
        <v>57</v>
      </c>
      <c r="T2943" t="s">
        <v>58</v>
      </c>
      <c r="U2943">
        <v>759</v>
      </c>
      <c r="V2943">
        <v>1085.3699999999999</v>
      </c>
    </row>
    <row r="2944" spans="12:22" x14ac:dyDescent="0.25">
      <c r="L2944" t="s">
        <v>59</v>
      </c>
      <c r="M2944">
        <v>2024</v>
      </c>
      <c r="N2944" t="s">
        <v>32</v>
      </c>
      <c r="O2944" t="s">
        <v>65</v>
      </c>
      <c r="P2944" t="s">
        <v>54</v>
      </c>
      <c r="Q2944" t="s">
        <v>55</v>
      </c>
      <c r="R2944" t="s">
        <v>56</v>
      </c>
      <c r="S2944" t="s">
        <v>57</v>
      </c>
      <c r="T2944" t="s">
        <v>58</v>
      </c>
      <c r="U2944">
        <v>845</v>
      </c>
      <c r="V2944">
        <v>1208.3499999999999</v>
      </c>
    </row>
    <row r="2945" spans="12:22" x14ac:dyDescent="0.25">
      <c r="L2945" t="s">
        <v>59</v>
      </c>
      <c r="M2945">
        <v>2024</v>
      </c>
      <c r="N2945" t="s">
        <v>32</v>
      </c>
      <c r="O2945" t="s">
        <v>65</v>
      </c>
      <c r="P2945" t="s">
        <v>54</v>
      </c>
      <c r="Q2945" t="s">
        <v>55</v>
      </c>
      <c r="R2945" t="s">
        <v>56</v>
      </c>
      <c r="S2945" t="s">
        <v>57</v>
      </c>
      <c r="T2945" t="s">
        <v>58</v>
      </c>
      <c r="U2945">
        <v>371</v>
      </c>
      <c r="V2945">
        <v>530.53</v>
      </c>
    </row>
    <row r="2946" spans="12:22" x14ac:dyDescent="0.25">
      <c r="L2946" t="s">
        <v>61</v>
      </c>
      <c r="M2946">
        <v>2024</v>
      </c>
      <c r="N2946" t="s">
        <v>35</v>
      </c>
      <c r="O2946" t="s">
        <v>65</v>
      </c>
      <c r="P2946" t="s">
        <v>54</v>
      </c>
      <c r="Q2946" t="s">
        <v>55</v>
      </c>
      <c r="R2946" t="s">
        <v>56</v>
      </c>
      <c r="S2946" t="s">
        <v>57</v>
      </c>
      <c r="T2946" t="s">
        <v>58</v>
      </c>
      <c r="U2946">
        <v>140</v>
      </c>
      <c r="V2946">
        <v>200.2</v>
      </c>
    </row>
    <row r="2947" spans="12:22" x14ac:dyDescent="0.25">
      <c r="L2947" t="s">
        <v>52</v>
      </c>
      <c r="M2947">
        <v>2024</v>
      </c>
      <c r="N2947" t="s">
        <v>35</v>
      </c>
      <c r="O2947" t="s">
        <v>65</v>
      </c>
      <c r="P2947" t="s">
        <v>54</v>
      </c>
      <c r="Q2947" t="s">
        <v>55</v>
      </c>
      <c r="R2947" t="s">
        <v>56</v>
      </c>
      <c r="S2947" t="s">
        <v>57</v>
      </c>
      <c r="T2947" t="s">
        <v>58</v>
      </c>
      <c r="U2947">
        <v>362</v>
      </c>
      <c r="V2947">
        <v>517.66</v>
      </c>
    </row>
    <row r="2948" spans="12:22" x14ac:dyDescent="0.25">
      <c r="L2948" t="s">
        <v>61</v>
      </c>
      <c r="M2948">
        <v>2024</v>
      </c>
      <c r="N2948" t="s">
        <v>35</v>
      </c>
      <c r="O2948" t="s">
        <v>65</v>
      </c>
      <c r="P2948" t="s">
        <v>54</v>
      </c>
      <c r="Q2948" t="s">
        <v>55</v>
      </c>
      <c r="R2948" t="s">
        <v>56</v>
      </c>
      <c r="S2948" t="s">
        <v>57</v>
      </c>
      <c r="T2948" t="s">
        <v>58</v>
      </c>
      <c r="U2948">
        <v>142</v>
      </c>
      <c r="V2948">
        <v>526.24</v>
      </c>
    </row>
    <row r="2949" spans="12:22" x14ac:dyDescent="0.25">
      <c r="L2949" t="s">
        <v>52</v>
      </c>
      <c r="M2949">
        <v>2024</v>
      </c>
      <c r="N2949" t="s">
        <v>35</v>
      </c>
      <c r="O2949" t="s">
        <v>65</v>
      </c>
      <c r="P2949" t="s">
        <v>54</v>
      </c>
      <c r="Q2949" t="s">
        <v>55</v>
      </c>
      <c r="R2949" t="s">
        <v>56</v>
      </c>
      <c r="S2949" t="s">
        <v>57</v>
      </c>
      <c r="T2949" t="s">
        <v>58</v>
      </c>
      <c r="U2949">
        <v>358</v>
      </c>
      <c r="V2949">
        <v>526.24</v>
      </c>
    </row>
    <row r="2950" spans="12:22" x14ac:dyDescent="0.25">
      <c r="L2950" t="s">
        <v>59</v>
      </c>
      <c r="M2950">
        <v>2024</v>
      </c>
      <c r="N2950" t="s">
        <v>35</v>
      </c>
      <c r="O2950" t="s">
        <v>65</v>
      </c>
      <c r="P2950" t="s">
        <v>54</v>
      </c>
      <c r="Q2950" t="s">
        <v>55</v>
      </c>
      <c r="R2950" t="s">
        <v>56</v>
      </c>
      <c r="S2950" t="s">
        <v>57</v>
      </c>
      <c r="T2950" t="s">
        <v>58</v>
      </c>
      <c r="U2950">
        <v>979</v>
      </c>
      <c r="V2950">
        <v>1399.97</v>
      </c>
    </row>
    <row r="2951" spans="12:22" x14ac:dyDescent="0.25">
      <c r="L2951" t="s">
        <v>61</v>
      </c>
      <c r="M2951">
        <v>2024</v>
      </c>
      <c r="N2951" t="s">
        <v>35</v>
      </c>
      <c r="O2951" t="s">
        <v>65</v>
      </c>
      <c r="P2951" t="s">
        <v>54</v>
      </c>
      <c r="Q2951" t="s">
        <v>55</v>
      </c>
      <c r="R2951" t="s">
        <v>56</v>
      </c>
      <c r="S2951" t="s">
        <v>57</v>
      </c>
      <c r="T2951" t="s">
        <v>58</v>
      </c>
      <c r="U2951">
        <v>360</v>
      </c>
      <c r="V2951">
        <v>514.79999999999995</v>
      </c>
    </row>
    <row r="2952" spans="12:22" x14ac:dyDescent="0.25">
      <c r="L2952" t="s">
        <v>61</v>
      </c>
      <c r="M2952">
        <v>2024</v>
      </c>
      <c r="N2952" t="s">
        <v>35</v>
      </c>
      <c r="O2952" t="s">
        <v>65</v>
      </c>
      <c r="P2952" t="s">
        <v>54</v>
      </c>
      <c r="Q2952" t="s">
        <v>55</v>
      </c>
      <c r="R2952" t="s">
        <v>56</v>
      </c>
      <c r="S2952" t="s">
        <v>57</v>
      </c>
      <c r="T2952" t="s">
        <v>58</v>
      </c>
      <c r="U2952">
        <v>141</v>
      </c>
      <c r="V2952">
        <v>201.63</v>
      </c>
    </row>
    <row r="2953" spans="12:22" x14ac:dyDescent="0.25">
      <c r="L2953" t="s">
        <v>59</v>
      </c>
      <c r="M2953">
        <v>2024</v>
      </c>
      <c r="N2953" t="s">
        <v>35</v>
      </c>
      <c r="O2953" t="s">
        <v>65</v>
      </c>
      <c r="P2953" t="s">
        <v>54</v>
      </c>
      <c r="Q2953" t="s">
        <v>55</v>
      </c>
      <c r="R2953" t="s">
        <v>56</v>
      </c>
      <c r="S2953" t="s">
        <v>57</v>
      </c>
      <c r="T2953" t="s">
        <v>58</v>
      </c>
      <c r="U2953">
        <v>363</v>
      </c>
      <c r="V2953">
        <v>519.09</v>
      </c>
    </row>
    <row r="2954" spans="12:22" x14ac:dyDescent="0.25">
      <c r="L2954" t="s">
        <v>52</v>
      </c>
      <c r="M2954">
        <v>2024</v>
      </c>
      <c r="N2954" t="s">
        <v>35</v>
      </c>
      <c r="O2954" t="s">
        <v>65</v>
      </c>
      <c r="P2954" t="s">
        <v>54</v>
      </c>
      <c r="Q2954" t="s">
        <v>55</v>
      </c>
      <c r="R2954" t="s">
        <v>56</v>
      </c>
      <c r="S2954" t="s">
        <v>57</v>
      </c>
      <c r="T2954" t="s">
        <v>58</v>
      </c>
      <c r="U2954">
        <v>761</v>
      </c>
      <c r="V2954">
        <v>1088.23</v>
      </c>
    </row>
    <row r="2955" spans="12:22" x14ac:dyDescent="0.25">
      <c r="L2955" t="s">
        <v>61</v>
      </c>
      <c r="M2955">
        <v>2024</v>
      </c>
      <c r="N2955" t="s">
        <v>35</v>
      </c>
      <c r="O2955" t="s">
        <v>65</v>
      </c>
      <c r="P2955" t="s">
        <v>54</v>
      </c>
      <c r="Q2955" t="s">
        <v>55</v>
      </c>
      <c r="R2955" t="s">
        <v>56</v>
      </c>
      <c r="S2955" t="s">
        <v>57</v>
      </c>
      <c r="T2955" t="s">
        <v>58</v>
      </c>
      <c r="U2955">
        <v>847</v>
      </c>
      <c r="V2955">
        <v>1211.21</v>
      </c>
    </row>
    <row r="2956" spans="12:22" x14ac:dyDescent="0.25">
      <c r="L2956" t="s">
        <v>52</v>
      </c>
      <c r="M2956">
        <v>2024</v>
      </c>
      <c r="N2956" t="s">
        <v>35</v>
      </c>
      <c r="O2956" t="s">
        <v>65</v>
      </c>
      <c r="P2956" t="s">
        <v>54</v>
      </c>
      <c r="Q2956" t="s">
        <v>55</v>
      </c>
      <c r="R2956" t="s">
        <v>56</v>
      </c>
      <c r="S2956" t="s">
        <v>57</v>
      </c>
      <c r="T2956" t="s">
        <v>58</v>
      </c>
      <c r="U2956">
        <v>143</v>
      </c>
      <c r="V2956">
        <v>204.49</v>
      </c>
    </row>
    <row r="2957" spans="12:22" x14ac:dyDescent="0.25">
      <c r="L2957" t="s">
        <v>61</v>
      </c>
      <c r="M2957">
        <v>2024</v>
      </c>
      <c r="N2957" t="s">
        <v>35</v>
      </c>
      <c r="O2957" t="s">
        <v>65</v>
      </c>
      <c r="P2957" t="s">
        <v>54</v>
      </c>
      <c r="Q2957" t="s">
        <v>55</v>
      </c>
      <c r="R2957" t="s">
        <v>56</v>
      </c>
      <c r="S2957" t="s">
        <v>57</v>
      </c>
      <c r="T2957" t="s">
        <v>58</v>
      </c>
      <c r="U2957">
        <v>359</v>
      </c>
      <c r="V2957">
        <v>513.37</v>
      </c>
    </row>
    <row r="2958" spans="12:22" x14ac:dyDescent="0.25">
      <c r="L2958" t="s">
        <v>52</v>
      </c>
      <c r="M2958">
        <v>2024</v>
      </c>
      <c r="N2958" t="s">
        <v>41</v>
      </c>
      <c r="O2958" t="s">
        <v>65</v>
      </c>
      <c r="P2958" t="s">
        <v>54</v>
      </c>
      <c r="Q2958" t="s">
        <v>55</v>
      </c>
      <c r="R2958" t="s">
        <v>56</v>
      </c>
      <c r="S2958" t="s">
        <v>57</v>
      </c>
      <c r="T2958" t="s">
        <v>58</v>
      </c>
      <c r="U2958">
        <v>356</v>
      </c>
      <c r="V2958">
        <v>509.08</v>
      </c>
    </row>
    <row r="2959" spans="12:22" x14ac:dyDescent="0.25">
      <c r="L2959" t="s">
        <v>52</v>
      </c>
      <c r="M2959">
        <v>2024</v>
      </c>
      <c r="N2959" t="s">
        <v>41</v>
      </c>
      <c r="O2959" t="s">
        <v>65</v>
      </c>
      <c r="P2959" t="s">
        <v>54</v>
      </c>
      <c r="Q2959" t="s">
        <v>55</v>
      </c>
      <c r="R2959" t="s">
        <v>56</v>
      </c>
      <c r="S2959" t="s">
        <v>57</v>
      </c>
      <c r="T2959" t="s">
        <v>58</v>
      </c>
      <c r="U2959">
        <v>326</v>
      </c>
      <c r="V2959">
        <v>466.18</v>
      </c>
    </row>
    <row r="2960" spans="12:22" x14ac:dyDescent="0.25">
      <c r="L2960" t="s">
        <v>61</v>
      </c>
      <c r="M2960">
        <v>2024</v>
      </c>
      <c r="N2960" t="s">
        <v>41</v>
      </c>
      <c r="O2960" t="s">
        <v>65</v>
      </c>
      <c r="P2960" t="s">
        <v>54</v>
      </c>
      <c r="Q2960" t="s">
        <v>55</v>
      </c>
      <c r="R2960" t="s">
        <v>56</v>
      </c>
      <c r="S2960" t="s">
        <v>57</v>
      </c>
      <c r="T2960" t="s">
        <v>58</v>
      </c>
      <c r="U2960">
        <v>358</v>
      </c>
      <c r="V2960">
        <v>526.24</v>
      </c>
    </row>
    <row r="2961" spans="12:22" x14ac:dyDescent="0.25">
      <c r="L2961" t="s">
        <v>61</v>
      </c>
      <c r="M2961">
        <v>2024</v>
      </c>
      <c r="N2961" t="s">
        <v>41</v>
      </c>
      <c r="O2961" t="s">
        <v>65</v>
      </c>
      <c r="P2961" t="s">
        <v>54</v>
      </c>
      <c r="Q2961" t="s">
        <v>55</v>
      </c>
      <c r="R2961" t="s">
        <v>56</v>
      </c>
      <c r="S2961" t="s">
        <v>57</v>
      </c>
      <c r="T2961" t="s">
        <v>58</v>
      </c>
      <c r="U2961">
        <v>328</v>
      </c>
      <c r="V2961">
        <v>526.24</v>
      </c>
    </row>
    <row r="2962" spans="12:22" x14ac:dyDescent="0.25">
      <c r="L2962" t="s">
        <v>59</v>
      </c>
      <c r="M2962">
        <v>2024</v>
      </c>
      <c r="N2962" t="s">
        <v>41</v>
      </c>
      <c r="O2962" t="s">
        <v>65</v>
      </c>
      <c r="P2962" t="s">
        <v>54</v>
      </c>
      <c r="Q2962" t="s">
        <v>55</v>
      </c>
      <c r="R2962" t="s">
        <v>56</v>
      </c>
      <c r="S2962" t="s">
        <v>57</v>
      </c>
      <c r="T2962" t="s">
        <v>58</v>
      </c>
      <c r="U2962">
        <v>985</v>
      </c>
      <c r="V2962">
        <v>1408.55</v>
      </c>
    </row>
    <row r="2963" spans="12:22" x14ac:dyDescent="0.25">
      <c r="L2963" t="s">
        <v>52</v>
      </c>
      <c r="M2963">
        <v>2024</v>
      </c>
      <c r="N2963" t="s">
        <v>41</v>
      </c>
      <c r="O2963" t="s">
        <v>65</v>
      </c>
      <c r="P2963" t="s">
        <v>54</v>
      </c>
      <c r="Q2963" t="s">
        <v>55</v>
      </c>
      <c r="R2963" t="s">
        <v>56</v>
      </c>
      <c r="S2963" t="s">
        <v>57</v>
      </c>
      <c r="T2963" t="s">
        <v>58</v>
      </c>
      <c r="U2963">
        <v>330</v>
      </c>
      <c r="V2963">
        <v>471.9</v>
      </c>
    </row>
    <row r="2964" spans="12:22" x14ac:dyDescent="0.25">
      <c r="L2964" t="s">
        <v>52</v>
      </c>
      <c r="M2964">
        <v>2024</v>
      </c>
      <c r="N2964" t="s">
        <v>41</v>
      </c>
      <c r="O2964" t="s">
        <v>65</v>
      </c>
      <c r="P2964" t="s">
        <v>54</v>
      </c>
      <c r="Q2964" t="s">
        <v>55</v>
      </c>
      <c r="R2964" t="s">
        <v>56</v>
      </c>
      <c r="S2964" t="s">
        <v>57</v>
      </c>
      <c r="T2964" t="s">
        <v>58</v>
      </c>
      <c r="U2964">
        <v>357</v>
      </c>
      <c r="V2964">
        <v>510.51</v>
      </c>
    </row>
    <row r="2965" spans="12:22" x14ac:dyDescent="0.25">
      <c r="L2965" t="s">
        <v>59</v>
      </c>
      <c r="M2965">
        <v>2024</v>
      </c>
      <c r="N2965" t="s">
        <v>41</v>
      </c>
      <c r="O2965" t="s">
        <v>65</v>
      </c>
      <c r="P2965" t="s">
        <v>54</v>
      </c>
      <c r="Q2965" t="s">
        <v>55</v>
      </c>
      <c r="R2965" t="s">
        <v>56</v>
      </c>
      <c r="S2965" t="s">
        <v>57</v>
      </c>
      <c r="T2965" t="s">
        <v>58</v>
      </c>
      <c r="U2965">
        <v>327</v>
      </c>
      <c r="V2965">
        <v>467.61</v>
      </c>
    </row>
    <row r="2966" spans="12:22" x14ac:dyDescent="0.25">
      <c r="L2966" t="s">
        <v>61</v>
      </c>
      <c r="M2966">
        <v>2024</v>
      </c>
      <c r="N2966" t="s">
        <v>41</v>
      </c>
      <c r="O2966" t="s">
        <v>65</v>
      </c>
      <c r="P2966" t="s">
        <v>54</v>
      </c>
      <c r="Q2966" t="s">
        <v>55</v>
      </c>
      <c r="R2966" t="s">
        <v>56</v>
      </c>
      <c r="S2966" t="s">
        <v>57</v>
      </c>
      <c r="T2966" t="s">
        <v>58</v>
      </c>
      <c r="U2966">
        <v>766</v>
      </c>
      <c r="V2966">
        <v>1095.3800000000001</v>
      </c>
    </row>
    <row r="2967" spans="12:22" x14ac:dyDescent="0.25">
      <c r="L2967" t="s">
        <v>61</v>
      </c>
      <c r="M2967">
        <v>2024</v>
      </c>
      <c r="N2967" t="s">
        <v>41</v>
      </c>
      <c r="O2967" t="s">
        <v>65</v>
      </c>
      <c r="P2967" t="s">
        <v>54</v>
      </c>
      <c r="Q2967" t="s">
        <v>55</v>
      </c>
      <c r="R2967" t="s">
        <v>56</v>
      </c>
      <c r="S2967" t="s">
        <v>57</v>
      </c>
      <c r="T2967" t="s">
        <v>58</v>
      </c>
      <c r="U2967">
        <v>852</v>
      </c>
      <c r="V2967">
        <v>1218.3600000000001</v>
      </c>
    </row>
    <row r="2968" spans="12:22" x14ac:dyDescent="0.25">
      <c r="L2968" t="s">
        <v>52</v>
      </c>
      <c r="M2968">
        <v>2024</v>
      </c>
      <c r="N2968" t="s">
        <v>41</v>
      </c>
      <c r="O2968" t="s">
        <v>65</v>
      </c>
      <c r="P2968" t="s">
        <v>54</v>
      </c>
      <c r="Q2968" t="s">
        <v>55</v>
      </c>
      <c r="R2968" t="s">
        <v>56</v>
      </c>
      <c r="S2968" t="s">
        <v>57</v>
      </c>
      <c r="T2968" t="s">
        <v>58</v>
      </c>
      <c r="U2968">
        <v>353</v>
      </c>
      <c r="V2968">
        <v>504.78999999999996</v>
      </c>
    </row>
    <row r="2969" spans="12:22" x14ac:dyDescent="0.25">
      <c r="L2969" t="s">
        <v>52</v>
      </c>
      <c r="M2969">
        <v>2024</v>
      </c>
      <c r="N2969" t="s">
        <v>41</v>
      </c>
      <c r="O2969" t="s">
        <v>65</v>
      </c>
      <c r="P2969" t="s">
        <v>54</v>
      </c>
      <c r="Q2969" t="s">
        <v>55</v>
      </c>
      <c r="R2969" t="s">
        <v>56</v>
      </c>
      <c r="S2969" t="s">
        <v>57</v>
      </c>
      <c r="T2969" t="s">
        <v>58</v>
      </c>
      <c r="U2969">
        <v>329</v>
      </c>
      <c r="V2969">
        <v>470.47</v>
      </c>
    </row>
    <row r="2970" spans="12:22" x14ac:dyDescent="0.25">
      <c r="L2970" t="s">
        <v>52</v>
      </c>
      <c r="M2970">
        <v>2024</v>
      </c>
      <c r="N2970" t="s">
        <v>40</v>
      </c>
      <c r="O2970" t="s">
        <v>65</v>
      </c>
      <c r="P2970" t="s">
        <v>54</v>
      </c>
      <c r="Q2970" t="s">
        <v>55</v>
      </c>
      <c r="R2970" t="s">
        <v>56</v>
      </c>
      <c r="S2970" t="s">
        <v>57</v>
      </c>
      <c r="T2970" t="s">
        <v>58</v>
      </c>
      <c r="U2970">
        <v>362</v>
      </c>
      <c r="V2970">
        <v>517.66</v>
      </c>
    </row>
    <row r="2971" spans="12:22" x14ac:dyDescent="0.25">
      <c r="L2971" t="s">
        <v>59</v>
      </c>
      <c r="M2971">
        <v>2024</v>
      </c>
      <c r="N2971" t="s">
        <v>40</v>
      </c>
      <c r="O2971" t="s">
        <v>65</v>
      </c>
      <c r="P2971" t="s">
        <v>54</v>
      </c>
      <c r="Q2971" t="s">
        <v>55</v>
      </c>
      <c r="R2971" t="s">
        <v>56</v>
      </c>
      <c r="S2971" t="s">
        <v>57</v>
      </c>
      <c r="T2971" t="s">
        <v>58</v>
      </c>
      <c r="U2971">
        <v>332</v>
      </c>
      <c r="V2971">
        <v>474.76</v>
      </c>
    </row>
    <row r="2972" spans="12:22" x14ac:dyDescent="0.25">
      <c r="L2972" t="s">
        <v>59</v>
      </c>
      <c r="M2972">
        <v>2024</v>
      </c>
      <c r="N2972" t="s">
        <v>40</v>
      </c>
      <c r="O2972" t="s">
        <v>65</v>
      </c>
      <c r="P2972" t="s">
        <v>54</v>
      </c>
      <c r="Q2972" t="s">
        <v>55</v>
      </c>
      <c r="R2972" t="s">
        <v>56</v>
      </c>
      <c r="S2972" t="s">
        <v>57</v>
      </c>
      <c r="T2972" t="s">
        <v>58</v>
      </c>
      <c r="U2972">
        <v>334</v>
      </c>
      <c r="V2972">
        <v>526.24</v>
      </c>
    </row>
    <row r="2973" spans="12:22" x14ac:dyDescent="0.25">
      <c r="L2973" t="s">
        <v>62</v>
      </c>
      <c r="M2973">
        <v>2024</v>
      </c>
      <c r="N2973" t="s">
        <v>40</v>
      </c>
      <c r="O2973" t="s">
        <v>65</v>
      </c>
      <c r="P2973" t="s">
        <v>54</v>
      </c>
      <c r="Q2973" t="s">
        <v>55</v>
      </c>
      <c r="R2973" t="s">
        <v>56</v>
      </c>
      <c r="S2973" t="s">
        <v>57</v>
      </c>
      <c r="T2973" t="s">
        <v>58</v>
      </c>
      <c r="U2973">
        <v>984</v>
      </c>
      <c r="V2973">
        <v>1407.12</v>
      </c>
    </row>
    <row r="2974" spans="12:22" x14ac:dyDescent="0.25">
      <c r="L2974" t="s">
        <v>61</v>
      </c>
      <c r="M2974">
        <v>2024</v>
      </c>
      <c r="N2974" t="s">
        <v>40</v>
      </c>
      <c r="O2974" t="s">
        <v>65</v>
      </c>
      <c r="P2974" t="s">
        <v>54</v>
      </c>
      <c r="Q2974" t="s">
        <v>55</v>
      </c>
      <c r="R2974" t="s">
        <v>56</v>
      </c>
      <c r="S2974" t="s">
        <v>57</v>
      </c>
      <c r="T2974" t="s">
        <v>58</v>
      </c>
      <c r="U2974">
        <v>336</v>
      </c>
      <c r="V2974">
        <v>480.48</v>
      </c>
    </row>
    <row r="2975" spans="12:22" x14ac:dyDescent="0.25">
      <c r="L2975" t="s">
        <v>61</v>
      </c>
      <c r="M2975">
        <v>2024</v>
      </c>
      <c r="N2975" t="s">
        <v>40</v>
      </c>
      <c r="O2975" t="s">
        <v>65</v>
      </c>
      <c r="P2975" t="s">
        <v>54</v>
      </c>
      <c r="Q2975" t="s">
        <v>55</v>
      </c>
      <c r="R2975" t="s">
        <v>56</v>
      </c>
      <c r="S2975" t="s">
        <v>57</v>
      </c>
      <c r="T2975" t="s">
        <v>58</v>
      </c>
      <c r="U2975">
        <v>363</v>
      </c>
      <c r="V2975">
        <v>519.09</v>
      </c>
    </row>
    <row r="2976" spans="12:22" x14ac:dyDescent="0.25">
      <c r="L2976" t="s">
        <v>62</v>
      </c>
      <c r="M2976">
        <v>2024</v>
      </c>
      <c r="N2976" t="s">
        <v>40</v>
      </c>
      <c r="O2976" t="s">
        <v>65</v>
      </c>
      <c r="P2976" t="s">
        <v>54</v>
      </c>
      <c r="Q2976" t="s">
        <v>55</v>
      </c>
      <c r="R2976" t="s">
        <v>56</v>
      </c>
      <c r="S2976" t="s">
        <v>57</v>
      </c>
      <c r="T2976" t="s">
        <v>58</v>
      </c>
      <c r="U2976">
        <v>333</v>
      </c>
      <c r="V2976">
        <v>476.19</v>
      </c>
    </row>
    <row r="2977" spans="12:22" x14ac:dyDescent="0.25">
      <c r="L2977" t="s">
        <v>59</v>
      </c>
      <c r="M2977">
        <v>2024</v>
      </c>
      <c r="N2977" t="s">
        <v>40</v>
      </c>
      <c r="O2977" t="s">
        <v>65</v>
      </c>
      <c r="P2977" t="s">
        <v>54</v>
      </c>
      <c r="Q2977" t="s">
        <v>55</v>
      </c>
      <c r="R2977" t="s">
        <v>56</v>
      </c>
      <c r="S2977" t="s">
        <v>57</v>
      </c>
      <c r="T2977" t="s">
        <v>58</v>
      </c>
      <c r="U2977">
        <v>765</v>
      </c>
      <c r="V2977">
        <v>1093.95</v>
      </c>
    </row>
    <row r="2978" spans="12:22" x14ac:dyDescent="0.25">
      <c r="L2978" t="s">
        <v>59</v>
      </c>
      <c r="M2978">
        <v>2024</v>
      </c>
      <c r="N2978" t="s">
        <v>40</v>
      </c>
      <c r="O2978" t="s">
        <v>65</v>
      </c>
      <c r="P2978" t="s">
        <v>54</v>
      </c>
      <c r="Q2978" t="s">
        <v>55</v>
      </c>
      <c r="R2978" t="s">
        <v>56</v>
      </c>
      <c r="S2978" t="s">
        <v>57</v>
      </c>
      <c r="T2978" t="s">
        <v>58</v>
      </c>
      <c r="U2978">
        <v>359</v>
      </c>
      <c r="V2978">
        <v>513.37</v>
      </c>
    </row>
    <row r="2979" spans="12:22" x14ac:dyDescent="0.25">
      <c r="L2979" t="s">
        <v>52</v>
      </c>
      <c r="M2979">
        <v>2024</v>
      </c>
      <c r="N2979" t="s">
        <v>40</v>
      </c>
      <c r="O2979" t="s">
        <v>65</v>
      </c>
      <c r="P2979" t="s">
        <v>54</v>
      </c>
      <c r="Q2979" t="s">
        <v>55</v>
      </c>
      <c r="R2979" t="s">
        <v>56</v>
      </c>
      <c r="S2979" t="s">
        <v>57</v>
      </c>
      <c r="T2979" t="s">
        <v>58</v>
      </c>
      <c r="U2979">
        <v>335</v>
      </c>
      <c r="V2979">
        <v>479.05</v>
      </c>
    </row>
    <row r="2980" spans="12:22" x14ac:dyDescent="0.25">
      <c r="L2980" t="s">
        <v>52</v>
      </c>
      <c r="M2980">
        <v>2024</v>
      </c>
      <c r="N2980" t="s">
        <v>39</v>
      </c>
      <c r="O2980" t="s">
        <v>65</v>
      </c>
      <c r="P2980" t="s">
        <v>54</v>
      </c>
      <c r="Q2980" t="s">
        <v>55</v>
      </c>
      <c r="R2980" t="s">
        <v>56</v>
      </c>
      <c r="S2980" t="s">
        <v>57</v>
      </c>
      <c r="T2980" t="s">
        <v>58</v>
      </c>
      <c r="U2980">
        <v>368</v>
      </c>
      <c r="V2980">
        <v>526.24</v>
      </c>
    </row>
    <row r="2981" spans="12:22" x14ac:dyDescent="0.25">
      <c r="L2981" t="s">
        <v>59</v>
      </c>
      <c r="M2981">
        <v>2024</v>
      </c>
      <c r="N2981" t="s">
        <v>39</v>
      </c>
      <c r="O2981" t="s">
        <v>65</v>
      </c>
      <c r="P2981" t="s">
        <v>54</v>
      </c>
      <c r="Q2981" t="s">
        <v>55</v>
      </c>
      <c r="R2981" t="s">
        <v>56</v>
      </c>
      <c r="S2981" t="s">
        <v>57</v>
      </c>
      <c r="T2981" t="s">
        <v>58</v>
      </c>
      <c r="U2981">
        <v>338</v>
      </c>
      <c r="V2981">
        <v>483.34000000000003</v>
      </c>
    </row>
    <row r="2982" spans="12:22" x14ac:dyDescent="0.25">
      <c r="L2982" t="s">
        <v>61</v>
      </c>
      <c r="M2982">
        <v>2024</v>
      </c>
      <c r="N2982" t="s">
        <v>39</v>
      </c>
      <c r="O2982" t="s">
        <v>65</v>
      </c>
      <c r="P2982" t="s">
        <v>54</v>
      </c>
      <c r="Q2982" t="s">
        <v>55</v>
      </c>
      <c r="R2982" t="s">
        <v>56</v>
      </c>
      <c r="S2982" t="s">
        <v>57</v>
      </c>
      <c r="T2982" t="s">
        <v>58</v>
      </c>
      <c r="U2982">
        <v>364</v>
      </c>
      <c r="V2982">
        <v>526.24</v>
      </c>
    </row>
    <row r="2983" spans="12:22" x14ac:dyDescent="0.25">
      <c r="L2983" t="s">
        <v>52</v>
      </c>
      <c r="M2983">
        <v>2024</v>
      </c>
      <c r="N2983" t="s">
        <v>39</v>
      </c>
      <c r="O2983" t="s">
        <v>65</v>
      </c>
      <c r="P2983" t="s">
        <v>54</v>
      </c>
      <c r="Q2983" t="s">
        <v>55</v>
      </c>
      <c r="R2983" t="s">
        <v>56</v>
      </c>
      <c r="S2983" t="s">
        <v>57</v>
      </c>
      <c r="T2983" t="s">
        <v>58</v>
      </c>
      <c r="U2983">
        <v>340</v>
      </c>
      <c r="V2983">
        <v>526.24</v>
      </c>
    </row>
    <row r="2984" spans="12:22" x14ac:dyDescent="0.25">
      <c r="L2984" t="s">
        <v>52</v>
      </c>
      <c r="M2984">
        <v>2024</v>
      </c>
      <c r="N2984" t="s">
        <v>39</v>
      </c>
      <c r="O2984" t="s">
        <v>65</v>
      </c>
      <c r="P2984" t="s">
        <v>54</v>
      </c>
      <c r="Q2984" t="s">
        <v>55</v>
      </c>
      <c r="R2984" t="s">
        <v>56</v>
      </c>
      <c r="S2984" t="s">
        <v>57</v>
      </c>
      <c r="T2984" t="s">
        <v>58</v>
      </c>
      <c r="U2984">
        <v>983</v>
      </c>
      <c r="V2984">
        <v>1405.69</v>
      </c>
    </row>
    <row r="2985" spans="12:22" x14ac:dyDescent="0.25">
      <c r="L2985" t="s">
        <v>52</v>
      </c>
      <c r="M2985">
        <v>2024</v>
      </c>
      <c r="N2985" t="s">
        <v>39</v>
      </c>
      <c r="O2985" t="s">
        <v>65</v>
      </c>
      <c r="P2985" t="s">
        <v>54</v>
      </c>
      <c r="Q2985" t="s">
        <v>55</v>
      </c>
      <c r="R2985" t="s">
        <v>56</v>
      </c>
      <c r="S2985" t="s">
        <v>57</v>
      </c>
      <c r="T2985" t="s">
        <v>58</v>
      </c>
      <c r="U2985">
        <v>339</v>
      </c>
      <c r="V2985">
        <v>484.77</v>
      </c>
    </row>
    <row r="2986" spans="12:22" x14ac:dyDescent="0.25">
      <c r="L2986" t="s">
        <v>52</v>
      </c>
      <c r="M2986">
        <v>2024</v>
      </c>
      <c r="N2986" t="s">
        <v>39</v>
      </c>
      <c r="O2986" t="s">
        <v>65</v>
      </c>
      <c r="P2986" t="s">
        <v>54</v>
      </c>
      <c r="Q2986" t="s">
        <v>55</v>
      </c>
      <c r="R2986" t="s">
        <v>56</v>
      </c>
      <c r="S2986" t="s">
        <v>57</v>
      </c>
      <c r="T2986" t="s">
        <v>58</v>
      </c>
      <c r="U2986">
        <v>764</v>
      </c>
      <c r="V2986">
        <v>1092.52</v>
      </c>
    </row>
    <row r="2987" spans="12:22" x14ac:dyDescent="0.25">
      <c r="L2987" t="s">
        <v>61</v>
      </c>
      <c r="M2987">
        <v>2024</v>
      </c>
      <c r="N2987" t="s">
        <v>39</v>
      </c>
      <c r="O2987" t="s">
        <v>65</v>
      </c>
      <c r="P2987" t="s">
        <v>54</v>
      </c>
      <c r="Q2987" t="s">
        <v>55</v>
      </c>
      <c r="R2987" t="s">
        <v>56</v>
      </c>
      <c r="S2987" t="s">
        <v>57</v>
      </c>
      <c r="T2987" t="s">
        <v>58</v>
      </c>
      <c r="U2987">
        <v>851</v>
      </c>
      <c r="V2987">
        <v>1216.93</v>
      </c>
    </row>
    <row r="2988" spans="12:22" x14ac:dyDescent="0.25">
      <c r="L2988" t="s">
        <v>59</v>
      </c>
      <c r="M2988">
        <v>2024</v>
      </c>
      <c r="N2988" t="s">
        <v>39</v>
      </c>
      <c r="O2988" t="s">
        <v>65</v>
      </c>
      <c r="P2988" t="s">
        <v>54</v>
      </c>
      <c r="Q2988" t="s">
        <v>55</v>
      </c>
      <c r="R2988" t="s">
        <v>56</v>
      </c>
      <c r="S2988" t="s">
        <v>57</v>
      </c>
      <c r="T2988" t="s">
        <v>58</v>
      </c>
      <c r="U2988">
        <v>365</v>
      </c>
      <c r="V2988">
        <v>521.95000000000005</v>
      </c>
    </row>
    <row r="2989" spans="12:22" x14ac:dyDescent="0.25">
      <c r="L2989" t="s">
        <v>52</v>
      </c>
      <c r="M2989">
        <v>2024</v>
      </c>
      <c r="N2989" t="s">
        <v>39</v>
      </c>
      <c r="O2989" t="s">
        <v>65</v>
      </c>
      <c r="P2989" t="s">
        <v>54</v>
      </c>
      <c r="Q2989" t="s">
        <v>55</v>
      </c>
      <c r="R2989" t="s">
        <v>56</v>
      </c>
      <c r="S2989" t="s">
        <v>57</v>
      </c>
      <c r="T2989" t="s">
        <v>58</v>
      </c>
      <c r="U2989">
        <v>341</v>
      </c>
      <c r="V2989">
        <v>487.63</v>
      </c>
    </row>
    <row r="2990" spans="12:22" x14ac:dyDescent="0.25">
      <c r="L2990" t="s">
        <v>52</v>
      </c>
      <c r="M2990">
        <v>2024</v>
      </c>
      <c r="N2990" t="s">
        <v>34</v>
      </c>
      <c r="O2990" t="s">
        <v>65</v>
      </c>
      <c r="P2990" t="s">
        <v>67</v>
      </c>
      <c r="Q2990" t="s">
        <v>68</v>
      </c>
      <c r="R2990" t="s">
        <v>64</v>
      </c>
      <c r="S2990" t="s">
        <v>66</v>
      </c>
      <c r="T2990" t="s">
        <v>69</v>
      </c>
      <c r="U2990">
        <v>224</v>
      </c>
      <c r="V2990">
        <v>320.32</v>
      </c>
    </row>
    <row r="2991" spans="12:22" x14ac:dyDescent="0.25">
      <c r="L2991" t="s">
        <v>52</v>
      </c>
      <c r="M2991">
        <v>2024</v>
      </c>
      <c r="N2991" t="s">
        <v>34</v>
      </c>
      <c r="O2991" t="s">
        <v>65</v>
      </c>
      <c r="P2991" t="s">
        <v>67</v>
      </c>
      <c r="Q2991" t="s">
        <v>68</v>
      </c>
      <c r="R2991" t="s">
        <v>64</v>
      </c>
      <c r="S2991" t="s">
        <v>66</v>
      </c>
      <c r="T2991" t="s">
        <v>69</v>
      </c>
      <c r="U2991">
        <v>226</v>
      </c>
      <c r="V2991">
        <v>323.18</v>
      </c>
    </row>
    <row r="2992" spans="12:22" x14ac:dyDescent="0.25">
      <c r="L2992" t="s">
        <v>59</v>
      </c>
      <c r="M2992">
        <v>2024</v>
      </c>
      <c r="N2992" t="s">
        <v>34</v>
      </c>
      <c r="O2992" t="s">
        <v>65</v>
      </c>
      <c r="P2992" t="s">
        <v>67</v>
      </c>
      <c r="Q2992" t="s">
        <v>68</v>
      </c>
      <c r="R2992" t="s">
        <v>64</v>
      </c>
      <c r="S2992" t="s">
        <v>66</v>
      </c>
      <c r="T2992" t="s">
        <v>69</v>
      </c>
      <c r="U2992">
        <v>196</v>
      </c>
      <c r="V2992">
        <v>280.27999999999997</v>
      </c>
    </row>
    <row r="2993" spans="12:22" x14ac:dyDescent="0.25">
      <c r="L2993" t="s">
        <v>59</v>
      </c>
      <c r="M2993">
        <v>2024</v>
      </c>
      <c r="N2993" t="s">
        <v>34</v>
      </c>
      <c r="O2993" t="s">
        <v>65</v>
      </c>
      <c r="P2993" t="s">
        <v>67</v>
      </c>
      <c r="Q2993" t="s">
        <v>68</v>
      </c>
      <c r="R2993" t="s">
        <v>64</v>
      </c>
      <c r="S2993" t="s">
        <v>66</v>
      </c>
      <c r="T2993" t="s">
        <v>69</v>
      </c>
      <c r="U2993">
        <v>802</v>
      </c>
      <c r="V2993">
        <v>1146.8600000000001</v>
      </c>
    </row>
    <row r="2994" spans="12:22" x14ac:dyDescent="0.25">
      <c r="L2994" t="s">
        <v>63</v>
      </c>
      <c r="M2994">
        <v>2024</v>
      </c>
      <c r="N2994" t="s">
        <v>34</v>
      </c>
      <c r="O2994" t="s">
        <v>65</v>
      </c>
      <c r="P2994" t="s">
        <v>67</v>
      </c>
      <c r="Q2994" t="s">
        <v>68</v>
      </c>
      <c r="R2994" t="s">
        <v>64</v>
      </c>
      <c r="S2994" t="s">
        <v>66</v>
      </c>
      <c r="T2994" t="s">
        <v>69</v>
      </c>
      <c r="U2994">
        <v>888</v>
      </c>
      <c r="V2994">
        <v>1269.8399999999999</v>
      </c>
    </row>
    <row r="2995" spans="12:22" x14ac:dyDescent="0.25">
      <c r="L2995" t="s">
        <v>63</v>
      </c>
      <c r="M2995">
        <v>2024</v>
      </c>
      <c r="N2995" t="s">
        <v>34</v>
      </c>
      <c r="O2995" t="s">
        <v>65</v>
      </c>
      <c r="P2995" t="s">
        <v>67</v>
      </c>
      <c r="Q2995" t="s">
        <v>68</v>
      </c>
      <c r="R2995" t="s">
        <v>64</v>
      </c>
      <c r="S2995" t="s">
        <v>66</v>
      </c>
      <c r="T2995" t="s">
        <v>69</v>
      </c>
      <c r="U2995">
        <v>841</v>
      </c>
      <c r="V2995">
        <v>526.24</v>
      </c>
    </row>
    <row r="2996" spans="12:22" x14ac:dyDescent="0.25">
      <c r="L2996" t="s">
        <v>59</v>
      </c>
      <c r="M2996">
        <v>2024</v>
      </c>
      <c r="N2996" t="s">
        <v>34</v>
      </c>
      <c r="O2996" t="s">
        <v>65</v>
      </c>
      <c r="P2996" t="s">
        <v>67</v>
      </c>
      <c r="Q2996" t="s">
        <v>68</v>
      </c>
      <c r="R2996" t="s">
        <v>64</v>
      </c>
      <c r="S2996" t="s">
        <v>66</v>
      </c>
      <c r="T2996" t="s">
        <v>69</v>
      </c>
      <c r="U2996">
        <v>195</v>
      </c>
      <c r="V2996">
        <v>278.85000000000002</v>
      </c>
    </row>
    <row r="2997" spans="12:22" x14ac:dyDescent="0.25">
      <c r="L2997" t="s">
        <v>59</v>
      </c>
      <c r="M2997">
        <v>2024</v>
      </c>
      <c r="N2997" t="s">
        <v>34</v>
      </c>
      <c r="O2997" t="s">
        <v>65</v>
      </c>
      <c r="P2997" t="s">
        <v>67</v>
      </c>
      <c r="Q2997" t="s">
        <v>68</v>
      </c>
      <c r="R2997" t="s">
        <v>64</v>
      </c>
      <c r="S2997" t="s">
        <v>66</v>
      </c>
      <c r="T2997" t="s">
        <v>69</v>
      </c>
      <c r="U2997">
        <v>223</v>
      </c>
      <c r="V2997">
        <v>318.89</v>
      </c>
    </row>
    <row r="2998" spans="12:22" x14ac:dyDescent="0.25">
      <c r="L2998" t="s">
        <v>52</v>
      </c>
      <c r="M2998">
        <v>2024</v>
      </c>
      <c r="N2998" t="s">
        <v>34</v>
      </c>
      <c r="O2998" t="s">
        <v>65</v>
      </c>
      <c r="P2998" t="s">
        <v>67</v>
      </c>
      <c r="Q2998" t="s">
        <v>68</v>
      </c>
      <c r="R2998" t="s">
        <v>64</v>
      </c>
      <c r="S2998" t="s">
        <v>66</v>
      </c>
      <c r="T2998" t="s">
        <v>69</v>
      </c>
      <c r="U2998">
        <v>199</v>
      </c>
      <c r="V2998">
        <v>284.57</v>
      </c>
    </row>
    <row r="2999" spans="12:22" x14ac:dyDescent="0.25">
      <c r="L2999" t="s">
        <v>52</v>
      </c>
      <c r="M2999">
        <v>2024</v>
      </c>
      <c r="N2999" t="s">
        <v>34</v>
      </c>
      <c r="O2999" t="s">
        <v>65</v>
      </c>
      <c r="P2999" t="s">
        <v>67</v>
      </c>
      <c r="Q2999" t="s">
        <v>68</v>
      </c>
      <c r="R2999" t="s">
        <v>64</v>
      </c>
      <c r="S2999" t="s">
        <v>66</v>
      </c>
      <c r="T2999" t="s">
        <v>69</v>
      </c>
      <c r="U2999">
        <v>197</v>
      </c>
      <c r="V2999">
        <v>281.70999999999998</v>
      </c>
    </row>
    <row r="3000" spans="12:22" x14ac:dyDescent="0.25">
      <c r="L3000" t="s">
        <v>59</v>
      </c>
      <c r="M3000">
        <v>2024</v>
      </c>
      <c r="N3000" t="s">
        <v>38</v>
      </c>
      <c r="O3000" t="s">
        <v>65</v>
      </c>
      <c r="P3000" t="s">
        <v>67</v>
      </c>
      <c r="Q3000" t="s">
        <v>68</v>
      </c>
      <c r="R3000" t="s">
        <v>64</v>
      </c>
      <c r="S3000" t="s">
        <v>66</v>
      </c>
      <c r="T3000" t="s">
        <v>69</v>
      </c>
      <c r="U3000">
        <v>176</v>
      </c>
      <c r="V3000">
        <v>251.68</v>
      </c>
    </row>
    <row r="3001" spans="12:22" x14ac:dyDescent="0.25">
      <c r="L3001" t="s">
        <v>52</v>
      </c>
      <c r="M3001">
        <v>2024</v>
      </c>
      <c r="N3001" t="s">
        <v>38</v>
      </c>
      <c r="O3001" t="s">
        <v>65</v>
      </c>
      <c r="P3001" t="s">
        <v>67</v>
      </c>
      <c r="Q3001" t="s">
        <v>68</v>
      </c>
      <c r="R3001" t="s">
        <v>64</v>
      </c>
      <c r="S3001" t="s">
        <v>66</v>
      </c>
      <c r="T3001" t="s">
        <v>69</v>
      </c>
      <c r="U3001">
        <v>202</v>
      </c>
      <c r="V3001">
        <v>288.86</v>
      </c>
    </row>
    <row r="3002" spans="12:22" x14ac:dyDescent="0.25">
      <c r="L3002" t="s">
        <v>59</v>
      </c>
      <c r="M3002">
        <v>2024</v>
      </c>
      <c r="N3002" t="s">
        <v>38</v>
      </c>
      <c r="O3002" t="s">
        <v>65</v>
      </c>
      <c r="P3002" t="s">
        <v>67</v>
      </c>
      <c r="Q3002" t="s">
        <v>68</v>
      </c>
      <c r="R3002" t="s">
        <v>64</v>
      </c>
      <c r="S3002" t="s">
        <v>66</v>
      </c>
      <c r="T3002" t="s">
        <v>69</v>
      </c>
      <c r="U3002">
        <v>178</v>
      </c>
      <c r="V3002">
        <v>254.54</v>
      </c>
    </row>
    <row r="3003" spans="12:22" x14ac:dyDescent="0.25">
      <c r="L3003" t="s">
        <v>61</v>
      </c>
      <c r="M3003">
        <v>2024</v>
      </c>
      <c r="N3003" t="s">
        <v>38</v>
      </c>
      <c r="O3003" t="s">
        <v>65</v>
      </c>
      <c r="P3003" t="s">
        <v>67</v>
      </c>
      <c r="Q3003" t="s">
        <v>68</v>
      </c>
      <c r="R3003" t="s">
        <v>64</v>
      </c>
      <c r="S3003" t="s">
        <v>66</v>
      </c>
      <c r="T3003" t="s">
        <v>69</v>
      </c>
      <c r="U3003">
        <v>805</v>
      </c>
      <c r="V3003">
        <v>1151.1500000000001</v>
      </c>
    </row>
    <row r="3004" spans="12:22" x14ac:dyDescent="0.25">
      <c r="L3004" t="s">
        <v>62</v>
      </c>
      <c r="M3004">
        <v>2024</v>
      </c>
      <c r="N3004" t="s">
        <v>38</v>
      </c>
      <c r="O3004" t="s">
        <v>65</v>
      </c>
      <c r="P3004" t="s">
        <v>67</v>
      </c>
      <c r="Q3004" t="s">
        <v>68</v>
      </c>
      <c r="R3004" t="s">
        <v>64</v>
      </c>
      <c r="S3004" t="s">
        <v>66</v>
      </c>
      <c r="T3004" t="s">
        <v>69</v>
      </c>
      <c r="U3004">
        <v>892</v>
      </c>
      <c r="V3004">
        <v>1275.56</v>
      </c>
    </row>
    <row r="3005" spans="12:22" x14ac:dyDescent="0.25">
      <c r="L3005" t="s">
        <v>62</v>
      </c>
      <c r="M3005">
        <v>2024</v>
      </c>
      <c r="N3005" t="s">
        <v>38</v>
      </c>
      <c r="O3005" t="s">
        <v>65</v>
      </c>
      <c r="P3005" t="s">
        <v>67</v>
      </c>
      <c r="Q3005" t="s">
        <v>68</v>
      </c>
      <c r="R3005" t="s">
        <v>64</v>
      </c>
      <c r="S3005" t="s">
        <v>66</v>
      </c>
      <c r="T3005" t="s">
        <v>69</v>
      </c>
      <c r="U3005">
        <v>845</v>
      </c>
      <c r="V3005">
        <v>526.24</v>
      </c>
    </row>
    <row r="3006" spans="12:22" x14ac:dyDescent="0.25">
      <c r="L3006" t="s">
        <v>61</v>
      </c>
      <c r="M3006">
        <v>2024</v>
      </c>
      <c r="N3006" t="s">
        <v>38</v>
      </c>
      <c r="O3006" t="s">
        <v>65</v>
      </c>
      <c r="P3006" t="s">
        <v>67</v>
      </c>
      <c r="Q3006" t="s">
        <v>68</v>
      </c>
      <c r="R3006" t="s">
        <v>64</v>
      </c>
      <c r="S3006" t="s">
        <v>66</v>
      </c>
      <c r="T3006" t="s">
        <v>69</v>
      </c>
      <c r="U3006">
        <v>177</v>
      </c>
      <c r="V3006">
        <v>253.11</v>
      </c>
    </row>
    <row r="3007" spans="12:22" x14ac:dyDescent="0.25">
      <c r="L3007" t="s">
        <v>59</v>
      </c>
      <c r="M3007">
        <v>2024</v>
      </c>
      <c r="N3007" t="s">
        <v>38</v>
      </c>
      <c r="O3007" t="s">
        <v>65</v>
      </c>
      <c r="P3007" t="s">
        <v>67</v>
      </c>
      <c r="Q3007" t="s">
        <v>68</v>
      </c>
      <c r="R3007" t="s">
        <v>64</v>
      </c>
      <c r="S3007" t="s">
        <v>66</v>
      </c>
      <c r="T3007" t="s">
        <v>69</v>
      </c>
      <c r="U3007">
        <v>205</v>
      </c>
      <c r="V3007">
        <v>293.14999999999998</v>
      </c>
    </row>
    <row r="3008" spans="12:22" x14ac:dyDescent="0.25">
      <c r="L3008" t="s">
        <v>52</v>
      </c>
      <c r="M3008">
        <v>2024</v>
      </c>
      <c r="N3008" t="s">
        <v>38</v>
      </c>
      <c r="O3008" t="s">
        <v>65</v>
      </c>
      <c r="P3008" t="s">
        <v>67</v>
      </c>
      <c r="Q3008" t="s">
        <v>68</v>
      </c>
      <c r="R3008" t="s">
        <v>64</v>
      </c>
      <c r="S3008" t="s">
        <v>66</v>
      </c>
      <c r="T3008" t="s">
        <v>69</v>
      </c>
      <c r="U3008">
        <v>175</v>
      </c>
      <c r="V3008">
        <v>250.25</v>
      </c>
    </row>
    <row r="3009" spans="12:22" x14ac:dyDescent="0.25">
      <c r="L3009" t="s">
        <v>59</v>
      </c>
      <c r="M3009">
        <v>2024</v>
      </c>
      <c r="N3009" t="s">
        <v>38</v>
      </c>
      <c r="O3009" t="s">
        <v>65</v>
      </c>
      <c r="P3009" t="s">
        <v>67</v>
      </c>
      <c r="Q3009" t="s">
        <v>68</v>
      </c>
      <c r="R3009" t="s">
        <v>64</v>
      </c>
      <c r="S3009" t="s">
        <v>66</v>
      </c>
      <c r="T3009" t="s">
        <v>69</v>
      </c>
      <c r="U3009">
        <v>814</v>
      </c>
      <c r="V3009">
        <v>1164.02</v>
      </c>
    </row>
    <row r="3010" spans="12:22" x14ac:dyDescent="0.25">
      <c r="L3010" t="s">
        <v>63</v>
      </c>
      <c r="M3010">
        <v>2024</v>
      </c>
      <c r="N3010" t="s">
        <v>42</v>
      </c>
      <c r="O3010" t="s">
        <v>65</v>
      </c>
      <c r="P3010" t="s">
        <v>67</v>
      </c>
      <c r="Q3010" t="s">
        <v>68</v>
      </c>
      <c r="R3010" t="s">
        <v>64</v>
      </c>
      <c r="S3010" t="s">
        <v>66</v>
      </c>
      <c r="T3010" t="s">
        <v>69</v>
      </c>
      <c r="U3010">
        <v>182</v>
      </c>
      <c r="V3010">
        <v>260.26</v>
      </c>
    </row>
    <row r="3011" spans="12:22" x14ac:dyDescent="0.25">
      <c r="L3011" t="s">
        <v>61</v>
      </c>
      <c r="M3011">
        <v>2024</v>
      </c>
      <c r="N3011" t="s">
        <v>42</v>
      </c>
      <c r="O3011" t="s">
        <v>65</v>
      </c>
      <c r="P3011" t="s">
        <v>67</v>
      </c>
      <c r="Q3011" t="s">
        <v>68</v>
      </c>
      <c r="R3011" t="s">
        <v>64</v>
      </c>
      <c r="S3011" t="s">
        <v>66</v>
      </c>
      <c r="T3011" t="s">
        <v>69</v>
      </c>
      <c r="U3011">
        <v>152</v>
      </c>
      <c r="V3011">
        <v>217.36</v>
      </c>
    </row>
    <row r="3012" spans="12:22" x14ac:dyDescent="0.25">
      <c r="L3012" t="s">
        <v>52</v>
      </c>
      <c r="M3012">
        <v>2024</v>
      </c>
      <c r="N3012" t="s">
        <v>42</v>
      </c>
      <c r="O3012" t="s">
        <v>65</v>
      </c>
      <c r="P3012" t="s">
        <v>67</v>
      </c>
      <c r="Q3012" t="s">
        <v>68</v>
      </c>
      <c r="R3012" t="s">
        <v>64</v>
      </c>
      <c r="S3012" t="s">
        <v>66</v>
      </c>
      <c r="T3012" t="s">
        <v>69</v>
      </c>
      <c r="U3012">
        <v>184</v>
      </c>
      <c r="V3012">
        <v>263.12</v>
      </c>
    </row>
    <row r="3013" spans="12:22" x14ac:dyDescent="0.25">
      <c r="L3013" t="s">
        <v>62</v>
      </c>
      <c r="M3013">
        <v>2024</v>
      </c>
      <c r="N3013" t="s">
        <v>42</v>
      </c>
      <c r="O3013" t="s">
        <v>65</v>
      </c>
      <c r="P3013" t="s">
        <v>67</v>
      </c>
      <c r="Q3013" t="s">
        <v>68</v>
      </c>
      <c r="R3013" t="s">
        <v>64</v>
      </c>
      <c r="S3013" t="s">
        <v>66</v>
      </c>
      <c r="T3013" t="s">
        <v>69</v>
      </c>
      <c r="U3013">
        <v>154</v>
      </c>
      <c r="V3013">
        <v>220.22</v>
      </c>
    </row>
    <row r="3014" spans="12:22" x14ac:dyDescent="0.25">
      <c r="L3014" t="s">
        <v>62</v>
      </c>
      <c r="M3014">
        <v>2024</v>
      </c>
      <c r="N3014" t="s">
        <v>42</v>
      </c>
      <c r="O3014" t="s">
        <v>65</v>
      </c>
      <c r="P3014" t="s">
        <v>67</v>
      </c>
      <c r="Q3014" t="s">
        <v>68</v>
      </c>
      <c r="R3014" t="s">
        <v>64</v>
      </c>
      <c r="S3014" t="s">
        <v>66</v>
      </c>
      <c r="T3014" t="s">
        <v>69</v>
      </c>
      <c r="U3014">
        <v>809</v>
      </c>
      <c r="V3014">
        <v>1156.8699999999999</v>
      </c>
    </row>
    <row r="3015" spans="12:22" x14ac:dyDescent="0.25">
      <c r="L3015" t="s">
        <v>59</v>
      </c>
      <c r="M3015">
        <v>2024</v>
      </c>
      <c r="N3015" t="s">
        <v>42</v>
      </c>
      <c r="O3015" t="s">
        <v>65</v>
      </c>
      <c r="P3015" t="s">
        <v>67</v>
      </c>
      <c r="Q3015" t="s">
        <v>68</v>
      </c>
      <c r="R3015" t="s">
        <v>64</v>
      </c>
      <c r="S3015" t="s">
        <v>66</v>
      </c>
      <c r="T3015" t="s">
        <v>69</v>
      </c>
      <c r="U3015">
        <v>895</v>
      </c>
      <c r="V3015">
        <v>1279.8499999999999</v>
      </c>
    </row>
    <row r="3016" spans="12:22" x14ac:dyDescent="0.25">
      <c r="L3016" t="s">
        <v>59</v>
      </c>
      <c r="M3016">
        <v>2024</v>
      </c>
      <c r="N3016" t="s">
        <v>42</v>
      </c>
      <c r="O3016" t="s">
        <v>65</v>
      </c>
      <c r="P3016" t="s">
        <v>67</v>
      </c>
      <c r="Q3016" t="s">
        <v>68</v>
      </c>
      <c r="R3016" t="s">
        <v>64</v>
      </c>
      <c r="S3016" t="s">
        <v>66</v>
      </c>
      <c r="T3016" t="s">
        <v>69</v>
      </c>
      <c r="U3016">
        <v>848</v>
      </c>
      <c r="V3016">
        <v>526.24</v>
      </c>
    </row>
    <row r="3017" spans="12:22" x14ac:dyDescent="0.25">
      <c r="L3017" t="s">
        <v>62</v>
      </c>
      <c r="M3017">
        <v>2024</v>
      </c>
      <c r="N3017" t="s">
        <v>42</v>
      </c>
      <c r="O3017" t="s">
        <v>65</v>
      </c>
      <c r="P3017" t="s">
        <v>67</v>
      </c>
      <c r="Q3017" t="s">
        <v>68</v>
      </c>
      <c r="R3017" t="s">
        <v>64</v>
      </c>
      <c r="S3017" t="s">
        <v>66</v>
      </c>
      <c r="T3017" t="s">
        <v>69</v>
      </c>
      <c r="U3017">
        <v>153</v>
      </c>
      <c r="V3017">
        <v>218.79</v>
      </c>
    </row>
    <row r="3018" spans="12:22" x14ac:dyDescent="0.25">
      <c r="L3018" t="s">
        <v>62</v>
      </c>
      <c r="M3018">
        <v>2024</v>
      </c>
      <c r="N3018" t="s">
        <v>42</v>
      </c>
      <c r="O3018" t="s">
        <v>65</v>
      </c>
      <c r="P3018" t="s">
        <v>67</v>
      </c>
      <c r="Q3018" t="s">
        <v>68</v>
      </c>
      <c r="R3018" t="s">
        <v>64</v>
      </c>
      <c r="S3018" t="s">
        <v>66</v>
      </c>
      <c r="T3018" t="s">
        <v>69</v>
      </c>
      <c r="U3018">
        <v>181</v>
      </c>
      <c r="V3018">
        <v>258.83</v>
      </c>
    </row>
    <row r="3019" spans="12:22" x14ac:dyDescent="0.25">
      <c r="L3019" t="s">
        <v>52</v>
      </c>
      <c r="M3019">
        <v>2024</v>
      </c>
      <c r="N3019" t="s">
        <v>42</v>
      </c>
      <c r="O3019" t="s">
        <v>65</v>
      </c>
      <c r="P3019" t="s">
        <v>67</v>
      </c>
      <c r="Q3019" t="s">
        <v>68</v>
      </c>
      <c r="R3019" t="s">
        <v>64</v>
      </c>
      <c r="S3019" t="s">
        <v>66</v>
      </c>
      <c r="T3019" t="s">
        <v>69</v>
      </c>
      <c r="U3019">
        <v>157</v>
      </c>
      <c r="V3019">
        <v>224.51</v>
      </c>
    </row>
    <row r="3020" spans="12:22" x14ac:dyDescent="0.25">
      <c r="L3020" t="s">
        <v>61</v>
      </c>
      <c r="M3020">
        <v>2024</v>
      </c>
      <c r="N3020" t="s">
        <v>42</v>
      </c>
      <c r="O3020" t="s">
        <v>65</v>
      </c>
      <c r="P3020" t="s">
        <v>67</v>
      </c>
      <c r="Q3020" t="s">
        <v>68</v>
      </c>
      <c r="R3020" t="s">
        <v>64</v>
      </c>
      <c r="S3020" t="s">
        <v>66</v>
      </c>
      <c r="T3020" t="s">
        <v>69</v>
      </c>
      <c r="U3020">
        <v>818</v>
      </c>
      <c r="V3020">
        <v>1169.74</v>
      </c>
    </row>
    <row r="3021" spans="12:22" x14ac:dyDescent="0.25">
      <c r="L3021" t="s">
        <v>63</v>
      </c>
      <c r="M3021">
        <v>2024</v>
      </c>
      <c r="N3021" t="s">
        <v>42</v>
      </c>
      <c r="O3021" t="s">
        <v>65</v>
      </c>
      <c r="P3021" t="s">
        <v>67</v>
      </c>
      <c r="Q3021" t="s">
        <v>68</v>
      </c>
      <c r="R3021" t="s">
        <v>64</v>
      </c>
      <c r="S3021" t="s">
        <v>66</v>
      </c>
      <c r="T3021" t="s">
        <v>69</v>
      </c>
      <c r="U3021">
        <v>155</v>
      </c>
      <c r="V3021">
        <v>221.65</v>
      </c>
    </row>
    <row r="3022" spans="12:22" x14ac:dyDescent="0.25">
      <c r="L3022" t="s">
        <v>52</v>
      </c>
      <c r="M3022">
        <v>2024</v>
      </c>
      <c r="N3022" t="s">
        <v>31</v>
      </c>
      <c r="O3022" t="s">
        <v>65</v>
      </c>
      <c r="P3022" t="s">
        <v>67</v>
      </c>
      <c r="Q3022" t="s">
        <v>68</v>
      </c>
      <c r="R3022" t="s">
        <v>64</v>
      </c>
      <c r="S3022" t="s">
        <v>66</v>
      </c>
      <c r="T3022" t="s">
        <v>69</v>
      </c>
      <c r="U3022">
        <v>236</v>
      </c>
      <c r="V3022">
        <v>337.48</v>
      </c>
    </row>
    <row r="3023" spans="12:22" x14ac:dyDescent="0.25">
      <c r="L3023" t="s">
        <v>52</v>
      </c>
      <c r="M3023">
        <v>2024</v>
      </c>
      <c r="N3023" t="s">
        <v>31</v>
      </c>
      <c r="O3023" t="s">
        <v>65</v>
      </c>
      <c r="P3023" t="s">
        <v>67</v>
      </c>
      <c r="Q3023" t="s">
        <v>68</v>
      </c>
      <c r="R3023" t="s">
        <v>64</v>
      </c>
      <c r="S3023" t="s">
        <v>66</v>
      </c>
      <c r="T3023" t="s">
        <v>69</v>
      </c>
      <c r="U3023">
        <v>206</v>
      </c>
      <c r="V3023">
        <v>294.58</v>
      </c>
    </row>
    <row r="3024" spans="12:22" x14ac:dyDescent="0.25">
      <c r="L3024" t="s">
        <v>62</v>
      </c>
      <c r="M3024">
        <v>2024</v>
      </c>
      <c r="N3024" t="s">
        <v>31</v>
      </c>
      <c r="O3024" t="s">
        <v>65</v>
      </c>
      <c r="P3024" t="s">
        <v>67</v>
      </c>
      <c r="Q3024" t="s">
        <v>68</v>
      </c>
      <c r="R3024" t="s">
        <v>64</v>
      </c>
      <c r="S3024" t="s">
        <v>66</v>
      </c>
      <c r="T3024" t="s">
        <v>69</v>
      </c>
      <c r="U3024">
        <v>208</v>
      </c>
      <c r="V3024">
        <v>297.44</v>
      </c>
    </row>
    <row r="3025" spans="12:22" x14ac:dyDescent="0.25">
      <c r="L3025" t="s">
        <v>59</v>
      </c>
      <c r="M3025">
        <v>2024</v>
      </c>
      <c r="N3025" t="s">
        <v>31</v>
      </c>
      <c r="O3025" t="s">
        <v>65</v>
      </c>
      <c r="P3025" t="s">
        <v>67</v>
      </c>
      <c r="Q3025" t="s">
        <v>68</v>
      </c>
      <c r="R3025" t="s">
        <v>64</v>
      </c>
      <c r="S3025" t="s">
        <v>66</v>
      </c>
      <c r="T3025" t="s">
        <v>69</v>
      </c>
      <c r="U3025">
        <v>800</v>
      </c>
      <c r="V3025">
        <v>1144</v>
      </c>
    </row>
    <row r="3026" spans="12:22" x14ac:dyDescent="0.25">
      <c r="L3026" t="s">
        <v>61</v>
      </c>
      <c r="M3026">
        <v>2024</v>
      </c>
      <c r="N3026" t="s">
        <v>31</v>
      </c>
      <c r="O3026" t="s">
        <v>65</v>
      </c>
      <c r="P3026" t="s">
        <v>67</v>
      </c>
      <c r="Q3026" t="s">
        <v>68</v>
      </c>
      <c r="R3026" t="s">
        <v>64</v>
      </c>
      <c r="S3026" t="s">
        <v>66</v>
      </c>
      <c r="T3026" t="s">
        <v>69</v>
      </c>
      <c r="U3026">
        <v>886</v>
      </c>
      <c r="V3026">
        <v>1266.98</v>
      </c>
    </row>
    <row r="3027" spans="12:22" x14ac:dyDescent="0.25">
      <c r="L3027" t="s">
        <v>61</v>
      </c>
      <c r="M3027">
        <v>2024</v>
      </c>
      <c r="N3027" t="s">
        <v>31</v>
      </c>
      <c r="O3027" t="s">
        <v>65</v>
      </c>
      <c r="P3027" t="s">
        <v>67</v>
      </c>
      <c r="Q3027" t="s">
        <v>68</v>
      </c>
      <c r="R3027" t="s">
        <v>64</v>
      </c>
      <c r="S3027" t="s">
        <v>66</v>
      </c>
      <c r="T3027" t="s">
        <v>69</v>
      </c>
      <c r="U3027">
        <v>839</v>
      </c>
      <c r="V3027">
        <v>526.24</v>
      </c>
    </row>
    <row r="3028" spans="12:22" x14ac:dyDescent="0.25">
      <c r="L3028" t="s">
        <v>59</v>
      </c>
      <c r="M3028">
        <v>2024</v>
      </c>
      <c r="N3028" t="s">
        <v>31</v>
      </c>
      <c r="O3028" t="s">
        <v>65</v>
      </c>
      <c r="P3028" t="s">
        <v>67</v>
      </c>
      <c r="Q3028" t="s">
        <v>68</v>
      </c>
      <c r="R3028" t="s">
        <v>64</v>
      </c>
      <c r="S3028" t="s">
        <v>66</v>
      </c>
      <c r="T3028" t="s">
        <v>69</v>
      </c>
      <c r="U3028">
        <v>207</v>
      </c>
      <c r="V3028">
        <v>296.01</v>
      </c>
    </row>
    <row r="3029" spans="12:22" x14ac:dyDescent="0.25">
      <c r="L3029" t="s">
        <v>62</v>
      </c>
      <c r="M3029">
        <v>2024</v>
      </c>
      <c r="N3029" t="s">
        <v>31</v>
      </c>
      <c r="O3029" t="s">
        <v>65</v>
      </c>
      <c r="P3029" t="s">
        <v>67</v>
      </c>
      <c r="Q3029" t="s">
        <v>68</v>
      </c>
      <c r="R3029" t="s">
        <v>64</v>
      </c>
      <c r="S3029" t="s">
        <v>66</v>
      </c>
      <c r="T3029" t="s">
        <v>69</v>
      </c>
      <c r="U3029">
        <v>235</v>
      </c>
      <c r="V3029">
        <v>336.05</v>
      </c>
    </row>
    <row r="3030" spans="12:22" x14ac:dyDescent="0.25">
      <c r="L3030" t="s">
        <v>52</v>
      </c>
      <c r="M3030">
        <v>2024</v>
      </c>
      <c r="N3030" t="s">
        <v>31</v>
      </c>
      <c r="O3030" t="s">
        <v>65</v>
      </c>
      <c r="P3030" t="s">
        <v>67</v>
      </c>
      <c r="Q3030" t="s">
        <v>68</v>
      </c>
      <c r="R3030" t="s">
        <v>64</v>
      </c>
      <c r="S3030" t="s">
        <v>66</v>
      </c>
      <c r="T3030" t="s">
        <v>69</v>
      </c>
      <c r="U3030">
        <v>809</v>
      </c>
      <c r="V3030">
        <v>1156.8699999999999</v>
      </c>
    </row>
    <row r="3031" spans="12:22" x14ac:dyDescent="0.25">
      <c r="L3031" t="s">
        <v>52</v>
      </c>
      <c r="M3031">
        <v>2024</v>
      </c>
      <c r="N3031" t="s">
        <v>31</v>
      </c>
      <c r="O3031" t="s">
        <v>65</v>
      </c>
      <c r="P3031" t="s">
        <v>67</v>
      </c>
      <c r="Q3031" t="s">
        <v>68</v>
      </c>
      <c r="R3031" t="s">
        <v>64</v>
      </c>
      <c r="S3031" t="s">
        <v>66</v>
      </c>
      <c r="T3031" t="s">
        <v>69</v>
      </c>
      <c r="U3031">
        <v>209</v>
      </c>
      <c r="V3031">
        <v>298.87</v>
      </c>
    </row>
    <row r="3032" spans="12:22" x14ac:dyDescent="0.25">
      <c r="L3032" t="s">
        <v>52</v>
      </c>
      <c r="M3032">
        <v>2024</v>
      </c>
      <c r="N3032" t="s">
        <v>9</v>
      </c>
      <c r="O3032" t="s">
        <v>65</v>
      </c>
      <c r="P3032" t="s">
        <v>67</v>
      </c>
      <c r="Q3032" t="s">
        <v>68</v>
      </c>
      <c r="R3032" t="s">
        <v>64</v>
      </c>
      <c r="S3032" t="s">
        <v>66</v>
      </c>
      <c r="T3032" t="s">
        <v>69</v>
      </c>
      <c r="U3032">
        <v>242</v>
      </c>
      <c r="V3032">
        <v>346.06</v>
      </c>
    </row>
    <row r="3033" spans="12:22" x14ac:dyDescent="0.25">
      <c r="L3033" t="s">
        <v>61</v>
      </c>
      <c r="M3033">
        <v>2024</v>
      </c>
      <c r="N3033" t="s">
        <v>9</v>
      </c>
      <c r="O3033" t="s">
        <v>65</v>
      </c>
      <c r="P3033" t="s">
        <v>67</v>
      </c>
      <c r="Q3033" t="s">
        <v>68</v>
      </c>
      <c r="R3033" t="s">
        <v>64</v>
      </c>
      <c r="S3033" t="s">
        <v>66</v>
      </c>
      <c r="T3033" t="s">
        <v>69</v>
      </c>
      <c r="U3033">
        <v>212</v>
      </c>
      <c r="V3033">
        <v>303.15999999999997</v>
      </c>
    </row>
    <row r="3034" spans="12:22" x14ac:dyDescent="0.25">
      <c r="L3034" t="s">
        <v>59</v>
      </c>
      <c r="M3034">
        <v>2024</v>
      </c>
      <c r="N3034" t="s">
        <v>9</v>
      </c>
      <c r="O3034" t="s">
        <v>65</v>
      </c>
      <c r="P3034" t="s">
        <v>67</v>
      </c>
      <c r="Q3034" t="s">
        <v>68</v>
      </c>
      <c r="R3034" t="s">
        <v>64</v>
      </c>
      <c r="S3034" t="s">
        <v>66</v>
      </c>
      <c r="T3034" t="s">
        <v>69</v>
      </c>
      <c r="U3034">
        <v>238</v>
      </c>
      <c r="V3034">
        <v>340.34000000000003</v>
      </c>
    </row>
    <row r="3035" spans="12:22" x14ac:dyDescent="0.25">
      <c r="L3035" t="s">
        <v>61</v>
      </c>
      <c r="M3035">
        <v>2024</v>
      </c>
      <c r="N3035" t="s">
        <v>9</v>
      </c>
      <c r="O3035" t="s">
        <v>65</v>
      </c>
      <c r="P3035" t="s">
        <v>67</v>
      </c>
      <c r="Q3035" t="s">
        <v>68</v>
      </c>
      <c r="R3035" t="s">
        <v>64</v>
      </c>
      <c r="S3035" t="s">
        <v>66</v>
      </c>
      <c r="T3035" t="s">
        <v>69</v>
      </c>
      <c r="U3035">
        <v>214</v>
      </c>
      <c r="V3035">
        <v>306.02</v>
      </c>
    </row>
    <row r="3036" spans="12:22" x14ac:dyDescent="0.25">
      <c r="L3036" t="s">
        <v>59</v>
      </c>
      <c r="M3036">
        <v>2024</v>
      </c>
      <c r="N3036" t="s">
        <v>9</v>
      </c>
      <c r="O3036" t="s">
        <v>65</v>
      </c>
      <c r="P3036" t="s">
        <v>67</v>
      </c>
      <c r="Q3036" t="s">
        <v>68</v>
      </c>
      <c r="R3036" t="s">
        <v>64</v>
      </c>
      <c r="S3036" t="s">
        <v>66</v>
      </c>
      <c r="T3036" t="s">
        <v>69</v>
      </c>
      <c r="U3036">
        <v>799</v>
      </c>
      <c r="V3036">
        <v>1142.57</v>
      </c>
    </row>
    <row r="3037" spans="12:22" x14ac:dyDescent="0.25">
      <c r="L3037" t="s">
        <v>59</v>
      </c>
      <c r="M3037">
        <v>2024</v>
      </c>
      <c r="N3037" t="s">
        <v>9</v>
      </c>
      <c r="O3037" t="s">
        <v>65</v>
      </c>
      <c r="P3037" t="s">
        <v>67</v>
      </c>
      <c r="Q3037" t="s">
        <v>68</v>
      </c>
      <c r="R3037" t="s">
        <v>64</v>
      </c>
      <c r="S3037" t="s">
        <v>66</v>
      </c>
      <c r="T3037" t="s">
        <v>69</v>
      </c>
      <c r="U3037">
        <v>213</v>
      </c>
      <c r="V3037">
        <v>304.59000000000003</v>
      </c>
    </row>
    <row r="3038" spans="12:22" x14ac:dyDescent="0.25">
      <c r="L3038" t="s">
        <v>61</v>
      </c>
      <c r="M3038">
        <v>2024</v>
      </c>
      <c r="N3038" t="s">
        <v>9</v>
      </c>
      <c r="O3038" t="s">
        <v>65</v>
      </c>
      <c r="P3038" t="s">
        <v>67</v>
      </c>
      <c r="Q3038" t="s">
        <v>68</v>
      </c>
      <c r="R3038" t="s">
        <v>64</v>
      </c>
      <c r="S3038" t="s">
        <v>66</v>
      </c>
      <c r="T3038" t="s">
        <v>69</v>
      </c>
      <c r="U3038">
        <v>241</v>
      </c>
      <c r="V3038">
        <v>344.63</v>
      </c>
    </row>
    <row r="3039" spans="12:22" x14ac:dyDescent="0.25">
      <c r="L3039" t="s">
        <v>59</v>
      </c>
      <c r="M3039">
        <v>2024</v>
      </c>
      <c r="N3039" t="s">
        <v>9</v>
      </c>
      <c r="O3039" t="s">
        <v>65</v>
      </c>
      <c r="P3039" t="s">
        <v>67</v>
      </c>
      <c r="Q3039" t="s">
        <v>68</v>
      </c>
      <c r="R3039" t="s">
        <v>64</v>
      </c>
      <c r="S3039" t="s">
        <v>66</v>
      </c>
      <c r="T3039" t="s">
        <v>69</v>
      </c>
      <c r="U3039">
        <v>211</v>
      </c>
      <c r="V3039">
        <v>301.73</v>
      </c>
    </row>
    <row r="3040" spans="12:22" x14ac:dyDescent="0.25">
      <c r="L3040" t="s">
        <v>61</v>
      </c>
      <c r="M3040">
        <v>2024</v>
      </c>
      <c r="N3040" t="s">
        <v>9</v>
      </c>
      <c r="O3040" t="s">
        <v>65</v>
      </c>
      <c r="P3040" t="s">
        <v>67</v>
      </c>
      <c r="Q3040" t="s">
        <v>68</v>
      </c>
      <c r="R3040" t="s">
        <v>64</v>
      </c>
      <c r="S3040" t="s">
        <v>66</v>
      </c>
      <c r="T3040" t="s">
        <v>69</v>
      </c>
      <c r="U3040">
        <v>808</v>
      </c>
      <c r="V3040">
        <v>1155.44</v>
      </c>
    </row>
    <row r="3041" spans="12:22" x14ac:dyDescent="0.25">
      <c r="L3041" t="s">
        <v>52</v>
      </c>
      <c r="M3041">
        <v>2024</v>
      </c>
      <c r="N3041" t="s">
        <v>9</v>
      </c>
      <c r="O3041" t="s">
        <v>65</v>
      </c>
      <c r="P3041" t="s">
        <v>67</v>
      </c>
      <c r="Q3041" t="s">
        <v>68</v>
      </c>
      <c r="R3041" t="s">
        <v>64</v>
      </c>
      <c r="S3041" t="s">
        <v>66</v>
      </c>
      <c r="T3041" t="s">
        <v>69</v>
      </c>
      <c r="U3041">
        <v>215</v>
      </c>
      <c r="V3041">
        <v>307.45</v>
      </c>
    </row>
    <row r="3042" spans="12:22" x14ac:dyDescent="0.25">
      <c r="L3042" t="s">
        <v>52</v>
      </c>
      <c r="M3042">
        <v>2024</v>
      </c>
      <c r="N3042" t="s">
        <v>37</v>
      </c>
      <c r="O3042" t="s">
        <v>65</v>
      </c>
      <c r="P3042" t="s">
        <v>67</v>
      </c>
      <c r="Q3042" t="s">
        <v>68</v>
      </c>
      <c r="R3042" t="s">
        <v>64</v>
      </c>
      <c r="S3042" t="s">
        <v>66</v>
      </c>
      <c r="T3042" t="s">
        <v>69</v>
      </c>
      <c r="U3042">
        <v>206</v>
      </c>
      <c r="V3042">
        <v>294.58</v>
      </c>
    </row>
    <row r="3043" spans="12:22" x14ac:dyDescent="0.25">
      <c r="L3043" t="s">
        <v>59</v>
      </c>
      <c r="M3043">
        <v>2024</v>
      </c>
      <c r="N3043" t="s">
        <v>37</v>
      </c>
      <c r="O3043" t="s">
        <v>65</v>
      </c>
      <c r="P3043" t="s">
        <v>67</v>
      </c>
      <c r="Q3043" t="s">
        <v>68</v>
      </c>
      <c r="R3043" t="s">
        <v>64</v>
      </c>
      <c r="S3043" t="s">
        <v>66</v>
      </c>
      <c r="T3043" t="s">
        <v>69</v>
      </c>
      <c r="U3043">
        <v>182</v>
      </c>
      <c r="V3043">
        <v>260.26</v>
      </c>
    </row>
    <row r="3044" spans="12:22" x14ac:dyDescent="0.25">
      <c r="L3044" t="s">
        <v>59</v>
      </c>
      <c r="M3044">
        <v>2024</v>
      </c>
      <c r="N3044" t="s">
        <v>37</v>
      </c>
      <c r="O3044" t="s">
        <v>65</v>
      </c>
      <c r="P3044" t="s">
        <v>67</v>
      </c>
      <c r="Q3044" t="s">
        <v>68</v>
      </c>
      <c r="R3044" t="s">
        <v>64</v>
      </c>
      <c r="S3044" t="s">
        <v>66</v>
      </c>
      <c r="T3044" t="s">
        <v>69</v>
      </c>
      <c r="U3044">
        <v>208</v>
      </c>
      <c r="V3044">
        <v>297.44</v>
      </c>
    </row>
    <row r="3045" spans="12:22" x14ac:dyDescent="0.25">
      <c r="L3045" t="s">
        <v>59</v>
      </c>
      <c r="M3045">
        <v>2024</v>
      </c>
      <c r="N3045" t="s">
        <v>37</v>
      </c>
      <c r="O3045" t="s">
        <v>65</v>
      </c>
      <c r="P3045" t="s">
        <v>67</v>
      </c>
      <c r="Q3045" t="s">
        <v>68</v>
      </c>
      <c r="R3045" t="s">
        <v>64</v>
      </c>
      <c r="S3045" t="s">
        <v>66</v>
      </c>
      <c r="T3045" t="s">
        <v>69</v>
      </c>
      <c r="U3045">
        <v>804</v>
      </c>
      <c r="V3045">
        <v>1149.72</v>
      </c>
    </row>
    <row r="3046" spans="12:22" x14ac:dyDescent="0.25">
      <c r="L3046" t="s">
        <v>52</v>
      </c>
      <c r="M3046">
        <v>2024</v>
      </c>
      <c r="N3046" t="s">
        <v>37</v>
      </c>
      <c r="O3046" t="s">
        <v>65</v>
      </c>
      <c r="P3046" t="s">
        <v>67</v>
      </c>
      <c r="Q3046" t="s">
        <v>68</v>
      </c>
      <c r="R3046" t="s">
        <v>64</v>
      </c>
      <c r="S3046" t="s">
        <v>66</v>
      </c>
      <c r="T3046" t="s">
        <v>69</v>
      </c>
      <c r="U3046">
        <v>891</v>
      </c>
      <c r="V3046">
        <v>1274.1300000000001</v>
      </c>
    </row>
    <row r="3047" spans="12:22" x14ac:dyDescent="0.25">
      <c r="L3047" t="s">
        <v>52</v>
      </c>
      <c r="M3047">
        <v>2024</v>
      </c>
      <c r="N3047" t="s">
        <v>37</v>
      </c>
      <c r="O3047" t="s">
        <v>65</v>
      </c>
      <c r="P3047" t="s">
        <v>67</v>
      </c>
      <c r="Q3047" t="s">
        <v>68</v>
      </c>
      <c r="R3047" t="s">
        <v>64</v>
      </c>
      <c r="S3047" t="s">
        <v>66</v>
      </c>
      <c r="T3047" t="s">
        <v>69</v>
      </c>
      <c r="U3047">
        <v>844</v>
      </c>
      <c r="V3047">
        <v>526.24</v>
      </c>
    </row>
    <row r="3048" spans="12:22" x14ac:dyDescent="0.25">
      <c r="L3048" t="s">
        <v>59</v>
      </c>
      <c r="M3048">
        <v>2024</v>
      </c>
      <c r="N3048" t="s">
        <v>37</v>
      </c>
      <c r="O3048" t="s">
        <v>65</v>
      </c>
      <c r="P3048" t="s">
        <v>67</v>
      </c>
      <c r="Q3048" t="s">
        <v>68</v>
      </c>
      <c r="R3048" t="s">
        <v>64</v>
      </c>
      <c r="S3048" t="s">
        <v>66</v>
      </c>
      <c r="T3048" t="s">
        <v>69</v>
      </c>
      <c r="U3048">
        <v>183</v>
      </c>
      <c r="V3048">
        <v>261.69</v>
      </c>
    </row>
    <row r="3049" spans="12:22" x14ac:dyDescent="0.25">
      <c r="L3049" t="s">
        <v>59</v>
      </c>
      <c r="M3049">
        <v>2024</v>
      </c>
      <c r="N3049" t="s">
        <v>37</v>
      </c>
      <c r="O3049" t="s">
        <v>65</v>
      </c>
      <c r="P3049" t="s">
        <v>67</v>
      </c>
      <c r="Q3049" t="s">
        <v>68</v>
      </c>
      <c r="R3049" t="s">
        <v>64</v>
      </c>
      <c r="S3049" t="s">
        <v>66</v>
      </c>
      <c r="T3049" t="s">
        <v>69</v>
      </c>
      <c r="U3049">
        <v>181</v>
      </c>
      <c r="V3049">
        <v>258.83</v>
      </c>
    </row>
    <row r="3050" spans="12:22" x14ac:dyDescent="0.25">
      <c r="L3050" t="s">
        <v>59</v>
      </c>
      <c r="M3050">
        <v>2024</v>
      </c>
      <c r="N3050" t="s">
        <v>37</v>
      </c>
      <c r="O3050" t="s">
        <v>65</v>
      </c>
      <c r="P3050" t="s">
        <v>67</v>
      </c>
      <c r="Q3050" t="s">
        <v>68</v>
      </c>
      <c r="R3050" t="s">
        <v>64</v>
      </c>
      <c r="S3050" t="s">
        <v>66</v>
      </c>
      <c r="T3050" t="s">
        <v>69</v>
      </c>
      <c r="U3050">
        <v>813</v>
      </c>
      <c r="V3050">
        <v>1162.5899999999999</v>
      </c>
    </row>
    <row r="3051" spans="12:22" x14ac:dyDescent="0.25">
      <c r="L3051" t="s">
        <v>52</v>
      </c>
      <c r="M3051">
        <v>2024</v>
      </c>
      <c r="N3051" t="s">
        <v>37</v>
      </c>
      <c r="O3051" t="s">
        <v>65</v>
      </c>
      <c r="P3051" t="s">
        <v>67</v>
      </c>
      <c r="Q3051" t="s">
        <v>68</v>
      </c>
      <c r="R3051" t="s">
        <v>64</v>
      </c>
      <c r="S3051" t="s">
        <v>66</v>
      </c>
      <c r="T3051" t="s">
        <v>69</v>
      </c>
      <c r="U3051">
        <v>179</v>
      </c>
      <c r="V3051">
        <v>255.97</v>
      </c>
    </row>
    <row r="3052" spans="12:22" x14ac:dyDescent="0.25">
      <c r="L3052" t="s">
        <v>59</v>
      </c>
      <c r="M3052">
        <v>2024</v>
      </c>
      <c r="N3052" t="s">
        <v>36</v>
      </c>
      <c r="O3052" t="s">
        <v>65</v>
      </c>
      <c r="P3052" t="s">
        <v>67</v>
      </c>
      <c r="Q3052" t="s">
        <v>68</v>
      </c>
      <c r="R3052" t="s">
        <v>64</v>
      </c>
      <c r="S3052" t="s">
        <v>66</v>
      </c>
      <c r="T3052" t="s">
        <v>69</v>
      </c>
      <c r="U3052">
        <v>212</v>
      </c>
      <c r="V3052">
        <v>303.15999999999997</v>
      </c>
    </row>
    <row r="3053" spans="12:22" x14ac:dyDescent="0.25">
      <c r="L3053" t="s">
        <v>61</v>
      </c>
      <c r="M3053">
        <v>2024</v>
      </c>
      <c r="N3053" t="s">
        <v>36</v>
      </c>
      <c r="O3053" t="s">
        <v>65</v>
      </c>
      <c r="P3053" t="s">
        <v>67</v>
      </c>
      <c r="Q3053" t="s">
        <v>68</v>
      </c>
      <c r="R3053" t="s">
        <v>64</v>
      </c>
      <c r="S3053" t="s">
        <v>66</v>
      </c>
      <c r="T3053" t="s">
        <v>69</v>
      </c>
      <c r="U3053">
        <v>188</v>
      </c>
      <c r="V3053">
        <v>268.84000000000003</v>
      </c>
    </row>
    <row r="3054" spans="12:22" x14ac:dyDescent="0.25">
      <c r="L3054" t="s">
        <v>62</v>
      </c>
      <c r="M3054">
        <v>2024</v>
      </c>
      <c r="N3054" t="s">
        <v>36</v>
      </c>
      <c r="O3054" t="s">
        <v>65</v>
      </c>
      <c r="P3054" t="s">
        <v>67</v>
      </c>
      <c r="Q3054" t="s">
        <v>68</v>
      </c>
      <c r="R3054" t="s">
        <v>64</v>
      </c>
      <c r="S3054" t="s">
        <v>66</v>
      </c>
      <c r="T3054" t="s">
        <v>69</v>
      </c>
      <c r="U3054">
        <v>214</v>
      </c>
      <c r="V3054">
        <v>306.02</v>
      </c>
    </row>
    <row r="3055" spans="12:22" x14ac:dyDescent="0.25">
      <c r="L3055" t="s">
        <v>61</v>
      </c>
      <c r="M3055">
        <v>2024</v>
      </c>
      <c r="N3055" t="s">
        <v>36</v>
      </c>
      <c r="O3055" t="s">
        <v>65</v>
      </c>
      <c r="P3055" t="s">
        <v>67</v>
      </c>
      <c r="Q3055" t="s">
        <v>68</v>
      </c>
      <c r="R3055" t="s">
        <v>64</v>
      </c>
      <c r="S3055" t="s">
        <v>66</v>
      </c>
      <c r="T3055" t="s">
        <v>69</v>
      </c>
      <c r="U3055">
        <v>184</v>
      </c>
      <c r="V3055">
        <v>263.12</v>
      </c>
    </row>
    <row r="3056" spans="12:22" x14ac:dyDescent="0.25">
      <c r="L3056" t="s">
        <v>62</v>
      </c>
      <c r="M3056">
        <v>2024</v>
      </c>
      <c r="N3056" t="s">
        <v>36</v>
      </c>
      <c r="O3056" t="s">
        <v>65</v>
      </c>
      <c r="P3056" t="s">
        <v>67</v>
      </c>
      <c r="Q3056" t="s">
        <v>68</v>
      </c>
      <c r="R3056" t="s">
        <v>64</v>
      </c>
      <c r="S3056" t="s">
        <v>66</v>
      </c>
      <c r="T3056" t="s">
        <v>69</v>
      </c>
      <c r="U3056">
        <v>803</v>
      </c>
      <c r="V3056">
        <v>1148.29</v>
      </c>
    </row>
    <row r="3057" spans="12:22" x14ac:dyDescent="0.25">
      <c r="L3057" t="s">
        <v>61</v>
      </c>
      <c r="M3057">
        <v>2024</v>
      </c>
      <c r="N3057" t="s">
        <v>36</v>
      </c>
      <c r="O3057" t="s">
        <v>65</v>
      </c>
      <c r="P3057" t="s">
        <v>67</v>
      </c>
      <c r="Q3057" t="s">
        <v>68</v>
      </c>
      <c r="R3057" t="s">
        <v>64</v>
      </c>
      <c r="S3057" t="s">
        <v>66</v>
      </c>
      <c r="T3057" t="s">
        <v>69</v>
      </c>
      <c r="U3057">
        <v>890</v>
      </c>
      <c r="V3057">
        <v>1272.7</v>
      </c>
    </row>
    <row r="3058" spans="12:22" x14ac:dyDescent="0.25">
      <c r="L3058" t="s">
        <v>61</v>
      </c>
      <c r="M3058">
        <v>2024</v>
      </c>
      <c r="N3058" t="s">
        <v>36</v>
      </c>
      <c r="O3058" t="s">
        <v>65</v>
      </c>
      <c r="P3058" t="s">
        <v>67</v>
      </c>
      <c r="Q3058" t="s">
        <v>68</v>
      </c>
      <c r="R3058" t="s">
        <v>64</v>
      </c>
      <c r="S3058" t="s">
        <v>66</v>
      </c>
      <c r="T3058" t="s">
        <v>69</v>
      </c>
      <c r="U3058">
        <v>843</v>
      </c>
      <c r="V3058">
        <v>526.24</v>
      </c>
    </row>
    <row r="3059" spans="12:22" x14ac:dyDescent="0.25">
      <c r="L3059" t="s">
        <v>62</v>
      </c>
      <c r="M3059">
        <v>2024</v>
      </c>
      <c r="N3059" t="s">
        <v>36</v>
      </c>
      <c r="O3059" t="s">
        <v>65</v>
      </c>
      <c r="P3059" t="s">
        <v>67</v>
      </c>
      <c r="Q3059" t="s">
        <v>68</v>
      </c>
      <c r="R3059" t="s">
        <v>64</v>
      </c>
      <c r="S3059" t="s">
        <v>66</v>
      </c>
      <c r="T3059" t="s">
        <v>69</v>
      </c>
      <c r="U3059">
        <v>189</v>
      </c>
      <c r="V3059">
        <v>270.27</v>
      </c>
    </row>
    <row r="3060" spans="12:22" x14ac:dyDescent="0.25">
      <c r="L3060" t="s">
        <v>61</v>
      </c>
      <c r="M3060">
        <v>2024</v>
      </c>
      <c r="N3060" t="s">
        <v>36</v>
      </c>
      <c r="O3060" t="s">
        <v>65</v>
      </c>
      <c r="P3060" t="s">
        <v>67</v>
      </c>
      <c r="Q3060" t="s">
        <v>68</v>
      </c>
      <c r="R3060" t="s">
        <v>64</v>
      </c>
      <c r="S3060" t="s">
        <v>66</v>
      </c>
      <c r="T3060" t="s">
        <v>69</v>
      </c>
      <c r="U3060">
        <v>211</v>
      </c>
      <c r="V3060">
        <v>301.73</v>
      </c>
    </row>
    <row r="3061" spans="12:22" x14ac:dyDescent="0.25">
      <c r="L3061" t="s">
        <v>62</v>
      </c>
      <c r="M3061">
        <v>2024</v>
      </c>
      <c r="N3061" t="s">
        <v>36</v>
      </c>
      <c r="O3061" t="s">
        <v>65</v>
      </c>
      <c r="P3061" t="s">
        <v>67</v>
      </c>
      <c r="Q3061" t="s">
        <v>68</v>
      </c>
      <c r="R3061" t="s">
        <v>64</v>
      </c>
      <c r="S3061" t="s">
        <v>66</v>
      </c>
      <c r="T3061" t="s">
        <v>69</v>
      </c>
      <c r="U3061">
        <v>187</v>
      </c>
      <c r="V3061">
        <v>267.40999999999997</v>
      </c>
    </row>
    <row r="3062" spans="12:22" x14ac:dyDescent="0.25">
      <c r="L3062" t="s">
        <v>61</v>
      </c>
      <c r="M3062">
        <v>2024</v>
      </c>
      <c r="N3062" t="s">
        <v>36</v>
      </c>
      <c r="O3062" t="s">
        <v>65</v>
      </c>
      <c r="P3062" t="s">
        <v>67</v>
      </c>
      <c r="Q3062" t="s">
        <v>68</v>
      </c>
      <c r="R3062" t="s">
        <v>64</v>
      </c>
      <c r="S3062" t="s">
        <v>66</v>
      </c>
      <c r="T3062" t="s">
        <v>69</v>
      </c>
      <c r="U3062">
        <v>812</v>
      </c>
      <c r="V3062">
        <v>1161.1599999999999</v>
      </c>
    </row>
    <row r="3063" spans="12:22" x14ac:dyDescent="0.25">
      <c r="L3063" t="s">
        <v>59</v>
      </c>
      <c r="M3063">
        <v>2024</v>
      </c>
      <c r="N3063" t="s">
        <v>36</v>
      </c>
      <c r="O3063" t="s">
        <v>65</v>
      </c>
      <c r="P3063" t="s">
        <v>67</v>
      </c>
      <c r="Q3063" t="s">
        <v>68</v>
      </c>
      <c r="R3063" t="s">
        <v>64</v>
      </c>
      <c r="S3063" t="s">
        <v>66</v>
      </c>
      <c r="T3063" t="s">
        <v>69</v>
      </c>
      <c r="U3063">
        <v>185</v>
      </c>
      <c r="V3063">
        <v>264.55</v>
      </c>
    </row>
    <row r="3064" spans="12:22" x14ac:dyDescent="0.25">
      <c r="L3064" t="s">
        <v>59</v>
      </c>
      <c r="M3064">
        <v>2024</v>
      </c>
      <c r="N3064" t="s">
        <v>32</v>
      </c>
      <c r="O3064" t="s">
        <v>65</v>
      </c>
      <c r="P3064" t="s">
        <v>67</v>
      </c>
      <c r="Q3064" t="s">
        <v>68</v>
      </c>
      <c r="R3064" t="s">
        <v>64</v>
      </c>
      <c r="S3064" t="s">
        <v>66</v>
      </c>
      <c r="T3064" t="s">
        <v>69</v>
      </c>
      <c r="U3064">
        <v>230</v>
      </c>
      <c r="V3064">
        <v>328.9</v>
      </c>
    </row>
    <row r="3065" spans="12:22" x14ac:dyDescent="0.25">
      <c r="L3065" t="s">
        <v>52</v>
      </c>
      <c r="M3065">
        <v>2024</v>
      </c>
      <c r="N3065" t="s">
        <v>32</v>
      </c>
      <c r="O3065" t="s">
        <v>65</v>
      </c>
      <c r="P3065" t="s">
        <v>67</v>
      </c>
      <c r="Q3065" t="s">
        <v>68</v>
      </c>
      <c r="R3065" t="s">
        <v>64</v>
      </c>
      <c r="S3065" t="s">
        <v>66</v>
      </c>
      <c r="T3065" t="s">
        <v>69</v>
      </c>
      <c r="U3065">
        <v>200</v>
      </c>
      <c r="V3065">
        <v>286</v>
      </c>
    </row>
    <row r="3066" spans="12:22" x14ac:dyDescent="0.25">
      <c r="L3066" t="s">
        <v>52</v>
      </c>
      <c r="M3066">
        <v>2024</v>
      </c>
      <c r="N3066" t="s">
        <v>32</v>
      </c>
      <c r="O3066" t="s">
        <v>65</v>
      </c>
      <c r="P3066" t="s">
        <v>67</v>
      </c>
      <c r="Q3066" t="s">
        <v>68</v>
      </c>
      <c r="R3066" t="s">
        <v>64</v>
      </c>
      <c r="S3066" t="s">
        <v>66</v>
      </c>
      <c r="T3066" t="s">
        <v>69</v>
      </c>
      <c r="U3066">
        <v>232</v>
      </c>
      <c r="V3066">
        <v>331.76</v>
      </c>
    </row>
    <row r="3067" spans="12:22" x14ac:dyDescent="0.25">
      <c r="L3067" t="s">
        <v>61</v>
      </c>
      <c r="M3067">
        <v>2024</v>
      </c>
      <c r="N3067" t="s">
        <v>32</v>
      </c>
      <c r="O3067" t="s">
        <v>65</v>
      </c>
      <c r="P3067" t="s">
        <v>67</v>
      </c>
      <c r="Q3067" t="s">
        <v>68</v>
      </c>
      <c r="R3067" t="s">
        <v>64</v>
      </c>
      <c r="S3067" t="s">
        <v>66</v>
      </c>
      <c r="T3067" t="s">
        <v>69</v>
      </c>
      <c r="U3067">
        <v>202</v>
      </c>
      <c r="V3067">
        <v>288.86</v>
      </c>
    </row>
    <row r="3068" spans="12:22" x14ac:dyDescent="0.25">
      <c r="L3068" t="s">
        <v>52</v>
      </c>
      <c r="M3068">
        <v>2024</v>
      </c>
      <c r="N3068" t="s">
        <v>32</v>
      </c>
      <c r="O3068" t="s">
        <v>65</v>
      </c>
      <c r="P3068" t="s">
        <v>67</v>
      </c>
      <c r="Q3068" t="s">
        <v>68</v>
      </c>
      <c r="R3068" t="s">
        <v>64</v>
      </c>
      <c r="S3068" t="s">
        <v>66</v>
      </c>
      <c r="T3068" t="s">
        <v>69</v>
      </c>
      <c r="U3068">
        <v>801</v>
      </c>
      <c r="V3068">
        <v>1145.43</v>
      </c>
    </row>
    <row r="3069" spans="12:22" x14ac:dyDescent="0.25">
      <c r="L3069" t="s">
        <v>52</v>
      </c>
      <c r="M3069">
        <v>2024</v>
      </c>
      <c r="N3069" t="s">
        <v>32</v>
      </c>
      <c r="O3069" t="s">
        <v>65</v>
      </c>
      <c r="P3069" t="s">
        <v>67</v>
      </c>
      <c r="Q3069" t="s">
        <v>68</v>
      </c>
      <c r="R3069" t="s">
        <v>64</v>
      </c>
      <c r="S3069" t="s">
        <v>66</v>
      </c>
      <c r="T3069" t="s">
        <v>69</v>
      </c>
      <c r="U3069">
        <v>887</v>
      </c>
      <c r="V3069">
        <v>1268.4099999999999</v>
      </c>
    </row>
    <row r="3070" spans="12:22" x14ac:dyDescent="0.25">
      <c r="L3070" t="s">
        <v>52</v>
      </c>
      <c r="M3070">
        <v>2024</v>
      </c>
      <c r="N3070" t="s">
        <v>32</v>
      </c>
      <c r="O3070" t="s">
        <v>65</v>
      </c>
      <c r="P3070" t="s">
        <v>67</v>
      </c>
      <c r="Q3070" t="s">
        <v>68</v>
      </c>
      <c r="R3070" t="s">
        <v>64</v>
      </c>
      <c r="S3070" t="s">
        <v>66</v>
      </c>
      <c r="T3070" t="s">
        <v>69</v>
      </c>
      <c r="U3070">
        <v>840</v>
      </c>
      <c r="V3070">
        <v>526.24</v>
      </c>
    </row>
    <row r="3071" spans="12:22" x14ac:dyDescent="0.25">
      <c r="L3071" t="s">
        <v>52</v>
      </c>
      <c r="M3071">
        <v>2024</v>
      </c>
      <c r="N3071" t="s">
        <v>32</v>
      </c>
      <c r="O3071" t="s">
        <v>65</v>
      </c>
      <c r="P3071" t="s">
        <v>67</v>
      </c>
      <c r="Q3071" t="s">
        <v>68</v>
      </c>
      <c r="R3071" t="s">
        <v>64</v>
      </c>
      <c r="S3071" t="s">
        <v>66</v>
      </c>
      <c r="T3071" t="s">
        <v>69</v>
      </c>
      <c r="U3071">
        <v>201</v>
      </c>
      <c r="V3071">
        <v>287.43</v>
      </c>
    </row>
    <row r="3072" spans="12:22" x14ac:dyDescent="0.25">
      <c r="L3072" t="s">
        <v>61</v>
      </c>
      <c r="M3072">
        <v>2024</v>
      </c>
      <c r="N3072" t="s">
        <v>32</v>
      </c>
      <c r="O3072" t="s">
        <v>65</v>
      </c>
      <c r="P3072" t="s">
        <v>67</v>
      </c>
      <c r="Q3072" t="s">
        <v>68</v>
      </c>
      <c r="R3072" t="s">
        <v>64</v>
      </c>
      <c r="S3072" t="s">
        <v>66</v>
      </c>
      <c r="T3072" t="s">
        <v>69</v>
      </c>
      <c r="U3072">
        <v>229</v>
      </c>
      <c r="V3072">
        <v>327.47000000000003</v>
      </c>
    </row>
    <row r="3073" spans="12:22" x14ac:dyDescent="0.25">
      <c r="L3073" t="s">
        <v>52</v>
      </c>
      <c r="M3073">
        <v>2024</v>
      </c>
      <c r="N3073" t="s">
        <v>32</v>
      </c>
      <c r="O3073" t="s">
        <v>65</v>
      </c>
      <c r="P3073" t="s">
        <v>67</v>
      </c>
      <c r="Q3073" t="s">
        <v>68</v>
      </c>
      <c r="R3073" t="s">
        <v>64</v>
      </c>
      <c r="S3073" t="s">
        <v>66</v>
      </c>
      <c r="T3073" t="s">
        <v>69</v>
      </c>
      <c r="U3073">
        <v>205</v>
      </c>
      <c r="V3073">
        <v>293.14999999999998</v>
      </c>
    </row>
    <row r="3074" spans="12:22" x14ac:dyDescent="0.25">
      <c r="L3074" t="s">
        <v>52</v>
      </c>
      <c r="M3074">
        <v>2024</v>
      </c>
      <c r="N3074" t="s">
        <v>32</v>
      </c>
      <c r="O3074" t="s">
        <v>65</v>
      </c>
      <c r="P3074" t="s">
        <v>67</v>
      </c>
      <c r="Q3074" t="s">
        <v>68</v>
      </c>
      <c r="R3074" t="s">
        <v>64</v>
      </c>
      <c r="S3074" t="s">
        <v>66</v>
      </c>
      <c r="T3074" t="s">
        <v>69</v>
      </c>
      <c r="U3074">
        <v>810</v>
      </c>
      <c r="V3074">
        <v>1158.3</v>
      </c>
    </row>
    <row r="3075" spans="12:22" x14ac:dyDescent="0.25">
      <c r="L3075" t="s">
        <v>59</v>
      </c>
      <c r="M3075">
        <v>2024</v>
      </c>
      <c r="N3075" t="s">
        <v>32</v>
      </c>
      <c r="O3075" t="s">
        <v>65</v>
      </c>
      <c r="P3075" t="s">
        <v>67</v>
      </c>
      <c r="Q3075" t="s">
        <v>68</v>
      </c>
      <c r="R3075" t="s">
        <v>64</v>
      </c>
      <c r="S3075" t="s">
        <v>66</v>
      </c>
      <c r="T3075" t="s">
        <v>69</v>
      </c>
      <c r="U3075">
        <v>203</v>
      </c>
      <c r="V3075">
        <v>290.28999999999996</v>
      </c>
    </row>
    <row r="3076" spans="12:22" x14ac:dyDescent="0.25">
      <c r="L3076" t="s">
        <v>61</v>
      </c>
      <c r="M3076">
        <v>2024</v>
      </c>
      <c r="N3076" t="s">
        <v>35</v>
      </c>
      <c r="O3076" t="s">
        <v>65</v>
      </c>
      <c r="P3076" t="s">
        <v>67</v>
      </c>
      <c r="Q3076" t="s">
        <v>68</v>
      </c>
      <c r="R3076" t="s">
        <v>64</v>
      </c>
      <c r="S3076" t="s">
        <v>66</v>
      </c>
      <c r="T3076" t="s">
        <v>69</v>
      </c>
      <c r="U3076">
        <v>218</v>
      </c>
      <c r="V3076">
        <v>311.74</v>
      </c>
    </row>
    <row r="3077" spans="12:22" x14ac:dyDescent="0.25">
      <c r="L3077" t="s">
        <v>61</v>
      </c>
      <c r="M3077">
        <v>2024</v>
      </c>
      <c r="N3077" t="s">
        <v>35</v>
      </c>
      <c r="O3077" t="s">
        <v>65</v>
      </c>
      <c r="P3077" t="s">
        <v>67</v>
      </c>
      <c r="Q3077" t="s">
        <v>68</v>
      </c>
      <c r="R3077" t="s">
        <v>64</v>
      </c>
      <c r="S3077" t="s">
        <v>66</v>
      </c>
      <c r="T3077" t="s">
        <v>69</v>
      </c>
      <c r="U3077">
        <v>194</v>
      </c>
      <c r="V3077">
        <v>277.42</v>
      </c>
    </row>
    <row r="3078" spans="12:22" x14ac:dyDescent="0.25">
      <c r="L3078" t="s">
        <v>59</v>
      </c>
      <c r="M3078">
        <v>2024</v>
      </c>
      <c r="N3078" t="s">
        <v>35</v>
      </c>
      <c r="O3078" t="s">
        <v>65</v>
      </c>
      <c r="P3078" t="s">
        <v>67</v>
      </c>
      <c r="Q3078" t="s">
        <v>68</v>
      </c>
      <c r="R3078" t="s">
        <v>64</v>
      </c>
      <c r="S3078" t="s">
        <v>66</v>
      </c>
      <c r="T3078" t="s">
        <v>69</v>
      </c>
      <c r="U3078">
        <v>220</v>
      </c>
      <c r="V3078">
        <v>314.60000000000002</v>
      </c>
    </row>
    <row r="3079" spans="12:22" x14ac:dyDescent="0.25">
      <c r="L3079" t="s">
        <v>59</v>
      </c>
      <c r="M3079">
        <v>2024</v>
      </c>
      <c r="N3079" t="s">
        <v>35</v>
      </c>
      <c r="O3079" t="s">
        <v>65</v>
      </c>
      <c r="P3079" t="s">
        <v>67</v>
      </c>
      <c r="Q3079" t="s">
        <v>68</v>
      </c>
      <c r="R3079" t="s">
        <v>64</v>
      </c>
      <c r="S3079" t="s">
        <v>66</v>
      </c>
      <c r="T3079" t="s">
        <v>69</v>
      </c>
      <c r="U3079">
        <v>190</v>
      </c>
      <c r="V3079">
        <v>271.7</v>
      </c>
    </row>
    <row r="3080" spans="12:22" x14ac:dyDescent="0.25">
      <c r="L3080" t="s">
        <v>59</v>
      </c>
      <c r="M3080">
        <v>2024</v>
      </c>
      <c r="N3080" t="s">
        <v>35</v>
      </c>
      <c r="O3080" t="s">
        <v>65</v>
      </c>
      <c r="P3080" t="s">
        <v>67</v>
      </c>
      <c r="Q3080" t="s">
        <v>68</v>
      </c>
      <c r="R3080" t="s">
        <v>64</v>
      </c>
      <c r="S3080" t="s">
        <v>66</v>
      </c>
      <c r="T3080" t="s">
        <v>69</v>
      </c>
      <c r="U3080">
        <v>889</v>
      </c>
      <c r="V3080">
        <v>1271.27</v>
      </c>
    </row>
    <row r="3081" spans="12:22" x14ac:dyDescent="0.25">
      <c r="L3081" t="s">
        <v>59</v>
      </c>
      <c r="M3081">
        <v>2024</v>
      </c>
      <c r="N3081" t="s">
        <v>35</v>
      </c>
      <c r="O3081" t="s">
        <v>65</v>
      </c>
      <c r="P3081" t="s">
        <v>67</v>
      </c>
      <c r="Q3081" t="s">
        <v>68</v>
      </c>
      <c r="R3081" t="s">
        <v>64</v>
      </c>
      <c r="S3081" t="s">
        <v>66</v>
      </c>
      <c r="T3081" t="s">
        <v>69</v>
      </c>
      <c r="U3081">
        <v>842</v>
      </c>
      <c r="V3081">
        <v>526.24</v>
      </c>
    </row>
    <row r="3082" spans="12:22" x14ac:dyDescent="0.25">
      <c r="L3082" t="s">
        <v>59</v>
      </c>
      <c r="M3082">
        <v>2024</v>
      </c>
      <c r="N3082" t="s">
        <v>35</v>
      </c>
      <c r="O3082" t="s">
        <v>65</v>
      </c>
      <c r="P3082" t="s">
        <v>67</v>
      </c>
      <c r="Q3082" t="s">
        <v>68</v>
      </c>
      <c r="R3082" t="s">
        <v>64</v>
      </c>
      <c r="S3082" t="s">
        <v>66</v>
      </c>
      <c r="T3082" t="s">
        <v>69</v>
      </c>
      <c r="U3082">
        <v>217</v>
      </c>
      <c r="V3082">
        <v>310.31</v>
      </c>
    </row>
    <row r="3083" spans="12:22" x14ac:dyDescent="0.25">
      <c r="L3083" t="s">
        <v>59</v>
      </c>
      <c r="M3083">
        <v>2024</v>
      </c>
      <c r="N3083" t="s">
        <v>35</v>
      </c>
      <c r="O3083" t="s">
        <v>65</v>
      </c>
      <c r="P3083" t="s">
        <v>67</v>
      </c>
      <c r="Q3083" t="s">
        <v>68</v>
      </c>
      <c r="R3083" t="s">
        <v>64</v>
      </c>
      <c r="S3083" t="s">
        <v>66</v>
      </c>
      <c r="T3083" t="s">
        <v>69</v>
      </c>
      <c r="U3083">
        <v>193</v>
      </c>
      <c r="V3083">
        <v>275.99</v>
      </c>
    </row>
    <row r="3084" spans="12:22" x14ac:dyDescent="0.25">
      <c r="L3084" t="s">
        <v>61</v>
      </c>
      <c r="M3084">
        <v>2024</v>
      </c>
      <c r="N3084" t="s">
        <v>35</v>
      </c>
      <c r="O3084" t="s">
        <v>65</v>
      </c>
      <c r="P3084" t="s">
        <v>67</v>
      </c>
      <c r="Q3084" t="s">
        <v>68</v>
      </c>
      <c r="R3084" t="s">
        <v>64</v>
      </c>
      <c r="S3084" t="s">
        <v>66</v>
      </c>
      <c r="T3084" t="s">
        <v>69</v>
      </c>
      <c r="U3084">
        <v>811</v>
      </c>
      <c r="V3084">
        <v>1159.73</v>
      </c>
    </row>
    <row r="3085" spans="12:22" x14ac:dyDescent="0.25">
      <c r="L3085" t="s">
        <v>61</v>
      </c>
      <c r="M3085">
        <v>2024</v>
      </c>
      <c r="N3085" t="s">
        <v>35</v>
      </c>
      <c r="O3085" t="s">
        <v>65</v>
      </c>
      <c r="P3085" t="s">
        <v>67</v>
      </c>
      <c r="Q3085" t="s">
        <v>68</v>
      </c>
      <c r="R3085" t="s">
        <v>64</v>
      </c>
      <c r="S3085" t="s">
        <v>66</v>
      </c>
      <c r="T3085" t="s">
        <v>69</v>
      </c>
      <c r="U3085">
        <v>191</v>
      </c>
      <c r="V3085">
        <v>273.13</v>
      </c>
    </row>
    <row r="3086" spans="12:22" x14ac:dyDescent="0.25">
      <c r="L3086" t="s">
        <v>59</v>
      </c>
      <c r="M3086">
        <v>2024</v>
      </c>
      <c r="N3086" t="s">
        <v>41</v>
      </c>
      <c r="O3086" t="s">
        <v>65</v>
      </c>
      <c r="P3086" t="s">
        <v>67</v>
      </c>
      <c r="Q3086" t="s">
        <v>68</v>
      </c>
      <c r="R3086" t="s">
        <v>64</v>
      </c>
      <c r="S3086" t="s">
        <v>66</v>
      </c>
      <c r="T3086" t="s">
        <v>69</v>
      </c>
      <c r="U3086">
        <v>188</v>
      </c>
      <c r="V3086">
        <v>268.84000000000003</v>
      </c>
    </row>
    <row r="3087" spans="12:22" x14ac:dyDescent="0.25">
      <c r="L3087" t="s">
        <v>63</v>
      </c>
      <c r="M3087">
        <v>2024</v>
      </c>
      <c r="N3087" t="s">
        <v>41</v>
      </c>
      <c r="O3087" t="s">
        <v>65</v>
      </c>
      <c r="P3087" t="s">
        <v>67</v>
      </c>
      <c r="Q3087" t="s">
        <v>68</v>
      </c>
      <c r="R3087" t="s">
        <v>64</v>
      </c>
      <c r="S3087" t="s">
        <v>66</v>
      </c>
      <c r="T3087" t="s">
        <v>69</v>
      </c>
      <c r="U3087">
        <v>158</v>
      </c>
      <c r="V3087">
        <v>225.94</v>
      </c>
    </row>
    <row r="3088" spans="12:22" x14ac:dyDescent="0.25">
      <c r="L3088" t="s">
        <v>52</v>
      </c>
      <c r="M3088">
        <v>2024</v>
      </c>
      <c r="N3088" t="s">
        <v>41</v>
      </c>
      <c r="O3088" t="s">
        <v>65</v>
      </c>
      <c r="P3088" t="s">
        <v>67</v>
      </c>
      <c r="Q3088" t="s">
        <v>68</v>
      </c>
      <c r="R3088" t="s">
        <v>64</v>
      </c>
      <c r="S3088" t="s">
        <v>66</v>
      </c>
      <c r="T3088" t="s">
        <v>69</v>
      </c>
      <c r="U3088">
        <v>160</v>
      </c>
      <c r="V3088">
        <v>228.8</v>
      </c>
    </row>
    <row r="3089" spans="12:22" x14ac:dyDescent="0.25">
      <c r="L3089" t="s">
        <v>52</v>
      </c>
      <c r="M3089">
        <v>2024</v>
      </c>
      <c r="N3089" t="s">
        <v>41</v>
      </c>
      <c r="O3089" t="s">
        <v>65</v>
      </c>
      <c r="P3089" t="s">
        <v>67</v>
      </c>
      <c r="Q3089" t="s">
        <v>68</v>
      </c>
      <c r="R3089" t="s">
        <v>64</v>
      </c>
      <c r="S3089" t="s">
        <v>66</v>
      </c>
      <c r="T3089" t="s">
        <v>69</v>
      </c>
      <c r="U3089">
        <v>808</v>
      </c>
      <c r="V3089">
        <v>1155.44</v>
      </c>
    </row>
    <row r="3090" spans="12:22" x14ac:dyDescent="0.25">
      <c r="L3090" t="s">
        <v>59</v>
      </c>
      <c r="M3090">
        <v>2024</v>
      </c>
      <c r="N3090" t="s">
        <v>41</v>
      </c>
      <c r="O3090" t="s">
        <v>65</v>
      </c>
      <c r="P3090" t="s">
        <v>67</v>
      </c>
      <c r="Q3090" t="s">
        <v>68</v>
      </c>
      <c r="R3090" t="s">
        <v>64</v>
      </c>
      <c r="S3090" t="s">
        <v>66</v>
      </c>
      <c r="T3090" t="s">
        <v>69</v>
      </c>
      <c r="U3090">
        <v>894</v>
      </c>
      <c r="V3090">
        <v>1278.42</v>
      </c>
    </row>
    <row r="3091" spans="12:22" x14ac:dyDescent="0.25">
      <c r="L3091" t="s">
        <v>59</v>
      </c>
      <c r="M3091">
        <v>2024</v>
      </c>
      <c r="N3091" t="s">
        <v>41</v>
      </c>
      <c r="O3091" t="s">
        <v>65</v>
      </c>
      <c r="P3091" t="s">
        <v>67</v>
      </c>
      <c r="Q3091" t="s">
        <v>68</v>
      </c>
      <c r="R3091" t="s">
        <v>64</v>
      </c>
      <c r="S3091" t="s">
        <v>66</v>
      </c>
      <c r="T3091" t="s">
        <v>69</v>
      </c>
      <c r="U3091">
        <v>847</v>
      </c>
      <c r="V3091">
        <v>526.24</v>
      </c>
    </row>
    <row r="3092" spans="12:22" x14ac:dyDescent="0.25">
      <c r="L3092" t="s">
        <v>52</v>
      </c>
      <c r="M3092">
        <v>2024</v>
      </c>
      <c r="N3092" t="s">
        <v>41</v>
      </c>
      <c r="O3092" t="s">
        <v>65</v>
      </c>
      <c r="P3092" t="s">
        <v>67</v>
      </c>
      <c r="Q3092" t="s">
        <v>68</v>
      </c>
      <c r="R3092" t="s">
        <v>64</v>
      </c>
      <c r="S3092" t="s">
        <v>66</v>
      </c>
      <c r="T3092" t="s">
        <v>69</v>
      </c>
      <c r="U3092">
        <v>159</v>
      </c>
      <c r="V3092">
        <v>227.37</v>
      </c>
    </row>
    <row r="3093" spans="12:22" x14ac:dyDescent="0.25">
      <c r="L3093" t="s">
        <v>52</v>
      </c>
      <c r="M3093">
        <v>2024</v>
      </c>
      <c r="N3093" t="s">
        <v>41</v>
      </c>
      <c r="O3093" t="s">
        <v>65</v>
      </c>
      <c r="P3093" t="s">
        <v>67</v>
      </c>
      <c r="Q3093" t="s">
        <v>68</v>
      </c>
      <c r="R3093" t="s">
        <v>64</v>
      </c>
      <c r="S3093" t="s">
        <v>66</v>
      </c>
      <c r="T3093" t="s">
        <v>69</v>
      </c>
      <c r="U3093">
        <v>187</v>
      </c>
      <c r="V3093">
        <v>267.40999999999997</v>
      </c>
    </row>
    <row r="3094" spans="12:22" x14ac:dyDescent="0.25">
      <c r="L3094" t="s">
        <v>63</v>
      </c>
      <c r="M3094">
        <v>2024</v>
      </c>
      <c r="N3094" t="s">
        <v>41</v>
      </c>
      <c r="O3094" t="s">
        <v>65</v>
      </c>
      <c r="P3094" t="s">
        <v>67</v>
      </c>
      <c r="Q3094" t="s">
        <v>68</v>
      </c>
      <c r="R3094" t="s">
        <v>64</v>
      </c>
      <c r="S3094" t="s">
        <v>66</v>
      </c>
      <c r="T3094" t="s">
        <v>69</v>
      </c>
      <c r="U3094">
        <v>817</v>
      </c>
      <c r="V3094">
        <v>1168.31</v>
      </c>
    </row>
    <row r="3095" spans="12:22" x14ac:dyDescent="0.25">
      <c r="L3095" t="s">
        <v>59</v>
      </c>
      <c r="M3095">
        <v>2024</v>
      </c>
      <c r="N3095" t="s">
        <v>41</v>
      </c>
      <c r="O3095" t="s">
        <v>65</v>
      </c>
      <c r="P3095" t="s">
        <v>67</v>
      </c>
      <c r="Q3095" t="s">
        <v>68</v>
      </c>
      <c r="R3095" t="s">
        <v>64</v>
      </c>
      <c r="S3095" t="s">
        <v>66</v>
      </c>
      <c r="T3095" t="s">
        <v>69</v>
      </c>
      <c r="U3095">
        <v>161</v>
      </c>
      <c r="V3095">
        <v>230.23000000000002</v>
      </c>
    </row>
    <row r="3096" spans="12:22" x14ac:dyDescent="0.25">
      <c r="L3096" t="s">
        <v>52</v>
      </c>
      <c r="M3096">
        <v>2024</v>
      </c>
      <c r="N3096" t="s">
        <v>40</v>
      </c>
      <c r="O3096" t="s">
        <v>65</v>
      </c>
      <c r="P3096" t="s">
        <v>67</v>
      </c>
      <c r="Q3096" t="s">
        <v>68</v>
      </c>
      <c r="R3096" t="s">
        <v>64</v>
      </c>
      <c r="S3096" t="s">
        <v>66</v>
      </c>
      <c r="T3096" t="s">
        <v>69</v>
      </c>
      <c r="U3096">
        <v>194</v>
      </c>
      <c r="V3096">
        <v>277.42</v>
      </c>
    </row>
    <row r="3097" spans="12:22" x14ac:dyDescent="0.25">
      <c r="L3097" t="s">
        <v>59</v>
      </c>
      <c r="M3097">
        <v>2024</v>
      </c>
      <c r="N3097" t="s">
        <v>40</v>
      </c>
      <c r="O3097" t="s">
        <v>65</v>
      </c>
      <c r="P3097" t="s">
        <v>67</v>
      </c>
      <c r="Q3097" t="s">
        <v>68</v>
      </c>
      <c r="R3097" t="s">
        <v>64</v>
      </c>
      <c r="S3097" t="s">
        <v>66</v>
      </c>
      <c r="T3097" t="s">
        <v>69</v>
      </c>
      <c r="U3097">
        <v>164</v>
      </c>
      <c r="V3097">
        <v>234.51999999999998</v>
      </c>
    </row>
    <row r="3098" spans="12:22" x14ac:dyDescent="0.25">
      <c r="L3098" t="s">
        <v>59</v>
      </c>
      <c r="M3098">
        <v>2024</v>
      </c>
      <c r="N3098" t="s">
        <v>40</v>
      </c>
      <c r="O3098" t="s">
        <v>65</v>
      </c>
      <c r="P3098" t="s">
        <v>67</v>
      </c>
      <c r="Q3098" t="s">
        <v>68</v>
      </c>
      <c r="R3098" t="s">
        <v>64</v>
      </c>
      <c r="S3098" t="s">
        <v>66</v>
      </c>
      <c r="T3098" t="s">
        <v>69</v>
      </c>
      <c r="U3098">
        <v>190</v>
      </c>
      <c r="V3098">
        <v>271.7</v>
      </c>
    </row>
    <row r="3099" spans="12:22" x14ac:dyDescent="0.25">
      <c r="L3099" t="s">
        <v>62</v>
      </c>
      <c r="M3099">
        <v>2024</v>
      </c>
      <c r="N3099" t="s">
        <v>40</v>
      </c>
      <c r="O3099" t="s">
        <v>65</v>
      </c>
      <c r="P3099" t="s">
        <v>67</v>
      </c>
      <c r="Q3099" t="s">
        <v>68</v>
      </c>
      <c r="R3099" t="s">
        <v>64</v>
      </c>
      <c r="S3099" t="s">
        <v>66</v>
      </c>
      <c r="T3099" t="s">
        <v>69</v>
      </c>
      <c r="U3099">
        <v>166</v>
      </c>
      <c r="V3099">
        <v>237.38</v>
      </c>
    </row>
    <row r="3100" spans="12:22" x14ac:dyDescent="0.25">
      <c r="L3100" t="s">
        <v>52</v>
      </c>
      <c r="M3100">
        <v>2024</v>
      </c>
      <c r="N3100" t="s">
        <v>40</v>
      </c>
      <c r="O3100" t="s">
        <v>65</v>
      </c>
      <c r="P3100" t="s">
        <v>67</v>
      </c>
      <c r="Q3100" t="s">
        <v>68</v>
      </c>
      <c r="R3100" t="s">
        <v>64</v>
      </c>
      <c r="S3100" t="s">
        <v>66</v>
      </c>
      <c r="T3100" t="s">
        <v>69</v>
      </c>
      <c r="U3100">
        <v>807</v>
      </c>
      <c r="V3100">
        <v>1154.01</v>
      </c>
    </row>
    <row r="3101" spans="12:22" x14ac:dyDescent="0.25">
      <c r="L3101" t="s">
        <v>52</v>
      </c>
      <c r="M3101">
        <v>2024</v>
      </c>
      <c r="N3101" t="s">
        <v>40</v>
      </c>
      <c r="O3101" t="s">
        <v>65</v>
      </c>
      <c r="P3101" t="s">
        <v>67</v>
      </c>
      <c r="Q3101" t="s">
        <v>68</v>
      </c>
      <c r="R3101" t="s">
        <v>64</v>
      </c>
      <c r="S3101" t="s">
        <v>66</v>
      </c>
      <c r="T3101" t="s">
        <v>69</v>
      </c>
      <c r="U3101">
        <v>165</v>
      </c>
      <c r="V3101">
        <v>235.95</v>
      </c>
    </row>
    <row r="3102" spans="12:22" x14ac:dyDescent="0.25">
      <c r="L3102" t="s">
        <v>62</v>
      </c>
      <c r="M3102">
        <v>2024</v>
      </c>
      <c r="N3102" t="s">
        <v>40</v>
      </c>
      <c r="O3102" t="s">
        <v>65</v>
      </c>
      <c r="P3102" t="s">
        <v>67</v>
      </c>
      <c r="Q3102" t="s">
        <v>68</v>
      </c>
      <c r="R3102" t="s">
        <v>64</v>
      </c>
      <c r="S3102" t="s">
        <v>66</v>
      </c>
      <c r="T3102" t="s">
        <v>69</v>
      </c>
      <c r="U3102">
        <v>193</v>
      </c>
      <c r="V3102">
        <v>275.99</v>
      </c>
    </row>
    <row r="3103" spans="12:22" x14ac:dyDescent="0.25">
      <c r="L3103" t="s">
        <v>59</v>
      </c>
      <c r="M3103">
        <v>2024</v>
      </c>
      <c r="N3103" t="s">
        <v>40</v>
      </c>
      <c r="O3103" t="s">
        <v>65</v>
      </c>
      <c r="P3103" t="s">
        <v>67</v>
      </c>
      <c r="Q3103" t="s">
        <v>68</v>
      </c>
      <c r="R3103" t="s">
        <v>64</v>
      </c>
      <c r="S3103" t="s">
        <v>66</v>
      </c>
      <c r="T3103" t="s">
        <v>69</v>
      </c>
      <c r="U3103">
        <v>163</v>
      </c>
      <c r="V3103">
        <v>233.09</v>
      </c>
    </row>
    <row r="3104" spans="12:22" x14ac:dyDescent="0.25">
      <c r="L3104" t="s">
        <v>59</v>
      </c>
      <c r="M3104">
        <v>2024</v>
      </c>
      <c r="N3104" t="s">
        <v>40</v>
      </c>
      <c r="O3104" t="s">
        <v>65</v>
      </c>
      <c r="P3104" t="s">
        <v>67</v>
      </c>
      <c r="Q3104" t="s">
        <v>68</v>
      </c>
      <c r="R3104" t="s">
        <v>64</v>
      </c>
      <c r="S3104" t="s">
        <v>66</v>
      </c>
      <c r="T3104" t="s">
        <v>69</v>
      </c>
      <c r="U3104">
        <v>816</v>
      </c>
      <c r="V3104">
        <v>1166.8800000000001</v>
      </c>
    </row>
    <row r="3105" spans="12:22" x14ac:dyDescent="0.25">
      <c r="L3105" t="s">
        <v>52</v>
      </c>
      <c r="M3105">
        <v>2024</v>
      </c>
      <c r="N3105" t="s">
        <v>40</v>
      </c>
      <c r="O3105" t="s">
        <v>65</v>
      </c>
      <c r="P3105" t="s">
        <v>67</v>
      </c>
      <c r="Q3105" t="s">
        <v>68</v>
      </c>
      <c r="R3105" t="s">
        <v>64</v>
      </c>
      <c r="S3105" t="s">
        <v>66</v>
      </c>
      <c r="T3105" t="s">
        <v>69</v>
      </c>
      <c r="U3105">
        <v>167</v>
      </c>
      <c r="V3105">
        <v>238.81</v>
      </c>
    </row>
    <row r="3106" spans="12:22" x14ac:dyDescent="0.25">
      <c r="L3106" t="s">
        <v>59</v>
      </c>
      <c r="M3106">
        <v>2024</v>
      </c>
      <c r="N3106" t="s">
        <v>39</v>
      </c>
      <c r="O3106" t="s">
        <v>65</v>
      </c>
      <c r="P3106" t="s">
        <v>67</v>
      </c>
      <c r="Q3106" t="s">
        <v>68</v>
      </c>
      <c r="R3106" t="s">
        <v>64</v>
      </c>
      <c r="S3106" t="s">
        <v>66</v>
      </c>
      <c r="T3106" t="s">
        <v>69</v>
      </c>
      <c r="U3106">
        <v>200</v>
      </c>
      <c r="V3106">
        <v>286</v>
      </c>
    </row>
    <row r="3107" spans="12:22" x14ac:dyDescent="0.25">
      <c r="L3107" t="s">
        <v>52</v>
      </c>
      <c r="M3107">
        <v>2024</v>
      </c>
      <c r="N3107" t="s">
        <v>39</v>
      </c>
      <c r="O3107" t="s">
        <v>65</v>
      </c>
      <c r="P3107" t="s">
        <v>67</v>
      </c>
      <c r="Q3107" t="s">
        <v>68</v>
      </c>
      <c r="R3107" t="s">
        <v>64</v>
      </c>
      <c r="S3107" t="s">
        <v>66</v>
      </c>
      <c r="T3107" t="s">
        <v>69</v>
      </c>
      <c r="U3107">
        <v>170</v>
      </c>
      <c r="V3107">
        <v>243.1</v>
      </c>
    </row>
    <row r="3108" spans="12:22" x14ac:dyDescent="0.25">
      <c r="L3108" t="s">
        <v>52</v>
      </c>
      <c r="M3108">
        <v>2024</v>
      </c>
      <c r="N3108" t="s">
        <v>39</v>
      </c>
      <c r="O3108" t="s">
        <v>65</v>
      </c>
      <c r="P3108" t="s">
        <v>67</v>
      </c>
      <c r="Q3108" t="s">
        <v>68</v>
      </c>
      <c r="R3108" t="s">
        <v>64</v>
      </c>
      <c r="S3108" t="s">
        <v>66</v>
      </c>
      <c r="T3108" t="s">
        <v>69</v>
      </c>
      <c r="U3108">
        <v>196</v>
      </c>
      <c r="V3108">
        <v>280.27999999999997</v>
      </c>
    </row>
    <row r="3109" spans="12:22" x14ac:dyDescent="0.25">
      <c r="L3109" t="s">
        <v>59</v>
      </c>
      <c r="M3109">
        <v>2024</v>
      </c>
      <c r="N3109" t="s">
        <v>39</v>
      </c>
      <c r="O3109" t="s">
        <v>65</v>
      </c>
      <c r="P3109" t="s">
        <v>67</v>
      </c>
      <c r="Q3109" t="s">
        <v>68</v>
      </c>
      <c r="R3109" t="s">
        <v>64</v>
      </c>
      <c r="S3109" t="s">
        <v>66</v>
      </c>
      <c r="T3109" t="s">
        <v>69</v>
      </c>
      <c r="U3109">
        <v>172</v>
      </c>
      <c r="V3109">
        <v>245.95999999999998</v>
      </c>
    </row>
    <row r="3110" spans="12:22" x14ac:dyDescent="0.25">
      <c r="L3110" t="s">
        <v>59</v>
      </c>
      <c r="M3110">
        <v>2024</v>
      </c>
      <c r="N3110" t="s">
        <v>39</v>
      </c>
      <c r="O3110" t="s">
        <v>65</v>
      </c>
      <c r="P3110" t="s">
        <v>67</v>
      </c>
      <c r="Q3110" t="s">
        <v>68</v>
      </c>
      <c r="R3110" t="s">
        <v>64</v>
      </c>
      <c r="S3110" t="s">
        <v>66</v>
      </c>
      <c r="T3110" t="s">
        <v>69</v>
      </c>
      <c r="U3110">
        <v>806</v>
      </c>
      <c r="V3110">
        <v>1152.58</v>
      </c>
    </row>
    <row r="3111" spans="12:22" x14ac:dyDescent="0.25">
      <c r="L3111" t="s">
        <v>52</v>
      </c>
      <c r="M3111">
        <v>2024</v>
      </c>
      <c r="N3111" t="s">
        <v>39</v>
      </c>
      <c r="O3111" t="s">
        <v>65</v>
      </c>
      <c r="P3111" t="s">
        <v>67</v>
      </c>
      <c r="Q3111" t="s">
        <v>68</v>
      </c>
      <c r="R3111" t="s">
        <v>64</v>
      </c>
      <c r="S3111" t="s">
        <v>66</v>
      </c>
      <c r="T3111" t="s">
        <v>69</v>
      </c>
      <c r="U3111">
        <v>893</v>
      </c>
      <c r="V3111">
        <v>1276.99</v>
      </c>
    </row>
    <row r="3112" spans="12:22" x14ac:dyDescent="0.25">
      <c r="L3112" t="s">
        <v>52</v>
      </c>
      <c r="M3112">
        <v>2024</v>
      </c>
      <c r="N3112" t="s">
        <v>39</v>
      </c>
      <c r="O3112" t="s">
        <v>65</v>
      </c>
      <c r="P3112" t="s">
        <v>67</v>
      </c>
      <c r="Q3112" t="s">
        <v>68</v>
      </c>
      <c r="R3112" t="s">
        <v>64</v>
      </c>
      <c r="S3112" t="s">
        <v>66</v>
      </c>
      <c r="T3112" t="s">
        <v>69</v>
      </c>
      <c r="U3112">
        <v>846</v>
      </c>
      <c r="V3112">
        <v>526.24</v>
      </c>
    </row>
    <row r="3113" spans="12:22" x14ac:dyDescent="0.25">
      <c r="L3113" t="s">
        <v>59</v>
      </c>
      <c r="M3113">
        <v>2024</v>
      </c>
      <c r="N3113" t="s">
        <v>39</v>
      </c>
      <c r="O3113" t="s">
        <v>65</v>
      </c>
      <c r="P3113" t="s">
        <v>67</v>
      </c>
      <c r="Q3113" t="s">
        <v>68</v>
      </c>
      <c r="R3113" t="s">
        <v>64</v>
      </c>
      <c r="S3113" t="s">
        <v>66</v>
      </c>
      <c r="T3113" t="s">
        <v>69</v>
      </c>
      <c r="U3113">
        <v>171</v>
      </c>
      <c r="V3113">
        <v>244.53</v>
      </c>
    </row>
    <row r="3114" spans="12:22" x14ac:dyDescent="0.25">
      <c r="L3114" t="s">
        <v>59</v>
      </c>
      <c r="M3114">
        <v>2024</v>
      </c>
      <c r="N3114" t="s">
        <v>39</v>
      </c>
      <c r="O3114" t="s">
        <v>65</v>
      </c>
      <c r="P3114" t="s">
        <v>67</v>
      </c>
      <c r="Q3114" t="s">
        <v>68</v>
      </c>
      <c r="R3114" t="s">
        <v>64</v>
      </c>
      <c r="S3114" t="s">
        <v>66</v>
      </c>
      <c r="T3114" t="s">
        <v>69</v>
      </c>
      <c r="U3114">
        <v>199</v>
      </c>
      <c r="V3114">
        <v>284.57</v>
      </c>
    </row>
    <row r="3115" spans="12:22" x14ac:dyDescent="0.25">
      <c r="L3115" t="s">
        <v>52</v>
      </c>
      <c r="M3115">
        <v>2024</v>
      </c>
      <c r="N3115" t="s">
        <v>39</v>
      </c>
      <c r="O3115" t="s">
        <v>65</v>
      </c>
      <c r="P3115" t="s">
        <v>67</v>
      </c>
      <c r="Q3115" t="s">
        <v>68</v>
      </c>
      <c r="R3115" t="s">
        <v>64</v>
      </c>
      <c r="S3115" t="s">
        <v>66</v>
      </c>
      <c r="T3115" t="s">
        <v>69</v>
      </c>
      <c r="U3115">
        <v>169</v>
      </c>
      <c r="V3115">
        <v>241.67000000000002</v>
      </c>
    </row>
    <row r="3116" spans="12:22" x14ac:dyDescent="0.25">
      <c r="L3116" t="s">
        <v>52</v>
      </c>
      <c r="M3116">
        <v>2024</v>
      </c>
      <c r="N3116" t="s">
        <v>39</v>
      </c>
      <c r="O3116" t="s">
        <v>65</v>
      </c>
      <c r="P3116" t="s">
        <v>67</v>
      </c>
      <c r="Q3116" t="s">
        <v>68</v>
      </c>
      <c r="R3116" t="s">
        <v>64</v>
      </c>
      <c r="S3116" t="s">
        <v>66</v>
      </c>
      <c r="T3116" t="s">
        <v>69</v>
      </c>
      <c r="U3116">
        <v>815</v>
      </c>
      <c r="V3116">
        <v>1165.45</v>
      </c>
    </row>
    <row r="3117" spans="12:22" x14ac:dyDescent="0.25">
      <c r="L3117" t="s">
        <v>59</v>
      </c>
      <c r="M3117">
        <v>2024</v>
      </c>
      <c r="N3117" t="s">
        <v>39</v>
      </c>
      <c r="O3117" t="s">
        <v>65</v>
      </c>
      <c r="P3117" t="s">
        <v>67</v>
      </c>
      <c r="Q3117" t="s">
        <v>68</v>
      </c>
      <c r="R3117" t="s">
        <v>64</v>
      </c>
      <c r="S3117" t="s">
        <v>66</v>
      </c>
      <c r="T3117" t="s">
        <v>69</v>
      </c>
      <c r="U3117">
        <v>173</v>
      </c>
      <c r="V3117">
        <v>247.39</v>
      </c>
    </row>
  </sheetData>
  <sheetProtection algorithmName="SHA-512" hashValue="X/6GC3Uvc0BOzb4ZIATKz/vkpMcVbvFqWQqPWZgICB7yv+cYHPi2v2kOsUd1lWhX8zgrWlQCZJUfmGM5Jr/y8w==" saltValue="R2goQzwBOYADTa1zKrrNiw==" spinCount="100000" sheet="1" objects="1" scenarios="1" selectLockedCells="1"/>
  <mergeCells count="1">
    <mergeCell ref="A1:XFD1"/>
  </mergeCells>
  <pageMargins left="0.7" right="0.7" top="0.75" bottom="0.75" header="0.3" footer="0.3"/>
  <drawing r:id="rId1"/>
  <tableParts count="3">
    <tablePart r:id="rId2"/>
    <tablePart r:id="rId3"/>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F46BF-F882-4D95-AAFA-345A32D6EFF0}">
  <sheetPr codeName="Sheet1"/>
  <dimension ref="A1"/>
  <sheetViews>
    <sheetView showGridLines="0" showRowColHeaders="0" zoomScale="87" zoomScaleNormal="87" workbookViewId="0"/>
  </sheetViews>
  <sheetFormatPr defaultRowHeight="15" x14ac:dyDescent="0.25"/>
  <cols>
    <col min="1" max="16384" width="9.140625" style="2"/>
  </cols>
  <sheetData/>
  <sheetProtection algorithmName="SHA-512" hashValue="2ODHd3sZYoDv+g5ZNTXpueRu1iH93LTT+gyzm8hIcmg6QY+ukqu9k9u71RRuu/psvJBZvV2mCWOt0y88ocYfaQ==" saltValue="qo5OvJbjDJpnNlIvmtjZXQ==" spinCount="100000" sheet="1" objects="1" scenarios="1"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269E-4DB1-48DD-B99F-932E921A46D8}">
  <dimension ref="A1"/>
  <sheetViews>
    <sheetView showGridLines="0" showRowColHeaders="0" tabSelected="1" zoomScale="90" zoomScaleNormal="90" workbookViewId="0"/>
  </sheetViews>
  <sheetFormatPr defaultRowHeight="15" x14ac:dyDescent="0.25"/>
  <cols>
    <col min="1" max="16384" width="9.140625" style="2"/>
  </cols>
  <sheetData/>
  <sheetProtection algorithmName="SHA-512" hashValue="ikI6NJfHbuuL9vm1UnHSeJlMrtDXLdVMuANBqRLRlXaIVFpCQNPz7CAxcJjcclmzLdmvvyZXZvijhfTiPy751Q==" saltValue="of0eoWsqEul+KlR9f0Ei4Q=="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C211D-26C6-4C2A-AA86-AEF0CE1C2DCC}">
  <dimension ref="L9:L10"/>
  <sheetViews>
    <sheetView showGridLines="0" showRowColHeaders="0" zoomScale="80" zoomScaleNormal="80" workbookViewId="0"/>
  </sheetViews>
  <sheetFormatPr defaultRowHeight="15" x14ac:dyDescent="0.25"/>
  <cols>
    <col min="1" max="16384" width="9.140625" style="2"/>
  </cols>
  <sheetData>
    <row r="9" spans="12:12" x14ac:dyDescent="0.25">
      <c r="L9" s="26"/>
    </row>
    <row r="10" spans="12:12" x14ac:dyDescent="0.25">
      <c r="L10" s="26"/>
    </row>
  </sheetData>
  <sheetProtection algorithmName="SHA-512" hashValue="T8YNbzl/DUy00q7jL1Td+H39uGrYvCkfvdnFziq5ZufdUsB+317wOlRse4jcWvYSd6yPGyG8e3o8I3nga+eMvw==" saltValue="OHMHFn/fgULGwipah6tDwQ==" spinCount="100000" sheet="1" objects="1" scenarios="1"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Income sources pt</vt:lpstr>
      <vt:lpstr>Geographically pt</vt:lpstr>
      <vt:lpstr>sales process pt</vt:lpstr>
      <vt:lpstr>Data</vt:lpstr>
      <vt:lpstr>Income sources</vt:lpstr>
      <vt:lpstr>Geographically</vt:lpstr>
      <vt:lpstr>Sales Process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dc:creator>
  <cp:lastModifiedBy>Manoj</cp:lastModifiedBy>
  <dcterms:created xsi:type="dcterms:W3CDTF">2022-08-16T07:18:07Z</dcterms:created>
  <dcterms:modified xsi:type="dcterms:W3CDTF">2022-08-30T06:36:17Z</dcterms:modified>
</cp:coreProperties>
</file>