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ent\Google Drive\Projects-Tests&amp;Exams\RJC\202105-ML-Test1-Data\"/>
    </mc:Choice>
  </mc:AlternateContent>
  <xr:revisionPtr revIDLastSave="0" documentId="13_ncr:1_{8E46A6CD-AB9A-4899-BD56-825607F560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ltiLinearRegression" sheetId="1" r:id="rId1"/>
  </sheets>
  <definedNames>
    <definedName name="_xlnm._FilterDatabase" localSheetId="0" hidden="1">MultiLinearRegression!$C$2:$C$17</definedName>
    <definedName name="solver_opt" localSheetId="0">MultiLinearRegression!$F$2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8" i="1"/>
  <c r="C49" i="1"/>
  <c r="C50" i="1"/>
  <c r="C46" i="1"/>
  <c r="C41" i="1"/>
  <c r="C40" i="1"/>
  <c r="B42" i="1"/>
  <c r="B41" i="1"/>
  <c r="B40" i="1"/>
  <c r="G39" i="1"/>
  <c r="E39" i="1"/>
  <c r="G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4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B39" i="1"/>
  <c r="B19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E3" i="1"/>
  <c r="E18" i="1" l="1"/>
  <c r="F18" i="1"/>
  <c r="C39" i="1"/>
  <c r="A39" i="1"/>
  <c r="A18" i="1"/>
  <c r="B18" i="1"/>
  <c r="C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E29" i="1" l="1"/>
  <c r="E37" i="1"/>
  <c r="E33" i="1"/>
  <c r="E25" i="1"/>
  <c r="E34" i="1"/>
  <c r="G35" i="1"/>
  <c r="E32" i="1"/>
  <c r="G34" i="1"/>
  <c r="E35" i="1"/>
  <c r="E24" i="1"/>
  <c r="D18" i="1"/>
  <c r="B20" i="1" s="1"/>
  <c r="G32" i="1" l="1"/>
  <c r="G30" i="1"/>
  <c r="G29" i="1"/>
  <c r="G33" i="1"/>
  <c r="E30" i="1"/>
  <c r="G31" i="1"/>
  <c r="E31" i="1"/>
  <c r="G25" i="1"/>
  <c r="G37" i="1"/>
  <c r="E36" i="1"/>
  <c r="G36" i="1"/>
  <c r="E27" i="1"/>
  <c r="G27" i="1"/>
  <c r="E26" i="1"/>
  <c r="G26" i="1"/>
  <c r="E28" i="1"/>
  <c r="G28" i="1"/>
  <c r="E38" i="1"/>
  <c r="G38" i="1"/>
</calcChain>
</file>

<file path=xl/sharedStrings.xml><?xml version="1.0" encoding="utf-8"?>
<sst xmlns="http://schemas.openxmlformats.org/spreadsheetml/2006/main" count="26" uniqueCount="19">
  <si>
    <t>Predict</t>
  </si>
  <si>
    <t>xy</t>
  </si>
  <si>
    <t>x^2</t>
  </si>
  <si>
    <t>y^2</t>
  </si>
  <si>
    <t>R-Square From Historical Data</t>
  </si>
  <si>
    <t>r</t>
  </si>
  <si>
    <t>r-square</t>
  </si>
  <si>
    <t>Ser</t>
  </si>
  <si>
    <t>Equation From Historical Data</t>
  </si>
  <si>
    <t>Avg(x) – x</t>
  </si>
  <si>
    <t>Fxx=(Avg(x) – x)^2</t>
  </si>
  <si>
    <t>Avg(y) – y</t>
  </si>
  <si>
    <t>Fxy=(Avg(x)-x) * (Avg(y)-y)</t>
  </si>
  <si>
    <t>Sum</t>
  </si>
  <si>
    <t xml:space="preserve">Slope </t>
  </si>
  <si>
    <t>Intercept</t>
  </si>
  <si>
    <t>Formula</t>
  </si>
  <si>
    <t>Advert (x)</t>
  </si>
  <si>
    <t>Qty Sold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</si>
</sst>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_(* #,##0.0000_);_(* \(#,##0.0000\);_(* &quot;-&quot;??_);_(@_)"/>
    <numFmt numFmtId="166" formatCode="_ * #,##0.0000_ ;_ * \-#,##0.0000_ ;_ * &quot;-&quot;??_ ;_ @_ "/>
    <numFmt numFmtId="167" formatCode="_ * #,##0_ ;_ * \-#,##0_ ;_ * &quot;-&quot;??_ ;_ @_ "/>
  </numFmts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43" fontId="2" fillId="0" borderId="2" xfId="1" applyFont="1" applyBorder="1"/>
    <xf numFmtId="0" fontId="2" fillId="0" borderId="0" xfId="0" applyFont="1" applyBorder="1"/>
    <xf numFmtId="43" fontId="2" fillId="0" borderId="0" xfId="1" applyFont="1" applyBorder="1"/>
    <xf numFmtId="165" fontId="2" fillId="0" borderId="0" xfId="0" applyNumberFormat="1" applyFont="1"/>
    <xf numFmtId="43" fontId="2" fillId="0" borderId="2" xfId="1" applyFont="1" applyBorder="1" applyAlignment="1">
      <alignment horizontal="right"/>
    </xf>
    <xf numFmtId="0" fontId="5" fillId="0" borderId="0" xfId="0" applyFont="1"/>
    <xf numFmtId="43" fontId="5" fillId="0" borderId="0" xfId="1" applyFont="1"/>
    <xf numFmtId="0" fontId="5" fillId="0" borderId="0" xfId="0" quotePrefix="1" applyFont="1"/>
    <xf numFmtId="166" fontId="5" fillId="0" borderId="0" xfId="1" applyNumberFormat="1" applyFont="1"/>
    <xf numFmtId="16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MultiLinearRegression!$C$2</c:f>
              <c:strCache>
                <c:ptCount val="1"/>
                <c:pt idx="0">
                  <c:v>Qty Sold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462007874015747"/>
                  <c:y val="-0.153639180519101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MultiLinearRegression!$B$3:$B$17</c:f>
              <c:numCache>
                <c:formatCode>_(* #,##0.00_);_(* \(#,##0.00\);_(* "-"??_);_(@_)</c:formatCode>
                <c:ptCount val="15"/>
                <c:pt idx="0">
                  <c:v>4500</c:v>
                </c:pt>
                <c:pt idx="1">
                  <c:v>1000</c:v>
                </c:pt>
                <c:pt idx="2">
                  <c:v>1800</c:v>
                </c:pt>
                <c:pt idx="3">
                  <c:v>3500</c:v>
                </c:pt>
                <c:pt idx="4">
                  <c:v>2500</c:v>
                </c:pt>
                <c:pt idx="5">
                  <c:v>3400</c:v>
                </c:pt>
                <c:pt idx="6">
                  <c:v>1500</c:v>
                </c:pt>
                <c:pt idx="7">
                  <c:v>1200</c:v>
                </c:pt>
                <c:pt idx="8">
                  <c:v>2700</c:v>
                </c:pt>
                <c:pt idx="9">
                  <c:v>4200</c:v>
                </c:pt>
                <c:pt idx="10">
                  <c:v>4800</c:v>
                </c:pt>
                <c:pt idx="11">
                  <c:v>2800</c:v>
                </c:pt>
                <c:pt idx="12">
                  <c:v>3250</c:v>
                </c:pt>
                <c:pt idx="13">
                  <c:v>3100</c:v>
                </c:pt>
                <c:pt idx="14">
                  <c:v>2100</c:v>
                </c:pt>
              </c:numCache>
            </c:numRef>
          </c:xVal>
          <c:yVal>
            <c:numRef>
              <c:f>MultiLinearRegression!$C$3:$C$17</c:f>
              <c:numCache>
                <c:formatCode>General</c:formatCode>
                <c:ptCount val="15"/>
                <c:pt idx="0">
                  <c:v>8500</c:v>
                </c:pt>
                <c:pt idx="1">
                  <c:v>4700</c:v>
                </c:pt>
                <c:pt idx="2">
                  <c:v>5800</c:v>
                </c:pt>
                <c:pt idx="3">
                  <c:v>7400</c:v>
                </c:pt>
                <c:pt idx="4">
                  <c:v>6200</c:v>
                </c:pt>
                <c:pt idx="5">
                  <c:v>7300</c:v>
                </c:pt>
                <c:pt idx="6">
                  <c:v>5600</c:v>
                </c:pt>
                <c:pt idx="7">
                  <c:v>5000</c:v>
                </c:pt>
                <c:pt idx="8">
                  <c:v>6300</c:v>
                </c:pt>
                <c:pt idx="9">
                  <c:v>8000</c:v>
                </c:pt>
                <c:pt idx="10">
                  <c:v>9000</c:v>
                </c:pt>
                <c:pt idx="11">
                  <c:v>6500</c:v>
                </c:pt>
                <c:pt idx="12">
                  <c:v>7200</c:v>
                </c:pt>
                <c:pt idx="13">
                  <c:v>6700</c:v>
                </c:pt>
                <c:pt idx="14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CB-442A-837E-B0503704C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37999"/>
        <c:axId val="715738415"/>
      </c:scatterChart>
      <c:valAx>
        <c:axId val="71573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38415"/>
        <c:crosses val="autoZero"/>
        <c:crossBetween val="midCat"/>
      </c:valAx>
      <c:valAx>
        <c:axId val="71573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3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0</xdr:row>
      <xdr:rowOff>142875</xdr:rowOff>
    </xdr:from>
    <xdr:to>
      <xdr:col>12</xdr:col>
      <xdr:colOff>404812</xdr:colOff>
      <xdr:row>15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E5B24F-A31F-43C3-A119-78FFF74CC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6"/>
  <sheetViews>
    <sheetView tabSelected="1" workbookViewId="0">
      <selection activeCell="D45" sqref="D45"/>
    </sheetView>
  </sheetViews>
  <sheetFormatPr defaultColWidth="12.625" defaultRowHeight="15" customHeight="1" x14ac:dyDescent="0.2"/>
  <cols>
    <col min="1" max="1" width="7.375" customWidth="1"/>
    <col min="2" max="3" width="12.625" customWidth="1"/>
    <col min="4" max="7" width="15.625" customWidth="1"/>
    <col min="8" max="26" width="11.125" customWidth="1"/>
  </cols>
  <sheetData>
    <row r="1" spans="1:6" ht="15" customHeight="1" x14ac:dyDescent="0.2">
      <c r="A1" s="5" t="s">
        <v>4</v>
      </c>
    </row>
    <row r="2" spans="1:6" ht="15.75" thickBot="1" x14ac:dyDescent="0.3">
      <c r="A2" s="4" t="s">
        <v>7</v>
      </c>
      <c r="B2" s="4" t="s">
        <v>17</v>
      </c>
      <c r="C2" s="4" t="s">
        <v>18</v>
      </c>
      <c r="D2" s="6" t="s">
        <v>1</v>
      </c>
      <c r="E2" s="6" t="s">
        <v>2</v>
      </c>
      <c r="F2" s="6" t="s">
        <v>3</v>
      </c>
    </row>
    <row r="3" spans="1:6" x14ac:dyDescent="0.25">
      <c r="A3" s="1">
        <v>1</v>
      </c>
      <c r="B3" s="2">
        <v>4500</v>
      </c>
      <c r="C3" s="1">
        <v>8500</v>
      </c>
      <c r="D3" s="2">
        <f>C3*B3</f>
        <v>38250000</v>
      </c>
      <c r="E3" s="2">
        <f>B3^2</f>
        <v>20250000</v>
      </c>
      <c r="F3" s="2">
        <f>C3^2</f>
        <v>72250000</v>
      </c>
    </row>
    <row r="4" spans="1:6" x14ac:dyDescent="0.25">
      <c r="A4" s="1">
        <v>2</v>
      </c>
      <c r="B4" s="2">
        <v>1000</v>
      </c>
      <c r="C4" s="1">
        <v>4700</v>
      </c>
      <c r="D4" s="2">
        <f>C4*B4</f>
        <v>4700000</v>
      </c>
      <c r="E4" s="2">
        <f>B4^2</f>
        <v>1000000</v>
      </c>
      <c r="F4" s="2">
        <f t="shared" ref="F4:F17" si="0">C4^2</f>
        <v>22090000</v>
      </c>
    </row>
    <row r="5" spans="1:6" x14ac:dyDescent="0.25">
      <c r="A5" s="1">
        <v>3</v>
      </c>
      <c r="B5" s="2">
        <v>1800</v>
      </c>
      <c r="C5" s="1">
        <v>5800</v>
      </c>
      <c r="D5" s="2">
        <f>C5*B5</f>
        <v>10440000</v>
      </c>
      <c r="E5" s="2">
        <f>B5^2</f>
        <v>3240000</v>
      </c>
      <c r="F5" s="2">
        <f t="shared" si="0"/>
        <v>33640000</v>
      </c>
    </row>
    <row r="6" spans="1:6" x14ac:dyDescent="0.25">
      <c r="A6" s="1">
        <v>4</v>
      </c>
      <c r="B6" s="2">
        <v>3500</v>
      </c>
      <c r="C6" s="1">
        <v>7400</v>
      </c>
      <c r="D6" s="2">
        <f>C6*B6</f>
        <v>25900000</v>
      </c>
      <c r="E6" s="2">
        <f>B6^2</f>
        <v>12250000</v>
      </c>
      <c r="F6" s="2">
        <f t="shared" si="0"/>
        <v>54760000</v>
      </c>
    </row>
    <row r="7" spans="1:6" x14ac:dyDescent="0.25">
      <c r="A7" s="1">
        <v>5</v>
      </c>
      <c r="B7" s="2">
        <v>2500</v>
      </c>
      <c r="C7" s="1">
        <v>6200</v>
      </c>
      <c r="D7" s="2">
        <f>C7*B7</f>
        <v>15500000</v>
      </c>
      <c r="E7" s="2">
        <f>B7^2</f>
        <v>6250000</v>
      </c>
      <c r="F7" s="2">
        <f t="shared" si="0"/>
        <v>38440000</v>
      </c>
    </row>
    <row r="8" spans="1:6" x14ac:dyDescent="0.25">
      <c r="A8" s="1">
        <v>6</v>
      </c>
      <c r="B8" s="2">
        <v>3400</v>
      </c>
      <c r="C8" s="1">
        <v>7300</v>
      </c>
      <c r="D8" s="2">
        <f>C8*B8</f>
        <v>24820000</v>
      </c>
      <c r="E8" s="2">
        <f>B8^2</f>
        <v>11560000</v>
      </c>
      <c r="F8" s="2">
        <f t="shared" si="0"/>
        <v>53290000</v>
      </c>
    </row>
    <row r="9" spans="1:6" x14ac:dyDescent="0.25">
      <c r="A9" s="1">
        <v>7</v>
      </c>
      <c r="B9" s="2">
        <v>1500</v>
      </c>
      <c r="C9" s="1">
        <v>5600</v>
      </c>
      <c r="D9" s="2">
        <f>C9*B9</f>
        <v>8400000</v>
      </c>
      <c r="E9" s="2">
        <f>B9^2</f>
        <v>2250000</v>
      </c>
      <c r="F9" s="2">
        <f t="shared" si="0"/>
        <v>31360000</v>
      </c>
    </row>
    <row r="10" spans="1:6" x14ac:dyDescent="0.25">
      <c r="A10" s="1">
        <v>8</v>
      </c>
      <c r="B10" s="2">
        <v>1200</v>
      </c>
      <c r="C10" s="1">
        <v>5000</v>
      </c>
      <c r="D10" s="2">
        <f>C10*B10</f>
        <v>6000000</v>
      </c>
      <c r="E10" s="2">
        <f>B10^2</f>
        <v>1440000</v>
      </c>
      <c r="F10" s="2">
        <f t="shared" si="0"/>
        <v>25000000</v>
      </c>
    </row>
    <row r="11" spans="1:6" x14ac:dyDescent="0.25">
      <c r="A11" s="1">
        <v>9</v>
      </c>
      <c r="B11" s="2">
        <v>2700</v>
      </c>
      <c r="C11" s="1">
        <v>6300</v>
      </c>
      <c r="D11" s="2">
        <f>C11*B11</f>
        <v>17010000</v>
      </c>
      <c r="E11" s="2">
        <f>B11^2</f>
        <v>7290000</v>
      </c>
      <c r="F11" s="2">
        <f t="shared" si="0"/>
        <v>39690000</v>
      </c>
    </row>
    <row r="12" spans="1:6" x14ac:dyDescent="0.25">
      <c r="A12" s="1">
        <v>10</v>
      </c>
      <c r="B12" s="2">
        <v>4200</v>
      </c>
      <c r="C12" s="1">
        <v>8000</v>
      </c>
      <c r="D12" s="2">
        <f>C12*B12</f>
        <v>33600000</v>
      </c>
      <c r="E12" s="2">
        <f>B12^2</f>
        <v>17640000</v>
      </c>
      <c r="F12" s="2">
        <f t="shared" si="0"/>
        <v>64000000</v>
      </c>
    </row>
    <row r="13" spans="1:6" x14ac:dyDescent="0.25">
      <c r="A13" s="1">
        <v>11</v>
      </c>
      <c r="B13" s="2">
        <v>4800</v>
      </c>
      <c r="C13" s="1">
        <v>9000</v>
      </c>
      <c r="D13" s="2">
        <f>C13*B13</f>
        <v>43200000</v>
      </c>
      <c r="E13" s="2">
        <f>B13^2</f>
        <v>23040000</v>
      </c>
      <c r="F13" s="2">
        <f t="shared" si="0"/>
        <v>81000000</v>
      </c>
    </row>
    <row r="14" spans="1:6" x14ac:dyDescent="0.25">
      <c r="A14" s="1">
        <v>12</v>
      </c>
      <c r="B14" s="2">
        <v>2800</v>
      </c>
      <c r="C14" s="1">
        <v>6500</v>
      </c>
      <c r="D14" s="2">
        <f>C14*B14</f>
        <v>18200000</v>
      </c>
      <c r="E14" s="2">
        <f>B14^2</f>
        <v>7840000</v>
      </c>
      <c r="F14" s="2">
        <f t="shared" si="0"/>
        <v>42250000</v>
      </c>
    </row>
    <row r="15" spans="1:6" x14ac:dyDescent="0.25">
      <c r="A15" s="1">
        <v>13</v>
      </c>
      <c r="B15" s="2">
        <v>3250</v>
      </c>
      <c r="C15" s="1">
        <v>7200</v>
      </c>
      <c r="D15" s="2">
        <f>C15*B15</f>
        <v>23400000</v>
      </c>
      <c r="E15" s="2">
        <f>B15^2</f>
        <v>10562500</v>
      </c>
      <c r="F15" s="2">
        <f t="shared" si="0"/>
        <v>51840000</v>
      </c>
    </row>
    <row r="16" spans="1:6" x14ac:dyDescent="0.25">
      <c r="A16" s="1">
        <v>14</v>
      </c>
      <c r="B16" s="2">
        <v>3100</v>
      </c>
      <c r="C16" s="1">
        <v>6700</v>
      </c>
      <c r="D16" s="2">
        <f>C16*B16</f>
        <v>20770000</v>
      </c>
      <c r="E16" s="2">
        <f>B16^2</f>
        <v>9610000</v>
      </c>
      <c r="F16" s="2">
        <f t="shared" si="0"/>
        <v>44890000</v>
      </c>
    </row>
    <row r="17" spans="1:7" x14ac:dyDescent="0.25">
      <c r="A17" s="1">
        <v>15</v>
      </c>
      <c r="B17" s="2">
        <v>2100</v>
      </c>
      <c r="C17" s="1">
        <v>6000</v>
      </c>
      <c r="D17" s="2">
        <f>C17*B17</f>
        <v>12600000</v>
      </c>
      <c r="E17" s="2">
        <f>B17^2</f>
        <v>4410000</v>
      </c>
      <c r="F17" s="2">
        <f t="shared" si="0"/>
        <v>36000000</v>
      </c>
    </row>
    <row r="18" spans="1:7" ht="15" customHeight="1" thickBot="1" x14ac:dyDescent="0.3">
      <c r="A18" s="7">
        <f>COUNT(A3:A17)</f>
        <v>15</v>
      </c>
      <c r="B18" s="8">
        <f>SUM(B3:B17)</f>
        <v>42350</v>
      </c>
      <c r="C18" s="7">
        <f>SUM(C3:C17)</f>
        <v>100200</v>
      </c>
      <c r="D18" s="8">
        <f>SUM(D3:D17)</f>
        <v>302790000</v>
      </c>
      <c r="E18" s="8">
        <f>SUM(E3:E17)</f>
        <v>138632500</v>
      </c>
      <c r="F18" s="8">
        <f>SUM(F3:F17)</f>
        <v>690500000</v>
      </c>
    </row>
    <row r="19" spans="1:7" ht="15" customHeight="1" thickTop="1" x14ac:dyDescent="0.25">
      <c r="A19" s="9" t="s">
        <v>5</v>
      </c>
      <c r="B19" s="11">
        <f>((A18*D18)-(B18*C18))/SQRT((A18*E18-(B18^2))*((A18*F18-(C18^2))))</f>
        <v>0.99030452318891615</v>
      </c>
      <c r="D19" s="10"/>
      <c r="E19" s="10"/>
      <c r="F19" s="10"/>
    </row>
    <row r="20" spans="1:7" ht="15" customHeight="1" x14ac:dyDescent="0.25">
      <c r="A20" s="9" t="s">
        <v>6</v>
      </c>
      <c r="B20" s="11">
        <f>B19^2</f>
        <v>0.98070304864842661</v>
      </c>
      <c r="D20" s="10"/>
      <c r="E20" s="10"/>
      <c r="F20" s="10"/>
    </row>
    <row r="21" spans="1:7" ht="15" customHeight="1" x14ac:dyDescent="0.25">
      <c r="C21" s="9"/>
      <c r="D21" s="10"/>
      <c r="E21" s="10"/>
      <c r="F21" s="10"/>
    </row>
    <row r="22" spans="1:7" ht="15" customHeight="1" x14ac:dyDescent="0.2">
      <c r="A22" s="5" t="s">
        <v>8</v>
      </c>
      <c r="B22" s="5"/>
    </row>
    <row r="23" spans="1:7" ht="15" customHeight="1" thickBot="1" x14ac:dyDescent="0.3">
      <c r="A23" s="4" t="s">
        <v>7</v>
      </c>
      <c r="B23" s="4" t="s">
        <v>17</v>
      </c>
      <c r="C23" s="4" t="s">
        <v>18</v>
      </c>
      <c r="D23" s="6" t="s">
        <v>9</v>
      </c>
      <c r="E23" s="6" t="s">
        <v>10</v>
      </c>
      <c r="F23" s="6" t="s">
        <v>11</v>
      </c>
      <c r="G23" s="6" t="s">
        <v>12</v>
      </c>
    </row>
    <row r="24" spans="1:7" ht="15" customHeight="1" x14ac:dyDescent="0.25">
      <c r="A24" s="1">
        <v>1</v>
      </c>
      <c r="B24" s="2">
        <v>4500</v>
      </c>
      <c r="C24" s="1">
        <v>8500</v>
      </c>
      <c r="D24" s="2">
        <f>$B$39-B24</f>
        <v>-1676.6666666666665</v>
      </c>
      <c r="E24" s="2">
        <f>D24^2</f>
        <v>2811211.1111111105</v>
      </c>
      <c r="F24" s="2">
        <f>$C$39-C24</f>
        <v>-1820</v>
      </c>
      <c r="G24" s="2">
        <f>D24*F24</f>
        <v>3051533.333333333</v>
      </c>
    </row>
    <row r="25" spans="1:7" ht="15" customHeight="1" x14ac:dyDescent="0.25">
      <c r="A25" s="1">
        <v>2</v>
      </c>
      <c r="B25" s="2">
        <v>1000</v>
      </c>
      <c r="C25" s="1">
        <v>4700</v>
      </c>
      <c r="D25" s="2">
        <f t="shared" ref="D25:D39" si="1">$B$39-B25</f>
        <v>1823.3333333333335</v>
      </c>
      <c r="E25" s="2">
        <f t="shared" ref="E25:E38" si="2">D25^2</f>
        <v>3324544.444444445</v>
      </c>
      <c r="F25" s="2">
        <f t="shared" ref="F25:F39" si="3">$C$39-C25</f>
        <v>1980</v>
      </c>
      <c r="G25" s="2">
        <f t="shared" ref="G25:G38" si="4">D25*F25</f>
        <v>3610200.0000000005</v>
      </c>
    </row>
    <row r="26" spans="1:7" ht="15" customHeight="1" x14ac:dyDescent="0.25">
      <c r="A26" s="1">
        <v>3</v>
      </c>
      <c r="B26" s="2">
        <v>1800</v>
      </c>
      <c r="C26" s="1">
        <v>5800</v>
      </c>
      <c r="D26" s="2">
        <f t="shared" si="1"/>
        <v>1023.3333333333335</v>
      </c>
      <c r="E26" s="2">
        <f t="shared" si="2"/>
        <v>1047211.1111111115</v>
      </c>
      <c r="F26" s="2">
        <f t="shared" si="3"/>
        <v>880</v>
      </c>
      <c r="G26" s="2">
        <f t="shared" si="4"/>
        <v>900533.33333333349</v>
      </c>
    </row>
    <row r="27" spans="1:7" ht="15" customHeight="1" x14ac:dyDescent="0.25">
      <c r="A27" s="1">
        <v>4</v>
      </c>
      <c r="B27" s="2">
        <v>3500</v>
      </c>
      <c r="C27" s="1">
        <v>7400</v>
      </c>
      <c r="D27" s="2">
        <f t="shared" si="1"/>
        <v>-676.66666666666652</v>
      </c>
      <c r="E27" s="2">
        <f t="shared" si="2"/>
        <v>457877.77777777758</v>
      </c>
      <c r="F27" s="2">
        <f t="shared" si="3"/>
        <v>-720</v>
      </c>
      <c r="G27" s="2">
        <f t="shared" si="4"/>
        <v>487199.99999999988</v>
      </c>
    </row>
    <row r="28" spans="1:7" ht="15" customHeight="1" x14ac:dyDescent="0.25">
      <c r="A28" s="1">
        <v>5</v>
      </c>
      <c r="B28" s="2">
        <v>2500</v>
      </c>
      <c r="C28" s="1">
        <v>6200</v>
      </c>
      <c r="D28" s="2">
        <f t="shared" si="1"/>
        <v>323.33333333333348</v>
      </c>
      <c r="E28" s="2">
        <f t="shared" si="2"/>
        <v>104544.44444444454</v>
      </c>
      <c r="F28" s="2">
        <f t="shared" si="3"/>
        <v>480</v>
      </c>
      <c r="G28" s="2">
        <f t="shared" si="4"/>
        <v>155200.00000000006</v>
      </c>
    </row>
    <row r="29" spans="1:7" ht="15" customHeight="1" x14ac:dyDescent="0.25">
      <c r="A29" s="1">
        <v>6</v>
      </c>
      <c r="B29" s="2">
        <v>3400</v>
      </c>
      <c r="C29" s="1">
        <v>7300</v>
      </c>
      <c r="D29" s="2">
        <f t="shared" si="1"/>
        <v>-576.66666666666652</v>
      </c>
      <c r="E29" s="2">
        <f t="shared" si="2"/>
        <v>332544.44444444426</v>
      </c>
      <c r="F29" s="2">
        <f t="shared" si="3"/>
        <v>-620</v>
      </c>
      <c r="G29" s="2">
        <f t="shared" si="4"/>
        <v>357533.33333333326</v>
      </c>
    </row>
    <row r="30" spans="1:7" ht="15" customHeight="1" x14ac:dyDescent="0.25">
      <c r="A30" s="1">
        <v>7</v>
      </c>
      <c r="B30" s="2">
        <v>1500</v>
      </c>
      <c r="C30" s="1">
        <v>5600</v>
      </c>
      <c r="D30" s="2">
        <f t="shared" si="1"/>
        <v>1323.3333333333335</v>
      </c>
      <c r="E30" s="2">
        <f t="shared" si="2"/>
        <v>1751211.1111111115</v>
      </c>
      <c r="F30" s="2">
        <f t="shared" si="3"/>
        <v>1080</v>
      </c>
      <c r="G30" s="2">
        <f t="shared" si="4"/>
        <v>1429200.0000000002</v>
      </c>
    </row>
    <row r="31" spans="1:7" ht="15" customHeight="1" x14ac:dyDescent="0.25">
      <c r="A31" s="1">
        <v>8</v>
      </c>
      <c r="B31" s="2">
        <v>1200</v>
      </c>
      <c r="C31" s="1">
        <v>5000</v>
      </c>
      <c r="D31" s="2">
        <f t="shared" si="1"/>
        <v>1623.3333333333335</v>
      </c>
      <c r="E31" s="2">
        <f t="shared" si="2"/>
        <v>2635211.1111111115</v>
      </c>
      <c r="F31" s="2">
        <f t="shared" si="3"/>
        <v>1680</v>
      </c>
      <c r="G31" s="2">
        <f t="shared" si="4"/>
        <v>2727200.0000000005</v>
      </c>
    </row>
    <row r="32" spans="1:7" ht="15" customHeight="1" x14ac:dyDescent="0.25">
      <c r="A32" s="1">
        <v>9</v>
      </c>
      <c r="B32" s="2">
        <v>2700</v>
      </c>
      <c r="C32" s="1">
        <v>6300</v>
      </c>
      <c r="D32" s="2">
        <f t="shared" si="1"/>
        <v>123.33333333333348</v>
      </c>
      <c r="E32" s="2">
        <f t="shared" si="2"/>
        <v>15211.111111111148</v>
      </c>
      <c r="F32" s="2">
        <f t="shared" si="3"/>
        <v>380</v>
      </c>
      <c r="G32" s="2">
        <f t="shared" si="4"/>
        <v>46866.666666666722</v>
      </c>
    </row>
    <row r="33" spans="1:7" ht="15" customHeight="1" x14ac:dyDescent="0.25">
      <c r="A33" s="1">
        <v>10</v>
      </c>
      <c r="B33" s="2">
        <v>4200</v>
      </c>
      <c r="C33" s="1">
        <v>8000</v>
      </c>
      <c r="D33" s="2">
        <f t="shared" si="1"/>
        <v>-1376.6666666666665</v>
      </c>
      <c r="E33" s="2">
        <f t="shared" si="2"/>
        <v>1895211.1111111108</v>
      </c>
      <c r="F33" s="2">
        <f t="shared" si="3"/>
        <v>-1320</v>
      </c>
      <c r="G33" s="2">
        <f t="shared" si="4"/>
        <v>1817199.9999999998</v>
      </c>
    </row>
    <row r="34" spans="1:7" ht="15" customHeight="1" x14ac:dyDescent="0.25">
      <c r="A34" s="1">
        <v>11</v>
      </c>
      <c r="B34" s="2">
        <v>4800</v>
      </c>
      <c r="C34" s="1">
        <v>9000</v>
      </c>
      <c r="D34" s="2">
        <f t="shared" si="1"/>
        <v>-1976.6666666666665</v>
      </c>
      <c r="E34" s="2">
        <f t="shared" si="2"/>
        <v>3907211.1111111105</v>
      </c>
      <c r="F34" s="2">
        <f t="shared" si="3"/>
        <v>-2320</v>
      </c>
      <c r="G34" s="2">
        <f t="shared" si="4"/>
        <v>4585866.666666666</v>
      </c>
    </row>
    <row r="35" spans="1:7" ht="15" customHeight="1" x14ac:dyDescent="0.25">
      <c r="A35" s="1">
        <v>12</v>
      </c>
      <c r="B35" s="2">
        <v>2800</v>
      </c>
      <c r="C35" s="1">
        <v>6500</v>
      </c>
      <c r="D35" s="2">
        <f t="shared" si="1"/>
        <v>23.333333333333485</v>
      </c>
      <c r="E35" s="2">
        <f t="shared" si="2"/>
        <v>544.44444444445151</v>
      </c>
      <c r="F35" s="2">
        <f t="shared" si="3"/>
        <v>180</v>
      </c>
      <c r="G35" s="2">
        <f t="shared" si="4"/>
        <v>4200.0000000000273</v>
      </c>
    </row>
    <row r="36" spans="1:7" ht="15" customHeight="1" x14ac:dyDescent="0.25">
      <c r="A36" s="1">
        <v>13</v>
      </c>
      <c r="B36" s="2">
        <v>3250</v>
      </c>
      <c r="C36" s="1">
        <v>7200</v>
      </c>
      <c r="D36" s="2">
        <f t="shared" si="1"/>
        <v>-426.66666666666652</v>
      </c>
      <c r="E36" s="2">
        <f t="shared" si="2"/>
        <v>182044.44444444432</v>
      </c>
      <c r="F36" s="2">
        <f t="shared" si="3"/>
        <v>-520</v>
      </c>
      <c r="G36" s="2">
        <f t="shared" si="4"/>
        <v>221866.6666666666</v>
      </c>
    </row>
    <row r="37" spans="1:7" ht="15" customHeight="1" x14ac:dyDescent="0.25">
      <c r="A37" s="1">
        <v>14</v>
      </c>
      <c r="B37" s="2">
        <v>3100</v>
      </c>
      <c r="C37" s="1">
        <v>6700</v>
      </c>
      <c r="D37" s="2">
        <f t="shared" si="1"/>
        <v>-276.66666666666652</v>
      </c>
      <c r="E37" s="2">
        <f t="shared" si="2"/>
        <v>76544.444444444365</v>
      </c>
      <c r="F37" s="2">
        <f t="shared" si="3"/>
        <v>-20</v>
      </c>
      <c r="G37" s="2">
        <f t="shared" si="4"/>
        <v>5533.3333333333303</v>
      </c>
    </row>
    <row r="38" spans="1:7" ht="15" customHeight="1" x14ac:dyDescent="0.25">
      <c r="A38" s="1">
        <v>15</v>
      </c>
      <c r="B38" s="2">
        <v>2100</v>
      </c>
      <c r="C38" s="1">
        <v>6000</v>
      </c>
      <c r="D38" s="2">
        <f t="shared" si="1"/>
        <v>723.33333333333348</v>
      </c>
      <c r="E38" s="2">
        <f t="shared" si="2"/>
        <v>523211.11111111136</v>
      </c>
      <c r="F38" s="2">
        <f t="shared" si="3"/>
        <v>680</v>
      </c>
      <c r="G38" s="2">
        <f t="shared" si="4"/>
        <v>491866.66666666674</v>
      </c>
    </row>
    <row r="39" spans="1:7" ht="15" customHeight="1" thickBot="1" x14ac:dyDescent="0.3">
      <c r="A39" s="7">
        <f>COUNT(A24:A38)</f>
        <v>15</v>
      </c>
      <c r="B39" s="8">
        <f>AVERAGE(B24:B38)</f>
        <v>2823.3333333333335</v>
      </c>
      <c r="C39" s="7">
        <f>AVERAGE(C24:C38)</f>
        <v>6680</v>
      </c>
      <c r="D39" s="12" t="s">
        <v>13</v>
      </c>
      <c r="E39" s="8">
        <f>SUM(E24:E38)</f>
        <v>19064333.333333336</v>
      </c>
      <c r="F39" s="12" t="s">
        <v>13</v>
      </c>
      <c r="G39" s="8">
        <f>SUM(G24:G38)</f>
        <v>19892000.000000004</v>
      </c>
    </row>
    <row r="40" spans="1:7" ht="15" customHeight="1" thickTop="1" x14ac:dyDescent="0.2">
      <c r="A40" s="13" t="s">
        <v>14</v>
      </c>
      <c r="B40" s="16">
        <f>SLOPE(C24:C38,B24:B38)</f>
        <v>1.0434144038606123</v>
      </c>
      <c r="C40" s="16">
        <f>G39/E39</f>
        <v>1.0434144038606123</v>
      </c>
      <c r="D40" s="15"/>
      <c r="E40" s="13"/>
      <c r="F40" s="13"/>
      <c r="G40" s="13"/>
    </row>
    <row r="41" spans="1:7" ht="15" customHeight="1" x14ac:dyDescent="0.2">
      <c r="A41" s="13" t="s">
        <v>15</v>
      </c>
      <c r="B41" s="14">
        <f>INTERCEPT(C24:C38,B24:B38)</f>
        <v>3734.0933331002043</v>
      </c>
      <c r="C41" s="14">
        <f>C39-(C40*B39)</f>
        <v>3734.0933331002043</v>
      </c>
      <c r="D41" s="15"/>
      <c r="E41" s="13"/>
      <c r="F41" s="13"/>
      <c r="G41" s="13"/>
    </row>
    <row r="42" spans="1:7" ht="15" customHeight="1" x14ac:dyDescent="0.2">
      <c r="A42" s="13" t="s">
        <v>16</v>
      </c>
      <c r="B42" s="13" t="str">
        <f>CONCATENATE("y = ",TEXT(B40,"##########.####"),"x + ",TEXT(B41,"##########.##"))</f>
        <v>y = 1.0434x + 3734.09</v>
      </c>
      <c r="D42" s="15"/>
      <c r="E42" s="13"/>
      <c r="F42" s="13"/>
      <c r="G42" s="13"/>
    </row>
    <row r="43" spans="1:7" ht="15" customHeight="1" x14ac:dyDescent="0.2">
      <c r="A43" s="13"/>
      <c r="B43" s="13"/>
      <c r="C43" s="13"/>
      <c r="D43" s="15"/>
      <c r="E43" s="13"/>
      <c r="F43" s="13"/>
      <c r="G43" s="13"/>
    </row>
    <row r="44" spans="1:7" x14ac:dyDescent="0.25">
      <c r="A44" s="3" t="s">
        <v>0</v>
      </c>
      <c r="B44" s="3"/>
      <c r="D44" s="15"/>
      <c r="E44" s="13"/>
    </row>
    <row r="45" spans="1:7" ht="15.75" thickBot="1" x14ac:dyDescent="0.3">
      <c r="A45" s="4" t="s">
        <v>7</v>
      </c>
      <c r="B45" s="4" t="s">
        <v>17</v>
      </c>
      <c r="C45" s="4" t="s">
        <v>18</v>
      </c>
    </row>
    <row r="46" spans="1:7" x14ac:dyDescent="0.25">
      <c r="A46" s="1">
        <v>1</v>
      </c>
      <c r="B46" s="2">
        <v>2000</v>
      </c>
      <c r="C46" s="17">
        <f>(1.0434*B46)+3734</f>
        <v>5820.8</v>
      </c>
    </row>
    <row r="47" spans="1:7" ht="15.75" customHeight="1" x14ac:dyDescent="0.25">
      <c r="A47" s="1">
        <v>2</v>
      </c>
      <c r="B47" s="2">
        <v>3000</v>
      </c>
      <c r="C47" s="17">
        <f t="shared" ref="C47:C50" si="5">(1.0434*B47)+3734</f>
        <v>6864.2000000000007</v>
      </c>
    </row>
    <row r="48" spans="1:7" ht="15.75" customHeight="1" x14ac:dyDescent="0.25">
      <c r="A48" s="1">
        <v>3</v>
      </c>
      <c r="B48" s="2">
        <v>4000</v>
      </c>
      <c r="C48" s="17">
        <f t="shared" si="5"/>
        <v>7907.6</v>
      </c>
    </row>
    <row r="49" spans="1:3" ht="15.75" customHeight="1" x14ac:dyDescent="0.25">
      <c r="A49" s="1">
        <v>4</v>
      </c>
      <c r="B49" s="2">
        <v>5000</v>
      </c>
      <c r="C49" s="17">
        <f t="shared" si="5"/>
        <v>8951</v>
      </c>
    </row>
    <row r="50" spans="1:3" ht="15.75" customHeight="1" x14ac:dyDescent="0.25">
      <c r="A50" s="1">
        <v>5</v>
      </c>
      <c r="B50" s="2">
        <v>6000</v>
      </c>
      <c r="C50" s="17">
        <f t="shared" si="5"/>
        <v>9994.4000000000015</v>
      </c>
    </row>
    <row r="51" spans="1:3" ht="15.75" customHeight="1" x14ac:dyDescent="0.2"/>
    <row r="52" spans="1:3" ht="15.75" customHeight="1" x14ac:dyDescent="0.2"/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</sheetData>
  <autoFilter ref="C2:C17" xr:uid="{05985FC2-66EE-47B6-91E6-6905E11BC4FF}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MultiLinearRegression</vt:lpstr>
      <vt:lpstr>MultiLinearRegression!solver_opt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Lentin</cp:lastModifiedBy>
  <dcterms:modified xsi:type="dcterms:W3CDTF">2021-05-24T06:28:11Z</dcterms:modified>
</cp:coreProperties>
</file>