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 Yadav\Desktop\"/>
    </mc:Choice>
  </mc:AlternateContent>
  <xr:revisionPtr revIDLastSave="0" documentId="13_ncr:1_{3D2260CD-2010-4A2F-8D3A-77EB8C874FD1}" xr6:coauthVersionLast="46" xr6:coauthVersionMax="46" xr10:uidLastSave="{00000000-0000-0000-0000-000000000000}"/>
  <bookViews>
    <workbookView xWindow="-108" yWindow="-108" windowWidth="23256" windowHeight="12576" xr2:uid="{55DC34DB-C2F5-44AD-B6FD-A96E0A3FFB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3" i="1" l="1"/>
  <c r="C84" i="1"/>
  <c r="C85" i="1"/>
  <c r="C86" i="1"/>
  <c r="C87" i="1"/>
  <c r="C88" i="1"/>
  <c r="C82" i="1"/>
  <c r="I59" i="1"/>
  <c r="I58" i="1"/>
  <c r="C74" i="1"/>
  <c r="D74" i="1"/>
  <c r="E74" i="1"/>
  <c r="F74" i="1"/>
  <c r="B74" i="1"/>
  <c r="A74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43" i="1"/>
  <c r="C36" i="1"/>
  <c r="C35" i="1"/>
  <c r="B32" i="1" l="1"/>
  <c r="D2" i="1" s="1"/>
  <c r="E2" i="1" s="1"/>
  <c r="C32" i="1"/>
  <c r="F4" i="1" s="1"/>
  <c r="F2" i="1"/>
  <c r="D4" i="1"/>
  <c r="E4" i="1" s="1"/>
  <c r="F5" i="1"/>
  <c r="F7" i="1"/>
  <c r="D9" i="1"/>
  <c r="E9" i="1" s="1"/>
  <c r="F10" i="1"/>
  <c r="F13" i="1"/>
  <c r="F14" i="1"/>
  <c r="D15" i="1"/>
  <c r="F16" i="1"/>
  <c r="F17" i="1"/>
  <c r="D18" i="1"/>
  <c r="E18" i="1" s="1"/>
  <c r="D19" i="1"/>
  <c r="F19" i="1"/>
  <c r="F20" i="1"/>
  <c r="D21" i="1"/>
  <c r="E21" i="1" s="1"/>
  <c r="D22" i="1"/>
  <c r="E22" i="1" s="1"/>
  <c r="F23" i="1"/>
  <c r="D25" i="1"/>
  <c r="E25" i="1" s="1"/>
  <c r="F26" i="1"/>
  <c r="F29" i="1"/>
  <c r="F30" i="1"/>
  <c r="B36" i="1"/>
  <c r="B35" i="1"/>
  <c r="B34" i="1"/>
  <c r="D24" i="1" l="1"/>
  <c r="E24" i="1" s="1"/>
  <c r="D31" i="1"/>
  <c r="D28" i="1"/>
  <c r="E28" i="1" s="1"/>
  <c r="D12" i="1"/>
  <c r="E12" i="1" s="1"/>
  <c r="D7" i="1"/>
  <c r="D10" i="1"/>
  <c r="E10" i="1" s="1"/>
  <c r="F8" i="1"/>
  <c r="G4" i="1"/>
  <c r="D29" i="1"/>
  <c r="E29" i="1" s="1"/>
  <c r="F27" i="1"/>
  <c r="D26" i="1"/>
  <c r="E26" i="1" s="1"/>
  <c r="F24" i="1"/>
  <c r="D23" i="1"/>
  <c r="G23" i="1" s="1"/>
  <c r="F21" i="1"/>
  <c r="F18" i="1"/>
  <c r="D16" i="1"/>
  <c r="D13" i="1"/>
  <c r="E13" i="1" s="1"/>
  <c r="F11" i="1"/>
  <c r="F9" i="1"/>
  <c r="F6" i="1"/>
  <c r="D5" i="1"/>
  <c r="E5" i="1" s="1"/>
  <c r="F3" i="1"/>
  <c r="F31" i="1"/>
  <c r="D30" i="1"/>
  <c r="E30" i="1" s="1"/>
  <c r="F28" i="1"/>
  <c r="D27" i="1"/>
  <c r="G27" i="1" s="1"/>
  <c r="F25" i="1"/>
  <c r="F22" i="1"/>
  <c r="D20" i="1"/>
  <c r="D17" i="1"/>
  <c r="E17" i="1" s="1"/>
  <c r="F15" i="1"/>
  <c r="G15" i="1" s="1"/>
  <c r="D14" i="1"/>
  <c r="E14" i="1" s="1"/>
  <c r="F12" i="1"/>
  <c r="D11" i="1"/>
  <c r="G11" i="1" s="1"/>
  <c r="D8" i="1"/>
  <c r="D6" i="1"/>
  <c r="E6" i="1" s="1"/>
  <c r="D3" i="1"/>
  <c r="G3" i="1" s="1"/>
  <c r="G31" i="1"/>
  <c r="G24" i="1"/>
  <c r="G28" i="1"/>
  <c r="G19" i="1"/>
  <c r="G7" i="1"/>
  <c r="G21" i="1"/>
  <c r="G17" i="1"/>
  <c r="G9" i="1"/>
  <c r="G25" i="1"/>
  <c r="E31" i="1"/>
  <c r="G30" i="1"/>
  <c r="E27" i="1"/>
  <c r="G26" i="1"/>
  <c r="G22" i="1"/>
  <c r="E19" i="1"/>
  <c r="G18" i="1"/>
  <c r="E15" i="1"/>
  <c r="E11" i="1"/>
  <c r="G10" i="1"/>
  <c r="E7" i="1"/>
  <c r="G2" i="1"/>
  <c r="G14" i="1" l="1"/>
  <c r="G6" i="1"/>
  <c r="G12" i="1"/>
  <c r="G29" i="1"/>
  <c r="E23" i="1"/>
  <c r="G13" i="1"/>
  <c r="G16" i="1"/>
  <c r="E16" i="1"/>
  <c r="G20" i="1"/>
  <c r="E20" i="1"/>
  <c r="G8" i="1"/>
  <c r="E8" i="1"/>
  <c r="E3" i="1"/>
  <c r="G5" i="1"/>
  <c r="G32" i="1" s="1"/>
  <c r="E32" i="1" l="1"/>
</calcChain>
</file>

<file path=xl/sharedStrings.xml><?xml version="1.0" encoding="utf-8"?>
<sst xmlns="http://schemas.openxmlformats.org/spreadsheetml/2006/main" count="34" uniqueCount="28">
  <si>
    <t>s.no.</t>
  </si>
  <si>
    <t>x</t>
  </si>
  <si>
    <t>y</t>
  </si>
  <si>
    <t>Avg(x)-x</t>
  </si>
  <si>
    <t>Fxx=(Avg(x)-x)^2</t>
  </si>
  <si>
    <t>Avg(y)-y</t>
  </si>
  <si>
    <t>Fxy=(Avg(x)-x)*(Avg(y)-y)</t>
  </si>
  <si>
    <t xml:space="preserve">Correlation = </t>
  </si>
  <si>
    <t xml:space="preserve">Slope= </t>
  </si>
  <si>
    <t>Intercept</t>
  </si>
  <si>
    <t>Formula=</t>
  </si>
  <si>
    <t>Average =</t>
  </si>
  <si>
    <t xml:space="preserve">                      Sum =</t>
  </si>
  <si>
    <t xml:space="preserve">                  Sum= </t>
  </si>
  <si>
    <t>-0.5418 x + 563.879</t>
  </si>
  <si>
    <t>xy</t>
  </si>
  <si>
    <t>x^2</t>
  </si>
  <si>
    <t>y^2</t>
  </si>
  <si>
    <t>s.r.</t>
  </si>
  <si>
    <r>
      <t xml:space="preserve">                 </t>
    </r>
    <r>
      <rPr>
        <b/>
        <sz val="11"/>
        <color theme="1"/>
        <rFont val="Calibri"/>
        <family val="2"/>
        <scheme val="minor"/>
      </rPr>
      <t xml:space="preserve">  r- Sq =</t>
    </r>
  </si>
  <si>
    <r>
      <t xml:space="preserve">    </t>
    </r>
    <r>
      <rPr>
        <b/>
        <sz val="11"/>
        <color theme="1"/>
        <rFont val="Calibri"/>
        <family val="2"/>
        <scheme val="minor"/>
      </rPr>
      <t xml:space="preserve">               R=</t>
    </r>
  </si>
  <si>
    <t xml:space="preserve">                  N</t>
  </si>
  <si>
    <t xml:space="preserve">             SUM</t>
  </si>
  <si>
    <t xml:space="preserve">        Problem </t>
  </si>
  <si>
    <t xml:space="preserve">Given Pressure </t>
  </si>
  <si>
    <t>Find Weight</t>
  </si>
  <si>
    <r>
      <rPr>
        <b/>
        <sz val="11"/>
        <color theme="1"/>
        <rFont val="Calibri"/>
        <family val="2"/>
        <scheme val="minor"/>
      </rPr>
      <t xml:space="preserve">           </t>
    </r>
    <r>
      <rPr>
        <b/>
        <u/>
        <sz val="11"/>
        <color theme="1"/>
        <rFont val="Calibri"/>
        <family val="2"/>
        <scheme val="minor"/>
      </rPr>
      <t xml:space="preserve"> x</t>
    </r>
  </si>
  <si>
    <r>
      <t xml:space="preserve">         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</si>
</sst>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7634259259259263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595581802274718E-2"/>
                  <c:y val="-0.27939195100612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Sheet1!$B$43:$B$72</c:f>
              <c:numCache>
                <c:formatCode>General</c:formatCode>
                <c:ptCount val="30"/>
                <c:pt idx="0">
                  <c:v>75.099999999999994</c:v>
                </c:pt>
                <c:pt idx="1">
                  <c:v>74.3</c:v>
                </c:pt>
                <c:pt idx="2">
                  <c:v>88.7</c:v>
                </c:pt>
                <c:pt idx="3">
                  <c:v>114.6</c:v>
                </c:pt>
                <c:pt idx="4">
                  <c:v>98.5</c:v>
                </c:pt>
                <c:pt idx="5">
                  <c:v>112</c:v>
                </c:pt>
                <c:pt idx="6">
                  <c:v>114.8</c:v>
                </c:pt>
                <c:pt idx="7">
                  <c:v>62.2</c:v>
                </c:pt>
                <c:pt idx="8">
                  <c:v>107</c:v>
                </c:pt>
                <c:pt idx="9">
                  <c:v>90.5</c:v>
                </c:pt>
                <c:pt idx="10">
                  <c:v>73.8</c:v>
                </c:pt>
                <c:pt idx="11">
                  <c:v>115.8</c:v>
                </c:pt>
                <c:pt idx="12">
                  <c:v>99.4</c:v>
                </c:pt>
                <c:pt idx="13">
                  <c:v>93</c:v>
                </c:pt>
                <c:pt idx="14">
                  <c:v>73.900000000000006</c:v>
                </c:pt>
                <c:pt idx="15">
                  <c:v>65.7</c:v>
                </c:pt>
                <c:pt idx="16">
                  <c:v>66.2</c:v>
                </c:pt>
                <c:pt idx="17">
                  <c:v>77.900000000000006</c:v>
                </c:pt>
                <c:pt idx="18">
                  <c:v>109.8</c:v>
                </c:pt>
                <c:pt idx="19">
                  <c:v>105.4</c:v>
                </c:pt>
                <c:pt idx="20">
                  <c:v>88.6</c:v>
                </c:pt>
                <c:pt idx="21">
                  <c:v>89.6</c:v>
                </c:pt>
                <c:pt idx="22">
                  <c:v>73.8</c:v>
                </c:pt>
                <c:pt idx="23">
                  <c:v>101.3</c:v>
                </c:pt>
                <c:pt idx="24">
                  <c:v>120</c:v>
                </c:pt>
                <c:pt idx="25">
                  <c:v>75.900000000000006</c:v>
                </c:pt>
                <c:pt idx="26">
                  <c:v>76.2</c:v>
                </c:pt>
                <c:pt idx="27">
                  <c:v>81.900000000000006</c:v>
                </c:pt>
                <c:pt idx="28">
                  <c:v>84.3</c:v>
                </c:pt>
                <c:pt idx="29">
                  <c:v>98</c:v>
                </c:pt>
              </c:numCache>
            </c:numRef>
          </c:xVal>
          <c:yVal>
            <c:numRef>
              <c:f>Sheet1!$C$43:$C$72</c:f>
              <c:numCache>
                <c:formatCode>General</c:formatCode>
                <c:ptCount val="30"/>
                <c:pt idx="0">
                  <c:v>577.79999999999995</c:v>
                </c:pt>
                <c:pt idx="1">
                  <c:v>577</c:v>
                </c:pt>
                <c:pt idx="2">
                  <c:v>570.9</c:v>
                </c:pt>
                <c:pt idx="3">
                  <c:v>578.6</c:v>
                </c:pt>
                <c:pt idx="4">
                  <c:v>572.4</c:v>
                </c:pt>
                <c:pt idx="5">
                  <c:v>411.2</c:v>
                </c:pt>
                <c:pt idx="6">
                  <c:v>531.70000000000005</c:v>
                </c:pt>
                <c:pt idx="7">
                  <c:v>563.9</c:v>
                </c:pt>
                <c:pt idx="8">
                  <c:v>406.7</c:v>
                </c:pt>
                <c:pt idx="9">
                  <c:v>507.1</c:v>
                </c:pt>
                <c:pt idx="10">
                  <c:v>496.4</c:v>
                </c:pt>
                <c:pt idx="11">
                  <c:v>505.2</c:v>
                </c:pt>
                <c:pt idx="12">
                  <c:v>506.4</c:v>
                </c:pt>
                <c:pt idx="13">
                  <c:v>510.2</c:v>
                </c:pt>
                <c:pt idx="14">
                  <c:v>503.9</c:v>
                </c:pt>
                <c:pt idx="15">
                  <c:v>506.2</c:v>
                </c:pt>
                <c:pt idx="16">
                  <c:v>506.3</c:v>
                </c:pt>
                <c:pt idx="17">
                  <c:v>510.2</c:v>
                </c:pt>
                <c:pt idx="18">
                  <c:v>508.6</c:v>
                </c:pt>
                <c:pt idx="19">
                  <c:v>510.9</c:v>
                </c:pt>
                <c:pt idx="20">
                  <c:v>505.4</c:v>
                </c:pt>
                <c:pt idx="21">
                  <c:v>512.79999999999995</c:v>
                </c:pt>
                <c:pt idx="22">
                  <c:v>502.8</c:v>
                </c:pt>
                <c:pt idx="23">
                  <c:v>493</c:v>
                </c:pt>
                <c:pt idx="24">
                  <c:v>510.8</c:v>
                </c:pt>
                <c:pt idx="25">
                  <c:v>512.79999999999995</c:v>
                </c:pt>
                <c:pt idx="26">
                  <c:v>513.4</c:v>
                </c:pt>
                <c:pt idx="27">
                  <c:v>510</c:v>
                </c:pt>
                <c:pt idx="28">
                  <c:v>504.3</c:v>
                </c:pt>
                <c:pt idx="29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D-4932-A153-1745726E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02192"/>
        <c:axId val="357702832"/>
      </c:scatterChart>
      <c:valAx>
        <c:axId val="3577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02832"/>
        <c:crosses val="autoZero"/>
        <c:crossBetween val="midCat"/>
      </c:valAx>
      <c:valAx>
        <c:axId val="3577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792480</xdr:colOff>
      <xdr:row>2</xdr:row>
      <xdr:rowOff>38100</xdr:rowOff>
    </xdr:from>
    <xdr:to>
      <xdr:col>12</xdr:col>
      <xdr:colOff>190500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0EB372-6083-40A8-A35E-62D7211BF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1B8B-065F-4F2B-B3A8-204938FC380C}">
  <dimension ref="A1:I88"/>
  <sheetViews>
    <sheetView tabSelected="1" topLeftCell="A58" workbookViewId="0">
      <selection activeCell="G77" sqref="G77"/>
    </sheetView>
  </sheetViews>
  <sheetFormatPr defaultRowHeight="14.4" x14ac:dyDescent="0.3"/>
  <cols>
    <col min="1" max="2" width="15.6640625" customWidth="1"/>
    <col min="3" max="3" width="16.109375" customWidth="1"/>
    <col min="4" max="4" width="16.6640625" customWidth="1"/>
    <col min="5" max="5" width="21.6640625" customWidth="1"/>
    <col min="6" max="6" width="15.109375" customWidth="1"/>
    <col min="7" max="7" width="22.109375" customWidth="1"/>
    <col min="8" max="8" width="16.21875" customWidth="1"/>
    <col min="9" max="9" width="27.21875" customWidth="1"/>
  </cols>
  <sheetData>
    <row r="1" spans="1:7" ht="30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1</v>
      </c>
      <c r="B2">
        <v>75.099999999999994</v>
      </c>
      <c r="C2">
        <v>577.79999999999995</v>
      </c>
      <c r="D2">
        <f>$B$32-B2</f>
        <v>15.17333333333336</v>
      </c>
      <c r="E2">
        <f>POWER(D2,2)</f>
        <v>230.23004444444527</v>
      </c>
      <c r="F2">
        <f>$C$32-C2</f>
        <v>-62.836666666666815</v>
      </c>
      <c r="G2">
        <f>D2*F2</f>
        <v>-953.44168888889283</v>
      </c>
    </row>
    <row r="3" spans="1:7" x14ac:dyDescent="0.3">
      <c r="A3">
        <v>2</v>
      </c>
      <c r="B3">
        <v>74.3</v>
      </c>
      <c r="C3">
        <v>577</v>
      </c>
      <c r="D3">
        <f t="shared" ref="D3:D31" si="0">$B$32-B3</f>
        <v>15.973333333333358</v>
      </c>
      <c r="E3">
        <f t="shared" ref="E3:E31" si="1">POWER(D3,2)</f>
        <v>255.14737777777856</v>
      </c>
      <c r="F3">
        <f t="shared" ref="F3:F31" si="2">$C$32-C3</f>
        <v>-62.036666666666861</v>
      </c>
      <c r="G3">
        <f t="shared" ref="G3:G31" si="3">D3*F3</f>
        <v>-990.93235555556021</v>
      </c>
    </row>
    <row r="4" spans="1:7" x14ac:dyDescent="0.3">
      <c r="A4">
        <v>3</v>
      </c>
      <c r="B4">
        <v>88.7</v>
      </c>
      <c r="C4">
        <v>570.9</v>
      </c>
      <c r="D4">
        <f t="shared" si="0"/>
        <v>1.5733333333333519</v>
      </c>
      <c r="E4">
        <f t="shared" si="1"/>
        <v>2.4753777777778363</v>
      </c>
      <c r="F4">
        <f t="shared" si="2"/>
        <v>-55.936666666666838</v>
      </c>
      <c r="G4">
        <f t="shared" si="3"/>
        <v>-88.007022222223526</v>
      </c>
    </row>
    <row r="5" spans="1:7" x14ac:dyDescent="0.3">
      <c r="A5">
        <v>4</v>
      </c>
      <c r="B5">
        <v>114.6</v>
      </c>
      <c r="C5">
        <v>578.6</v>
      </c>
      <c r="D5">
        <f t="shared" si="0"/>
        <v>-24.32666666666664</v>
      </c>
      <c r="E5">
        <f t="shared" si="1"/>
        <v>591.78671111110975</v>
      </c>
      <c r="F5">
        <f t="shared" si="2"/>
        <v>-63.636666666666883</v>
      </c>
      <c r="G5">
        <f t="shared" si="3"/>
        <v>1548.0679777777814</v>
      </c>
    </row>
    <row r="6" spans="1:7" x14ac:dyDescent="0.3">
      <c r="A6">
        <v>5</v>
      </c>
      <c r="B6">
        <v>98.5</v>
      </c>
      <c r="C6">
        <v>572.4</v>
      </c>
      <c r="D6">
        <f t="shared" si="0"/>
        <v>-8.2266666666666453</v>
      </c>
      <c r="E6">
        <f t="shared" si="1"/>
        <v>67.678044444444097</v>
      </c>
      <c r="F6">
        <f t="shared" si="2"/>
        <v>-57.436666666666838</v>
      </c>
      <c r="G6">
        <f t="shared" si="3"/>
        <v>472.51231111111127</v>
      </c>
    </row>
    <row r="7" spans="1:7" x14ac:dyDescent="0.3">
      <c r="A7">
        <v>6</v>
      </c>
      <c r="B7">
        <v>112</v>
      </c>
      <c r="C7">
        <v>411.2</v>
      </c>
      <c r="D7">
        <f t="shared" si="0"/>
        <v>-21.726666666666645</v>
      </c>
      <c r="E7">
        <f t="shared" si="1"/>
        <v>472.04804444444352</v>
      </c>
      <c r="F7">
        <f t="shared" si="2"/>
        <v>103.76333333333315</v>
      </c>
      <c r="G7">
        <f t="shared" si="3"/>
        <v>-2254.4313555555495</v>
      </c>
    </row>
    <row r="8" spans="1:7" x14ac:dyDescent="0.3">
      <c r="A8">
        <v>7</v>
      </c>
      <c r="B8">
        <v>114.8</v>
      </c>
      <c r="C8">
        <v>531.70000000000005</v>
      </c>
      <c r="D8">
        <f t="shared" si="0"/>
        <v>-24.526666666666642</v>
      </c>
      <c r="E8">
        <f t="shared" si="1"/>
        <v>601.55737777777654</v>
      </c>
      <c r="F8">
        <f t="shared" si="2"/>
        <v>-16.736666666666906</v>
      </c>
      <c r="G8">
        <f t="shared" si="3"/>
        <v>410.49464444444993</v>
      </c>
    </row>
    <row r="9" spans="1:7" x14ac:dyDescent="0.3">
      <c r="A9">
        <v>8</v>
      </c>
      <c r="B9">
        <v>62.2</v>
      </c>
      <c r="C9">
        <v>563.9</v>
      </c>
      <c r="D9">
        <f t="shared" si="0"/>
        <v>28.073333333333352</v>
      </c>
      <c r="E9">
        <f t="shared" si="1"/>
        <v>788.11204444444547</v>
      </c>
      <c r="F9">
        <f t="shared" si="2"/>
        <v>-48.936666666666838</v>
      </c>
      <c r="G9">
        <f t="shared" si="3"/>
        <v>-1373.8153555555614</v>
      </c>
    </row>
    <row r="10" spans="1:7" x14ac:dyDescent="0.3">
      <c r="A10">
        <v>9</v>
      </c>
      <c r="B10">
        <v>107</v>
      </c>
      <c r="C10">
        <v>406.7</v>
      </c>
      <c r="D10">
        <f t="shared" si="0"/>
        <v>-16.726666666666645</v>
      </c>
      <c r="E10">
        <f t="shared" si="1"/>
        <v>279.78137777777704</v>
      </c>
      <c r="F10">
        <f t="shared" si="2"/>
        <v>108.26333333333315</v>
      </c>
      <c r="G10">
        <f t="shared" si="3"/>
        <v>-1810.8846888888836</v>
      </c>
    </row>
    <row r="11" spans="1:7" x14ac:dyDescent="0.3">
      <c r="A11">
        <v>10</v>
      </c>
      <c r="B11">
        <v>90.5</v>
      </c>
      <c r="C11">
        <v>507.1</v>
      </c>
      <c r="D11">
        <f t="shared" si="0"/>
        <v>-0.22666666666664526</v>
      </c>
      <c r="E11">
        <f t="shared" si="1"/>
        <v>5.1377777777768072E-2</v>
      </c>
      <c r="F11">
        <f t="shared" si="2"/>
        <v>7.8633333333331166</v>
      </c>
      <c r="G11">
        <f t="shared" si="3"/>
        <v>-1.7823555555553381</v>
      </c>
    </row>
    <row r="12" spans="1:7" x14ac:dyDescent="0.3">
      <c r="A12">
        <v>11</v>
      </c>
      <c r="B12">
        <v>73.8</v>
      </c>
      <c r="C12">
        <v>496.4</v>
      </c>
      <c r="D12">
        <f t="shared" si="0"/>
        <v>16.473333333333358</v>
      </c>
      <c r="E12">
        <f t="shared" si="1"/>
        <v>271.37071111111192</v>
      </c>
      <c r="F12">
        <f t="shared" si="2"/>
        <v>18.563333333333162</v>
      </c>
      <c r="G12">
        <f t="shared" si="3"/>
        <v>305.79997777777538</v>
      </c>
    </row>
    <row r="13" spans="1:7" x14ac:dyDescent="0.3">
      <c r="A13">
        <v>12</v>
      </c>
      <c r="B13">
        <v>115.8</v>
      </c>
      <c r="C13">
        <v>505.2</v>
      </c>
      <c r="D13">
        <f t="shared" si="0"/>
        <v>-25.526666666666642</v>
      </c>
      <c r="E13">
        <f t="shared" si="1"/>
        <v>651.61071111110982</v>
      </c>
      <c r="F13">
        <f t="shared" si="2"/>
        <v>9.7633333333331507</v>
      </c>
      <c r="G13">
        <f t="shared" si="3"/>
        <v>-249.22535555555066</v>
      </c>
    </row>
    <row r="14" spans="1:7" x14ac:dyDescent="0.3">
      <c r="A14">
        <v>13</v>
      </c>
      <c r="B14">
        <v>99.4</v>
      </c>
      <c r="C14">
        <v>506.4</v>
      </c>
      <c r="D14">
        <f t="shared" si="0"/>
        <v>-9.1266666666666509</v>
      </c>
      <c r="E14">
        <f t="shared" si="1"/>
        <v>83.296044444444163</v>
      </c>
      <c r="F14">
        <f t="shared" si="2"/>
        <v>8.563333333333162</v>
      </c>
      <c r="G14">
        <f t="shared" si="3"/>
        <v>-78.154688888887193</v>
      </c>
    </row>
    <row r="15" spans="1:7" x14ac:dyDescent="0.3">
      <c r="A15">
        <v>14</v>
      </c>
      <c r="B15">
        <v>93</v>
      </c>
      <c r="C15">
        <v>510.2</v>
      </c>
      <c r="D15">
        <f t="shared" si="0"/>
        <v>-2.7266666666666453</v>
      </c>
      <c r="E15">
        <f t="shared" si="1"/>
        <v>7.4347111111109943</v>
      </c>
      <c r="F15">
        <f t="shared" si="2"/>
        <v>4.7633333333331507</v>
      </c>
      <c r="G15">
        <f t="shared" si="3"/>
        <v>-12.988022222221622</v>
      </c>
    </row>
    <row r="16" spans="1:7" x14ac:dyDescent="0.3">
      <c r="A16">
        <v>15</v>
      </c>
      <c r="B16">
        <v>73.900000000000006</v>
      </c>
      <c r="C16">
        <v>503.9</v>
      </c>
      <c r="D16">
        <f t="shared" si="0"/>
        <v>16.373333333333349</v>
      </c>
      <c r="E16">
        <f t="shared" si="1"/>
        <v>268.08604444444495</v>
      </c>
      <c r="F16">
        <f t="shared" si="2"/>
        <v>11.063333333333162</v>
      </c>
      <c r="G16">
        <f t="shared" si="3"/>
        <v>181.1436444444418</v>
      </c>
    </row>
    <row r="17" spans="1:9" x14ac:dyDescent="0.3">
      <c r="A17">
        <v>16</v>
      </c>
      <c r="B17">
        <v>65.7</v>
      </c>
      <c r="C17">
        <v>506.2</v>
      </c>
      <c r="D17">
        <f t="shared" si="0"/>
        <v>24.573333333333352</v>
      </c>
      <c r="E17">
        <f t="shared" si="1"/>
        <v>603.84871111111204</v>
      </c>
      <c r="F17">
        <f t="shared" si="2"/>
        <v>8.7633333333331507</v>
      </c>
      <c r="G17">
        <f t="shared" si="3"/>
        <v>215.34431111110678</v>
      </c>
    </row>
    <row r="18" spans="1:9" x14ac:dyDescent="0.3">
      <c r="A18">
        <v>17</v>
      </c>
      <c r="B18">
        <v>66.2</v>
      </c>
      <c r="C18">
        <v>506.3</v>
      </c>
      <c r="D18">
        <f t="shared" si="0"/>
        <v>24.073333333333352</v>
      </c>
      <c r="E18">
        <f t="shared" si="1"/>
        <v>579.52537777777866</v>
      </c>
      <c r="F18">
        <f t="shared" si="2"/>
        <v>8.6633333333331279</v>
      </c>
      <c r="G18">
        <f t="shared" si="3"/>
        <v>208.55531111110633</v>
      </c>
    </row>
    <row r="19" spans="1:9" x14ac:dyDescent="0.3">
      <c r="A19">
        <v>18</v>
      </c>
      <c r="B19">
        <v>77.900000000000006</v>
      </c>
      <c r="C19">
        <v>510.2</v>
      </c>
      <c r="D19">
        <f t="shared" si="0"/>
        <v>12.373333333333349</v>
      </c>
      <c r="E19">
        <f t="shared" si="1"/>
        <v>153.09937777777816</v>
      </c>
      <c r="F19">
        <f t="shared" si="2"/>
        <v>4.7633333333331507</v>
      </c>
      <c r="G19">
        <f t="shared" si="3"/>
        <v>58.938311111108924</v>
      </c>
    </row>
    <row r="20" spans="1:9" x14ac:dyDescent="0.3">
      <c r="A20">
        <v>19</v>
      </c>
      <c r="B20">
        <v>109.8</v>
      </c>
      <c r="C20">
        <v>508.6</v>
      </c>
      <c r="D20">
        <f t="shared" si="0"/>
        <v>-19.526666666666642</v>
      </c>
      <c r="E20">
        <f t="shared" si="1"/>
        <v>381.29071111111017</v>
      </c>
      <c r="F20">
        <f t="shared" si="2"/>
        <v>6.3633333333331166</v>
      </c>
      <c r="G20">
        <f t="shared" si="3"/>
        <v>-124.2546888888845</v>
      </c>
    </row>
    <row r="21" spans="1:9" x14ac:dyDescent="0.3">
      <c r="A21">
        <v>20</v>
      </c>
      <c r="B21">
        <v>105.4</v>
      </c>
      <c r="C21">
        <v>510.9</v>
      </c>
      <c r="D21">
        <f t="shared" si="0"/>
        <v>-15.126666666666651</v>
      </c>
      <c r="E21">
        <f t="shared" si="1"/>
        <v>228.81604444444397</v>
      </c>
      <c r="F21">
        <f t="shared" si="2"/>
        <v>4.063333333333162</v>
      </c>
      <c r="G21">
        <f t="shared" si="3"/>
        <v>-61.464688888886236</v>
      </c>
    </row>
    <row r="22" spans="1:9" x14ac:dyDescent="0.3">
      <c r="A22">
        <v>21</v>
      </c>
      <c r="B22">
        <v>88.6</v>
      </c>
      <c r="C22">
        <v>505.4</v>
      </c>
      <c r="D22">
        <f t="shared" si="0"/>
        <v>1.6733333333333604</v>
      </c>
      <c r="E22">
        <f t="shared" si="1"/>
        <v>2.8000444444445352</v>
      </c>
      <c r="F22">
        <f t="shared" si="2"/>
        <v>9.563333333333162</v>
      </c>
      <c r="G22">
        <f t="shared" si="3"/>
        <v>16.002644444444417</v>
      </c>
    </row>
    <row r="23" spans="1:9" x14ac:dyDescent="0.3">
      <c r="A23">
        <v>22</v>
      </c>
      <c r="B23">
        <v>89.6</v>
      </c>
      <c r="C23">
        <v>512.79999999999995</v>
      </c>
      <c r="D23">
        <f t="shared" si="0"/>
        <v>0.67333333333336043</v>
      </c>
      <c r="E23">
        <f t="shared" si="1"/>
        <v>0.45337777777781424</v>
      </c>
      <c r="F23">
        <f t="shared" si="2"/>
        <v>2.1633333333331848</v>
      </c>
      <c r="G23">
        <f t="shared" si="3"/>
        <v>1.4566444444444031</v>
      </c>
    </row>
    <row r="24" spans="1:9" x14ac:dyDescent="0.3">
      <c r="A24">
        <v>23</v>
      </c>
      <c r="B24">
        <v>73.8</v>
      </c>
      <c r="C24">
        <v>502.8</v>
      </c>
      <c r="D24">
        <f t="shared" si="0"/>
        <v>16.473333333333358</v>
      </c>
      <c r="E24">
        <f t="shared" si="1"/>
        <v>271.37071111111192</v>
      </c>
      <c r="F24">
        <f t="shared" si="2"/>
        <v>12.163333333333128</v>
      </c>
      <c r="G24">
        <f t="shared" si="3"/>
        <v>200.37064444444135</v>
      </c>
    </row>
    <row r="25" spans="1:9" x14ac:dyDescent="0.3">
      <c r="A25">
        <v>24</v>
      </c>
      <c r="B25">
        <v>101.3</v>
      </c>
      <c r="C25">
        <v>493</v>
      </c>
      <c r="D25">
        <f t="shared" si="0"/>
        <v>-11.026666666666642</v>
      </c>
      <c r="E25">
        <f t="shared" si="1"/>
        <v>121.58737777777725</v>
      </c>
      <c r="F25">
        <f t="shared" si="2"/>
        <v>21.963333333333139</v>
      </c>
      <c r="G25">
        <f t="shared" si="3"/>
        <v>-242.18235555555287</v>
      </c>
    </row>
    <row r="26" spans="1:9" x14ac:dyDescent="0.3">
      <c r="A26">
        <v>25</v>
      </c>
      <c r="B26">
        <v>120</v>
      </c>
      <c r="C26">
        <v>510.8</v>
      </c>
      <c r="D26">
        <f t="shared" si="0"/>
        <v>-29.726666666666645</v>
      </c>
      <c r="E26">
        <f t="shared" si="1"/>
        <v>883.67471111110979</v>
      </c>
      <c r="F26">
        <f t="shared" si="2"/>
        <v>4.1633333333331279</v>
      </c>
      <c r="G26">
        <f t="shared" si="3"/>
        <v>-123.76202222221603</v>
      </c>
    </row>
    <row r="27" spans="1:9" x14ac:dyDescent="0.3">
      <c r="A27">
        <v>26</v>
      </c>
      <c r="B27">
        <v>75.900000000000006</v>
      </c>
      <c r="C27">
        <v>512.79999999999995</v>
      </c>
      <c r="D27">
        <f t="shared" si="0"/>
        <v>14.373333333333349</v>
      </c>
      <c r="E27">
        <f t="shared" si="1"/>
        <v>206.59271111111156</v>
      </c>
      <c r="F27">
        <f t="shared" si="2"/>
        <v>2.1633333333331848</v>
      </c>
      <c r="G27">
        <f t="shared" si="3"/>
        <v>31.094311111109011</v>
      </c>
    </row>
    <row r="28" spans="1:9" x14ac:dyDescent="0.3">
      <c r="A28">
        <v>27</v>
      </c>
      <c r="B28">
        <v>76.2</v>
      </c>
      <c r="C28">
        <v>513.4</v>
      </c>
      <c r="D28">
        <f t="shared" si="0"/>
        <v>14.073333333333352</v>
      </c>
      <c r="E28">
        <f t="shared" si="1"/>
        <v>198.05871111111162</v>
      </c>
      <c r="F28">
        <f t="shared" si="2"/>
        <v>1.563333333333162</v>
      </c>
      <c r="G28">
        <f t="shared" si="3"/>
        <v>22.001311111108731</v>
      </c>
    </row>
    <row r="29" spans="1:9" x14ac:dyDescent="0.3">
      <c r="A29">
        <v>28</v>
      </c>
      <c r="B29">
        <v>81.900000000000006</v>
      </c>
      <c r="C29">
        <v>510</v>
      </c>
      <c r="D29">
        <f t="shared" si="0"/>
        <v>8.3733333333333491</v>
      </c>
      <c r="E29">
        <f t="shared" si="1"/>
        <v>70.112711111111381</v>
      </c>
      <c r="F29">
        <f t="shared" si="2"/>
        <v>4.9633333333331393</v>
      </c>
      <c r="G29">
        <f t="shared" si="3"/>
        <v>41.559644444442895</v>
      </c>
    </row>
    <row r="30" spans="1:9" x14ac:dyDescent="0.3">
      <c r="A30">
        <v>29</v>
      </c>
      <c r="B30">
        <v>84.3</v>
      </c>
      <c r="C30">
        <v>504.3</v>
      </c>
      <c r="D30">
        <f t="shared" si="0"/>
        <v>5.9733333333333576</v>
      </c>
      <c r="E30">
        <f t="shared" si="1"/>
        <v>35.6807111111114</v>
      </c>
      <c r="F30">
        <f t="shared" si="2"/>
        <v>10.663333333333128</v>
      </c>
      <c r="G30">
        <f t="shared" si="3"/>
        <v>63.695644444443474</v>
      </c>
    </row>
    <row r="31" spans="1:9" x14ac:dyDescent="0.3">
      <c r="A31">
        <v>30</v>
      </c>
      <c r="B31">
        <v>98</v>
      </c>
      <c r="C31">
        <v>522</v>
      </c>
      <c r="D31">
        <f t="shared" si="0"/>
        <v>-7.7266666666666453</v>
      </c>
      <c r="E31">
        <f t="shared" si="1"/>
        <v>59.701377777777445</v>
      </c>
      <c r="F31">
        <f t="shared" si="2"/>
        <v>-7.0366666666668607</v>
      </c>
      <c r="G31">
        <f t="shared" si="3"/>
        <v>54.369977777779127</v>
      </c>
    </row>
    <row r="32" spans="1:9" ht="35.4" customHeight="1" x14ac:dyDescent="0.3">
      <c r="A32" s="1" t="s">
        <v>11</v>
      </c>
      <c r="B32" s="1">
        <f>AVERAGE(B2:B31)</f>
        <v>90.273333333333355</v>
      </c>
      <c r="C32" s="1">
        <f>AVERAGE(C2:C31)</f>
        <v>514.96333333333314</v>
      </c>
      <c r="D32" s="1" t="s">
        <v>12</v>
      </c>
      <c r="E32" s="1">
        <f>SUM(E2:E31)</f>
        <v>8367.2786666666652</v>
      </c>
      <c r="F32" s="1" t="s">
        <v>13</v>
      </c>
      <c r="G32" s="1">
        <f>SUM(G2:G31)</f>
        <v>-4533.9193333333305</v>
      </c>
      <c r="H32" s="1"/>
      <c r="I32" s="1"/>
    </row>
    <row r="34" spans="1:6" ht="27" customHeight="1" x14ac:dyDescent="0.3">
      <c r="A34" s="1" t="s">
        <v>7</v>
      </c>
      <c r="B34" s="1">
        <f>CORREL(B2:B31,C2:C31)</f>
        <v>-0.23280906170980251</v>
      </c>
      <c r="C34" s="1"/>
    </row>
    <row r="35" spans="1:6" ht="24" customHeight="1" x14ac:dyDescent="0.3">
      <c r="A35" s="1" t="s">
        <v>8</v>
      </c>
      <c r="B35" s="1">
        <f>SLOPE(C2:C31,B2:B31)</f>
        <v>-0.54186307328276684</v>
      </c>
      <c r="C35" s="1">
        <f>G32/E32</f>
        <v>-0.54186307328276684</v>
      </c>
    </row>
    <row r="36" spans="1:6" ht="26.4" customHeight="1" x14ac:dyDescent="0.3">
      <c r="A36" s="1" t="s">
        <v>9</v>
      </c>
      <c r="B36" s="1">
        <f>INTERCEPT(C2:C31,B2:B31)</f>
        <v>563.87911916881285</v>
      </c>
      <c r="C36" s="1">
        <f>C32-(C35*B32)</f>
        <v>563.87911916881285</v>
      </c>
    </row>
    <row r="37" spans="1:6" ht="33" customHeight="1" x14ac:dyDescent="0.3">
      <c r="A37" s="1" t="s">
        <v>10</v>
      </c>
      <c r="B37" s="1" t="s">
        <v>14</v>
      </c>
      <c r="C37" s="1"/>
    </row>
    <row r="38" spans="1:6" ht="27.6" customHeight="1" x14ac:dyDescent="0.3">
      <c r="A38" s="1"/>
      <c r="B38" s="1"/>
      <c r="C38" s="1"/>
    </row>
    <row r="39" spans="1:6" ht="24" customHeight="1" x14ac:dyDescent="0.3"/>
    <row r="40" spans="1:6" ht="25.2" customHeight="1" x14ac:dyDescent="0.3"/>
    <row r="42" spans="1:6" x14ac:dyDescent="0.3">
      <c r="A42" t="s">
        <v>18</v>
      </c>
      <c r="B42" s="2" t="s">
        <v>1</v>
      </c>
      <c r="C42" s="2" t="s">
        <v>2</v>
      </c>
      <c r="D42" s="2" t="s">
        <v>15</v>
      </c>
      <c r="E42" s="2" t="s">
        <v>16</v>
      </c>
      <c r="F42" s="2" t="s">
        <v>17</v>
      </c>
    </row>
    <row r="43" spans="1:6" x14ac:dyDescent="0.3">
      <c r="A43">
        <v>1</v>
      </c>
      <c r="B43">
        <v>75.099999999999994</v>
      </c>
      <c r="C43">
        <v>577.79999999999995</v>
      </c>
      <c r="D43">
        <f>B43*C43</f>
        <v>43392.779999999992</v>
      </c>
      <c r="E43">
        <f>B43^2</f>
        <v>5640.0099999999993</v>
      </c>
      <c r="F43">
        <f>C43^2</f>
        <v>333852.83999999997</v>
      </c>
    </row>
    <row r="44" spans="1:6" x14ac:dyDescent="0.3">
      <c r="A44">
        <v>2</v>
      </c>
      <c r="B44">
        <v>74.3</v>
      </c>
      <c r="C44">
        <v>577</v>
      </c>
      <c r="D44">
        <f t="shared" ref="D44:D72" si="4">B44*C44</f>
        <v>42871.1</v>
      </c>
      <c r="E44">
        <f t="shared" ref="E44:E72" si="5">B44^2</f>
        <v>5520.49</v>
      </c>
      <c r="F44">
        <f t="shared" ref="F44:F72" si="6">C44^2</f>
        <v>332929</v>
      </c>
    </row>
    <row r="45" spans="1:6" x14ac:dyDescent="0.3">
      <c r="A45">
        <v>3</v>
      </c>
      <c r="B45">
        <v>88.7</v>
      </c>
      <c r="C45">
        <v>570.9</v>
      </c>
      <c r="D45">
        <f t="shared" si="4"/>
        <v>50638.83</v>
      </c>
      <c r="E45">
        <f t="shared" si="5"/>
        <v>7867.6900000000005</v>
      </c>
      <c r="F45">
        <f t="shared" si="6"/>
        <v>325926.81</v>
      </c>
    </row>
    <row r="46" spans="1:6" x14ac:dyDescent="0.3">
      <c r="A46">
        <v>4</v>
      </c>
      <c r="B46">
        <v>114.6</v>
      </c>
      <c r="C46">
        <v>578.6</v>
      </c>
      <c r="D46">
        <f t="shared" si="4"/>
        <v>66307.56</v>
      </c>
      <c r="E46">
        <f t="shared" si="5"/>
        <v>13133.159999999998</v>
      </c>
      <c r="F46">
        <f t="shared" si="6"/>
        <v>334777.96000000002</v>
      </c>
    </row>
    <row r="47" spans="1:6" x14ac:dyDescent="0.3">
      <c r="A47">
        <v>5</v>
      </c>
      <c r="B47">
        <v>98.5</v>
      </c>
      <c r="C47">
        <v>572.4</v>
      </c>
      <c r="D47">
        <f t="shared" si="4"/>
        <v>56381.399999999994</v>
      </c>
      <c r="E47">
        <f t="shared" si="5"/>
        <v>9702.25</v>
      </c>
      <c r="F47">
        <f t="shared" si="6"/>
        <v>327641.75999999995</v>
      </c>
    </row>
    <row r="48" spans="1:6" x14ac:dyDescent="0.3">
      <c r="A48">
        <v>6</v>
      </c>
      <c r="B48">
        <v>112</v>
      </c>
      <c r="C48">
        <v>411.2</v>
      </c>
      <c r="D48">
        <f t="shared" si="4"/>
        <v>46054.400000000001</v>
      </c>
      <c r="E48">
        <f t="shared" si="5"/>
        <v>12544</v>
      </c>
      <c r="F48">
        <f t="shared" si="6"/>
        <v>169085.44</v>
      </c>
    </row>
    <row r="49" spans="1:9" x14ac:dyDescent="0.3">
      <c r="A49">
        <v>7</v>
      </c>
      <c r="B49">
        <v>114.8</v>
      </c>
      <c r="C49">
        <v>531.70000000000005</v>
      </c>
      <c r="D49">
        <f t="shared" si="4"/>
        <v>61039.16</v>
      </c>
      <c r="E49">
        <f t="shared" si="5"/>
        <v>13179.039999999999</v>
      </c>
      <c r="F49">
        <f t="shared" si="6"/>
        <v>282704.89000000007</v>
      </c>
    </row>
    <row r="50" spans="1:9" x14ac:dyDescent="0.3">
      <c r="A50">
        <v>8</v>
      </c>
      <c r="B50">
        <v>62.2</v>
      </c>
      <c r="C50">
        <v>563.9</v>
      </c>
      <c r="D50">
        <f t="shared" si="4"/>
        <v>35074.58</v>
      </c>
      <c r="E50">
        <f t="shared" si="5"/>
        <v>3868.84</v>
      </c>
      <c r="F50">
        <f t="shared" si="6"/>
        <v>317983.20999999996</v>
      </c>
    </row>
    <row r="51" spans="1:9" x14ac:dyDescent="0.3">
      <c r="A51">
        <v>9</v>
      </c>
      <c r="B51">
        <v>107</v>
      </c>
      <c r="C51">
        <v>406.7</v>
      </c>
      <c r="D51">
        <f t="shared" si="4"/>
        <v>43516.9</v>
      </c>
      <c r="E51">
        <f t="shared" si="5"/>
        <v>11449</v>
      </c>
      <c r="F51">
        <f t="shared" si="6"/>
        <v>165404.88999999998</v>
      </c>
    </row>
    <row r="52" spans="1:9" x14ac:dyDescent="0.3">
      <c r="A52">
        <v>10</v>
      </c>
      <c r="B52">
        <v>90.5</v>
      </c>
      <c r="C52">
        <v>507.1</v>
      </c>
      <c r="D52">
        <f t="shared" si="4"/>
        <v>45892.55</v>
      </c>
      <c r="E52">
        <f t="shared" si="5"/>
        <v>8190.25</v>
      </c>
      <c r="F52">
        <f t="shared" si="6"/>
        <v>257150.41000000003</v>
      </c>
    </row>
    <row r="53" spans="1:9" x14ac:dyDescent="0.3">
      <c r="A53">
        <v>11</v>
      </c>
      <c r="B53">
        <v>73.8</v>
      </c>
      <c r="C53">
        <v>496.4</v>
      </c>
      <c r="D53">
        <f t="shared" si="4"/>
        <v>36634.32</v>
      </c>
      <c r="E53">
        <f t="shared" si="5"/>
        <v>5446.44</v>
      </c>
      <c r="F53">
        <f t="shared" si="6"/>
        <v>246412.96</v>
      </c>
    </row>
    <row r="54" spans="1:9" x14ac:dyDescent="0.3">
      <c r="A54">
        <v>12</v>
      </c>
      <c r="B54">
        <v>115.8</v>
      </c>
      <c r="C54">
        <v>505.2</v>
      </c>
      <c r="D54">
        <f t="shared" si="4"/>
        <v>58502.159999999996</v>
      </c>
      <c r="E54">
        <f t="shared" si="5"/>
        <v>13409.64</v>
      </c>
      <c r="F54">
        <f t="shared" si="6"/>
        <v>255227.03999999998</v>
      </c>
    </row>
    <row r="55" spans="1:9" x14ac:dyDescent="0.3">
      <c r="A55">
        <v>13</v>
      </c>
      <c r="B55">
        <v>99.4</v>
      </c>
      <c r="C55">
        <v>506.4</v>
      </c>
      <c r="D55">
        <f t="shared" si="4"/>
        <v>50336.160000000003</v>
      </c>
      <c r="E55">
        <f t="shared" si="5"/>
        <v>9880.36</v>
      </c>
      <c r="F55">
        <f t="shared" si="6"/>
        <v>256440.95999999996</v>
      </c>
    </row>
    <row r="56" spans="1:9" x14ac:dyDescent="0.3">
      <c r="A56">
        <v>14</v>
      </c>
      <c r="B56">
        <v>93</v>
      </c>
      <c r="C56">
        <v>510.2</v>
      </c>
      <c r="D56">
        <f t="shared" si="4"/>
        <v>47448.6</v>
      </c>
      <c r="E56">
        <f t="shared" si="5"/>
        <v>8649</v>
      </c>
      <c r="F56">
        <f t="shared" si="6"/>
        <v>260304.03999999998</v>
      </c>
    </row>
    <row r="57" spans="1:9" x14ac:dyDescent="0.3">
      <c r="A57">
        <v>15</v>
      </c>
      <c r="B57">
        <v>73.900000000000006</v>
      </c>
      <c r="C57">
        <v>503.9</v>
      </c>
      <c r="D57">
        <f t="shared" si="4"/>
        <v>37238.21</v>
      </c>
      <c r="E57">
        <f t="shared" si="5"/>
        <v>5461.2100000000009</v>
      </c>
      <c r="F57">
        <f t="shared" si="6"/>
        <v>253915.20999999996</v>
      </c>
    </row>
    <row r="58" spans="1:9" x14ac:dyDescent="0.3">
      <c r="A58">
        <v>16</v>
      </c>
      <c r="B58">
        <v>65.7</v>
      </c>
      <c r="C58">
        <v>506.2</v>
      </c>
      <c r="D58">
        <f t="shared" si="4"/>
        <v>33257.340000000004</v>
      </c>
      <c r="E58">
        <f t="shared" si="5"/>
        <v>4316.4900000000007</v>
      </c>
      <c r="F58">
        <f t="shared" si="6"/>
        <v>256238.44</v>
      </c>
      <c r="H58" t="s">
        <v>20</v>
      </c>
      <c r="I58" s="1">
        <f>((A74*D74)-(B74*C74))/SQRT((A74*E74)-(B74^2))*((A74*F74)-(C74^2))</f>
        <v>-369170626.275639</v>
      </c>
    </row>
    <row r="59" spans="1:9" x14ac:dyDescent="0.3">
      <c r="A59">
        <v>17</v>
      </c>
      <c r="B59">
        <v>66.2</v>
      </c>
      <c r="C59">
        <v>506.3</v>
      </c>
      <c r="D59">
        <f t="shared" si="4"/>
        <v>33517.060000000005</v>
      </c>
      <c r="E59">
        <f t="shared" si="5"/>
        <v>4382.4400000000005</v>
      </c>
      <c r="F59">
        <f t="shared" si="6"/>
        <v>256339.69</v>
      </c>
      <c r="H59" t="s">
        <v>19</v>
      </c>
      <c r="I59" s="1">
        <f>I58^2</f>
        <v>1.3628695130474752E+17</v>
      </c>
    </row>
    <row r="60" spans="1:9" x14ac:dyDescent="0.3">
      <c r="A60">
        <v>18</v>
      </c>
      <c r="B60">
        <v>77.900000000000006</v>
      </c>
      <c r="C60">
        <v>510.2</v>
      </c>
      <c r="D60">
        <f t="shared" si="4"/>
        <v>39744.58</v>
      </c>
      <c r="E60">
        <f t="shared" si="5"/>
        <v>6068.4100000000008</v>
      </c>
      <c r="F60">
        <f t="shared" si="6"/>
        <v>260304.03999999998</v>
      </c>
    </row>
    <row r="61" spans="1:9" x14ac:dyDescent="0.3">
      <c r="A61">
        <v>19</v>
      </c>
      <c r="B61">
        <v>109.8</v>
      </c>
      <c r="C61">
        <v>508.6</v>
      </c>
      <c r="D61">
        <f t="shared" si="4"/>
        <v>55844.28</v>
      </c>
      <c r="E61">
        <f t="shared" si="5"/>
        <v>12056.039999999999</v>
      </c>
      <c r="F61">
        <f t="shared" si="6"/>
        <v>258673.96000000002</v>
      </c>
    </row>
    <row r="62" spans="1:9" x14ac:dyDescent="0.3">
      <c r="A62">
        <v>20</v>
      </c>
      <c r="B62">
        <v>105.4</v>
      </c>
      <c r="C62">
        <v>510.9</v>
      </c>
      <c r="D62">
        <f t="shared" si="4"/>
        <v>53848.86</v>
      </c>
      <c r="E62">
        <f t="shared" si="5"/>
        <v>11109.160000000002</v>
      </c>
      <c r="F62">
        <f t="shared" si="6"/>
        <v>261018.80999999997</v>
      </c>
    </row>
    <row r="63" spans="1:9" x14ac:dyDescent="0.3">
      <c r="A63">
        <v>21</v>
      </c>
      <c r="B63">
        <v>88.6</v>
      </c>
      <c r="C63">
        <v>505.4</v>
      </c>
      <c r="D63">
        <f t="shared" si="4"/>
        <v>44778.439999999995</v>
      </c>
      <c r="E63">
        <f t="shared" si="5"/>
        <v>7849.9599999999991</v>
      </c>
      <c r="F63">
        <f t="shared" si="6"/>
        <v>255429.15999999997</v>
      </c>
    </row>
    <row r="64" spans="1:9" x14ac:dyDescent="0.3">
      <c r="A64">
        <v>22</v>
      </c>
      <c r="B64">
        <v>89.6</v>
      </c>
      <c r="C64">
        <v>512.79999999999995</v>
      </c>
      <c r="D64">
        <f t="shared" si="4"/>
        <v>45946.87999999999</v>
      </c>
      <c r="E64">
        <f t="shared" si="5"/>
        <v>8028.1599999999989</v>
      </c>
      <c r="F64">
        <f t="shared" si="6"/>
        <v>262963.83999999997</v>
      </c>
    </row>
    <row r="65" spans="1:6" x14ac:dyDescent="0.3">
      <c r="A65">
        <v>23</v>
      </c>
      <c r="B65">
        <v>73.8</v>
      </c>
      <c r="C65">
        <v>502.8</v>
      </c>
      <c r="D65">
        <f t="shared" si="4"/>
        <v>37106.639999999999</v>
      </c>
      <c r="E65">
        <f t="shared" si="5"/>
        <v>5446.44</v>
      </c>
      <c r="F65">
        <f t="shared" si="6"/>
        <v>252807.84000000003</v>
      </c>
    </row>
    <row r="66" spans="1:6" x14ac:dyDescent="0.3">
      <c r="A66">
        <v>24</v>
      </c>
      <c r="B66">
        <v>101.3</v>
      </c>
      <c r="C66">
        <v>493</v>
      </c>
      <c r="D66">
        <f t="shared" si="4"/>
        <v>49940.9</v>
      </c>
      <c r="E66">
        <f t="shared" si="5"/>
        <v>10261.689999999999</v>
      </c>
      <c r="F66">
        <f t="shared" si="6"/>
        <v>243049</v>
      </c>
    </row>
    <row r="67" spans="1:6" x14ac:dyDescent="0.3">
      <c r="A67">
        <v>25</v>
      </c>
      <c r="B67">
        <v>120</v>
      </c>
      <c r="C67">
        <v>510.8</v>
      </c>
      <c r="D67">
        <f t="shared" si="4"/>
        <v>61296</v>
      </c>
      <c r="E67">
        <f t="shared" si="5"/>
        <v>14400</v>
      </c>
      <c r="F67">
        <f t="shared" si="6"/>
        <v>260916.64</v>
      </c>
    </row>
    <row r="68" spans="1:6" x14ac:dyDescent="0.3">
      <c r="A68">
        <v>26</v>
      </c>
      <c r="B68">
        <v>75.900000000000006</v>
      </c>
      <c r="C68">
        <v>512.79999999999995</v>
      </c>
      <c r="D68">
        <f t="shared" si="4"/>
        <v>38921.519999999997</v>
      </c>
      <c r="E68">
        <f t="shared" si="5"/>
        <v>5760.8100000000013</v>
      </c>
      <c r="F68">
        <f t="shared" si="6"/>
        <v>262963.83999999997</v>
      </c>
    </row>
    <row r="69" spans="1:6" x14ac:dyDescent="0.3">
      <c r="A69">
        <v>27</v>
      </c>
      <c r="B69">
        <v>76.2</v>
      </c>
      <c r="C69">
        <v>513.4</v>
      </c>
      <c r="D69">
        <f t="shared" si="4"/>
        <v>39121.08</v>
      </c>
      <c r="E69">
        <f t="shared" si="5"/>
        <v>5806.4400000000005</v>
      </c>
      <c r="F69">
        <f t="shared" si="6"/>
        <v>263579.56</v>
      </c>
    </row>
    <row r="70" spans="1:6" x14ac:dyDescent="0.3">
      <c r="A70">
        <v>28</v>
      </c>
      <c r="B70">
        <v>81.900000000000006</v>
      </c>
      <c r="C70">
        <v>510</v>
      </c>
      <c r="D70">
        <f t="shared" si="4"/>
        <v>41769</v>
      </c>
      <c r="E70">
        <f t="shared" si="5"/>
        <v>6707.6100000000006</v>
      </c>
      <c r="F70">
        <f t="shared" si="6"/>
        <v>260100</v>
      </c>
    </row>
    <row r="71" spans="1:6" x14ac:dyDescent="0.3">
      <c r="A71">
        <v>29</v>
      </c>
      <c r="B71">
        <v>84.3</v>
      </c>
      <c r="C71">
        <v>504.3</v>
      </c>
      <c r="D71">
        <f t="shared" si="4"/>
        <v>42512.49</v>
      </c>
      <c r="E71">
        <f t="shared" si="5"/>
        <v>7106.49</v>
      </c>
      <c r="F71">
        <f t="shared" si="6"/>
        <v>254318.49000000002</v>
      </c>
    </row>
    <row r="72" spans="1:6" x14ac:dyDescent="0.3">
      <c r="A72">
        <v>30</v>
      </c>
      <c r="B72">
        <v>98</v>
      </c>
      <c r="C72">
        <v>522</v>
      </c>
      <c r="D72">
        <f t="shared" si="4"/>
        <v>51156</v>
      </c>
      <c r="E72">
        <f t="shared" si="5"/>
        <v>9604</v>
      </c>
      <c r="F72">
        <f t="shared" si="6"/>
        <v>272484</v>
      </c>
    </row>
    <row r="73" spans="1:6" x14ac:dyDescent="0.3">
      <c r="A73" s="1" t="s">
        <v>21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22</v>
      </c>
    </row>
    <row r="74" spans="1:6" x14ac:dyDescent="0.3">
      <c r="A74" s="2">
        <f>COUNT(A43:A72)</f>
        <v>30</v>
      </c>
      <c r="B74" s="1">
        <f>SUM(B43:B72)</f>
        <v>2708.2000000000007</v>
      </c>
      <c r="C74" s="1">
        <f t="shared" ref="C74:F74" si="7">SUM(C43:C72)</f>
        <v>15448.899999999994</v>
      </c>
      <c r="D74" s="1">
        <f t="shared" si="7"/>
        <v>1390089.7799999998</v>
      </c>
      <c r="E74" s="1">
        <f t="shared" si="7"/>
        <v>252845.52000000002</v>
      </c>
      <c r="F74" s="1">
        <f t="shared" si="7"/>
        <v>8000944.7299999995</v>
      </c>
    </row>
    <row r="80" spans="1:6" x14ac:dyDescent="0.3">
      <c r="A80" s="1" t="s">
        <v>23</v>
      </c>
      <c r="B80" s="1" t="s">
        <v>24</v>
      </c>
      <c r="C80" s="1" t="s">
        <v>25</v>
      </c>
    </row>
    <row r="81" spans="1:3" x14ac:dyDescent="0.3">
      <c r="B81" s="1" t="s">
        <v>26</v>
      </c>
      <c r="C81" t="s">
        <v>27</v>
      </c>
    </row>
    <row r="82" spans="1:3" x14ac:dyDescent="0.3">
      <c r="A82">
        <v>1</v>
      </c>
      <c r="B82">
        <v>60</v>
      </c>
      <c r="C82">
        <f>-0.5418 *B82+563.879</f>
        <v>531.37099999999998</v>
      </c>
    </row>
    <row r="83" spans="1:3" x14ac:dyDescent="0.3">
      <c r="A83">
        <v>2</v>
      </c>
      <c r="B83">
        <v>70</v>
      </c>
      <c r="C83">
        <f t="shared" ref="C83:C88" si="8">-0.5418 *B83+563.879</f>
        <v>525.95299999999997</v>
      </c>
    </row>
    <row r="84" spans="1:3" x14ac:dyDescent="0.3">
      <c r="A84">
        <v>3</v>
      </c>
      <c r="B84">
        <v>80</v>
      </c>
      <c r="C84">
        <f t="shared" si="8"/>
        <v>520.53500000000008</v>
      </c>
    </row>
    <row r="85" spans="1:3" x14ac:dyDescent="0.3">
      <c r="A85">
        <v>4</v>
      </c>
      <c r="B85">
        <v>90</v>
      </c>
      <c r="C85">
        <f t="shared" si="8"/>
        <v>515.11700000000008</v>
      </c>
    </row>
    <row r="86" spans="1:3" x14ac:dyDescent="0.3">
      <c r="A86">
        <v>5</v>
      </c>
      <c r="B86">
        <v>100</v>
      </c>
      <c r="C86">
        <f t="shared" si="8"/>
        <v>509.69900000000001</v>
      </c>
    </row>
    <row r="87" spans="1:3" x14ac:dyDescent="0.3">
      <c r="A87">
        <v>6</v>
      </c>
      <c r="B87">
        <v>110</v>
      </c>
      <c r="C87">
        <f t="shared" si="8"/>
        <v>504.28100000000001</v>
      </c>
    </row>
    <row r="88" spans="1:3" x14ac:dyDescent="0.3">
      <c r="A88">
        <v>7</v>
      </c>
      <c r="B88">
        <v>120</v>
      </c>
      <c r="C88">
        <f t="shared" si="8"/>
        <v>498.86300000000006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Yadav</dc:creator>
  <cp:lastModifiedBy>Manoj Yadav</cp:lastModifiedBy>
  <cp:lastPrinted>2021-05-07T14:00:04Z</cp:lastPrinted>
  <dcterms:created xsi:type="dcterms:W3CDTF">2021-05-06T13:11:13Z</dcterms:created>
  <dcterms:modified xsi:type="dcterms:W3CDTF">2021-05-07T14:07:19Z</dcterms:modified>
</cp:coreProperties>
</file>