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10320"/>
  </bookViews>
  <sheets>
    <sheet name="Sheet1" sheetId="1" r:id="rId1"/>
    <sheet name="Sheet2" sheetId="2" state="hidden" r:id="rId2"/>
  </sheets>
  <definedNames>
    <definedName name="_xlnm._FilterDatabase" localSheetId="0" hidden="1">Sheet1!$A$4:$XFB$4</definedName>
    <definedName name="_xlnm.Print_Titles" localSheetId="0">Sheet1!$3:$4</definedName>
    <definedName name="_xlnm.Print_Titles" localSheetId="1">Sheet2!$3:$4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/>
  <c r="AB5" s="1"/>
  <c r="Z5"/>
  <c r="AA5"/>
  <c r="Y6"/>
  <c r="AB6" s="1"/>
  <c r="Z6"/>
  <c r="AA6"/>
  <c r="Y7"/>
  <c r="AB7" s="1"/>
  <c r="Z7"/>
  <c r="AA7"/>
  <c r="Y8"/>
  <c r="AB8" s="1"/>
  <c r="Z8"/>
  <c r="AA8"/>
  <c r="Y9"/>
  <c r="AB9" s="1"/>
  <c r="Z9"/>
  <c r="AA9"/>
  <c r="Y10"/>
  <c r="AB10" s="1"/>
  <c r="Z10"/>
  <c r="AA10"/>
  <c r="Y11"/>
  <c r="AB11" s="1"/>
  <c r="Z11"/>
  <c r="AA11"/>
  <c r="Y12"/>
  <c r="AB12" s="1"/>
  <c r="Z12"/>
  <c r="AA12"/>
  <c r="Y13"/>
  <c r="AB13" s="1"/>
  <c r="Z13"/>
  <c r="AA13"/>
  <c r="Y14"/>
  <c r="AB14" s="1"/>
  <c r="Z14"/>
  <c r="AA14"/>
  <c r="Y15"/>
  <c r="AB15" s="1"/>
  <c r="Z15"/>
  <c r="AA15"/>
  <c r="Y16"/>
  <c r="AB16" s="1"/>
  <c r="Z16"/>
  <c r="AA16"/>
  <c r="Y17"/>
  <c r="AB17" s="1"/>
  <c r="Z17"/>
  <c r="AA17"/>
  <c r="Y18"/>
  <c r="AB18" s="1"/>
  <c r="Z18"/>
  <c r="AA18"/>
  <c r="Y19"/>
  <c r="AB19" s="1"/>
  <c r="Z19"/>
  <c r="AA19"/>
  <c r="Y20"/>
  <c r="AB20" s="1"/>
  <c r="Z20"/>
  <c r="AA20"/>
  <c r="Y21"/>
  <c r="AB21" s="1"/>
  <c r="Z21"/>
  <c r="AA21"/>
  <c r="Y22"/>
  <c r="AB22" s="1"/>
  <c r="Z22"/>
  <c r="AA22"/>
  <c r="Y23"/>
  <c r="AB23" s="1"/>
  <c r="Z23"/>
  <c r="AA23"/>
  <c r="Y24"/>
  <c r="AB24" s="1"/>
  <c r="Z24"/>
  <c r="AA24"/>
  <c r="Y25"/>
  <c r="AB25" s="1"/>
  <c r="Z25"/>
  <c r="AA25"/>
  <c r="Y26"/>
  <c r="AB26" s="1"/>
  <c r="Z26"/>
  <c r="AA26"/>
  <c r="Y27"/>
  <c r="AB27" s="1"/>
  <c r="Z27"/>
  <c r="AA27"/>
  <c r="Y28"/>
  <c r="AB28" s="1"/>
  <c r="Z28"/>
  <c r="AA28"/>
  <c r="Y29"/>
  <c r="AB29" s="1"/>
  <c r="Z29"/>
  <c r="AA29"/>
  <c r="Y30"/>
  <c r="AB30" s="1"/>
  <c r="Z30"/>
  <c r="AA30"/>
  <c r="Y31"/>
  <c r="AB31" s="1"/>
  <c r="Z31"/>
  <c r="AA31"/>
  <c r="Y32"/>
  <c r="AB32" s="1"/>
  <c r="Z32"/>
  <c r="AA32"/>
  <c r="Y33"/>
  <c r="AB33" s="1"/>
  <c r="Z33"/>
  <c r="AA33"/>
  <c r="Y34"/>
  <c r="AB34" s="1"/>
  <c r="Z34"/>
  <c r="AA34"/>
  <c r="Y35"/>
  <c r="AB35" s="1"/>
  <c r="Z35"/>
  <c r="AA35"/>
  <c r="Y36"/>
  <c r="AB36" s="1"/>
  <c r="Z36"/>
  <c r="AA36"/>
  <c r="Y37"/>
  <c r="AB37" s="1"/>
  <c r="Z37"/>
  <c r="AA37"/>
  <c r="Y38"/>
  <c r="AB38" s="1"/>
  <c r="Z38"/>
  <c r="AA38"/>
  <c r="Y39"/>
  <c r="AB39" s="1"/>
  <c r="Z39"/>
  <c r="AA39"/>
  <c r="Y40"/>
  <c r="AB40" s="1"/>
  <c r="Z40"/>
  <c r="AA40"/>
  <c r="Y41"/>
  <c r="AB41" s="1"/>
  <c r="Z41"/>
  <c r="AA41"/>
  <c r="Y42"/>
  <c r="AB42" s="1"/>
  <c r="Z42"/>
  <c r="AA42"/>
  <c r="Y43"/>
  <c r="AB43" s="1"/>
  <c r="Z43"/>
  <c r="AA43"/>
  <c r="Y44"/>
  <c r="AB44" s="1"/>
  <c r="Z44"/>
  <c r="AA44"/>
  <c r="Y45"/>
  <c r="AB45" s="1"/>
  <c r="Z45"/>
  <c r="AA45"/>
  <c r="Y46"/>
  <c r="AB46" s="1"/>
  <c r="Z46"/>
  <c r="AA46"/>
  <c r="Y47"/>
  <c r="AB47" s="1"/>
  <c r="Z47"/>
  <c r="AA47"/>
  <c r="Y48"/>
  <c r="AB48" s="1"/>
  <c r="Z48"/>
  <c r="AA48"/>
  <c r="Y49"/>
  <c r="AB49" s="1"/>
  <c r="Z49"/>
  <c r="AA49"/>
  <c r="Y50"/>
  <c r="AB50" s="1"/>
  <c r="Z50"/>
  <c r="AA50"/>
  <c r="Y51"/>
  <c r="AB51" s="1"/>
  <c r="Z51"/>
  <c r="AA51"/>
  <c r="Y52"/>
  <c r="AB52" s="1"/>
  <c r="Z52"/>
  <c r="AA52"/>
  <c r="Y53"/>
  <c r="AB53" s="1"/>
  <c r="Z53"/>
  <c r="AA53"/>
  <c r="Y54"/>
  <c r="AB54" s="1"/>
  <c r="Z54"/>
  <c r="AA54"/>
  <c r="Y55"/>
  <c r="AB55" s="1"/>
  <c r="Z55"/>
  <c r="AA55"/>
  <c r="Y56"/>
  <c r="AB56" s="1"/>
  <c r="Z56"/>
  <c r="AA56"/>
  <c r="Y57"/>
  <c r="AB57" s="1"/>
  <c r="Z57"/>
  <c r="AA57"/>
  <c r="Y58"/>
  <c r="AB58" s="1"/>
  <c r="Z58"/>
  <c r="AA58"/>
  <c r="Y59"/>
  <c r="AB59" s="1"/>
  <c r="Z59"/>
  <c r="AA59"/>
  <c r="Y60"/>
  <c r="AB60" s="1"/>
  <c r="Z60"/>
  <c r="AA60"/>
  <c r="Y61"/>
  <c r="AB61" s="1"/>
  <c r="Z61"/>
  <c r="AA61"/>
  <c r="Y62"/>
  <c r="AB62" s="1"/>
  <c r="Z62"/>
  <c r="AA62"/>
  <c r="Y63"/>
  <c r="AB63" s="1"/>
  <c r="Z63"/>
  <c r="AA63"/>
  <c r="Y64"/>
  <c r="AB64" s="1"/>
  <c r="Z64"/>
  <c r="AA64"/>
  <c r="Y65"/>
  <c r="AB65" s="1"/>
  <c r="Z65"/>
  <c r="AA65"/>
  <c r="Y66"/>
  <c r="AB66" s="1"/>
  <c r="Z66"/>
  <c r="AA66"/>
  <c r="Y67"/>
  <c r="AB67" s="1"/>
  <c r="Z67"/>
  <c r="AA67"/>
  <c r="Y68"/>
  <c r="AB68" s="1"/>
  <c r="Z68"/>
  <c r="AA68"/>
  <c r="Y69"/>
  <c r="AB69" s="1"/>
  <c r="Z69"/>
  <c r="AA69"/>
  <c r="Y70"/>
  <c r="AB70" s="1"/>
  <c r="Z70"/>
  <c r="AA70"/>
  <c r="Y71"/>
  <c r="AB71" s="1"/>
  <c r="Z71"/>
  <c r="AA71"/>
  <c r="Y72"/>
  <c r="AB72" s="1"/>
  <c r="Z72"/>
  <c r="AA72"/>
  <c r="Y73"/>
  <c r="AB73" s="1"/>
  <c r="Z73"/>
  <c r="AA73"/>
  <c r="Y74"/>
  <c r="AB74" s="1"/>
  <c r="Z74"/>
  <c r="AA74"/>
  <c r="Y75"/>
  <c r="AB75" s="1"/>
  <c r="Z75"/>
  <c r="AA75"/>
  <c r="Y76"/>
  <c r="AB76" s="1"/>
  <c r="Z76"/>
  <c r="AA76"/>
  <c r="Y77"/>
  <c r="AB77" s="1"/>
  <c r="Z77"/>
  <c r="AA77"/>
  <c r="Y78"/>
  <c r="AB78" s="1"/>
  <c r="Z78"/>
  <c r="AA78"/>
  <c r="Y79"/>
  <c r="AB79" s="1"/>
  <c r="Z79"/>
  <c r="AA79"/>
  <c r="Y80"/>
  <c r="AB80" s="1"/>
  <c r="Z80"/>
  <c r="AA80"/>
  <c r="Y81"/>
  <c r="AB81" s="1"/>
  <c r="Z81"/>
  <c r="AA81"/>
  <c r="Y82"/>
  <c r="AB82" s="1"/>
  <c r="Z82"/>
  <c r="AA82"/>
  <c r="Y83"/>
  <c r="AB83" s="1"/>
  <c r="Z83"/>
  <c r="AA83"/>
  <c r="Y84"/>
  <c r="AB84" s="1"/>
  <c r="Z84"/>
  <c r="AA84"/>
  <c r="Y85"/>
  <c r="AB85" s="1"/>
  <c r="Z85"/>
  <c r="AA85"/>
  <c r="Y86"/>
  <c r="AB86" s="1"/>
  <c r="Z86"/>
  <c r="AA86"/>
  <c r="Y87"/>
  <c r="AB87" s="1"/>
  <c r="Z87"/>
  <c r="AA87"/>
  <c r="Y88"/>
  <c r="AB88" s="1"/>
  <c r="Z88"/>
  <c r="AA88"/>
  <c r="Y89"/>
  <c r="AB89" s="1"/>
  <c r="Z89"/>
  <c r="AA89"/>
  <c r="Y90"/>
  <c r="AB90" s="1"/>
  <c r="Z90"/>
  <c r="AA90"/>
  <c r="Y91"/>
  <c r="AB91" s="1"/>
  <c r="Z91"/>
  <c r="AA91"/>
  <c r="Y92"/>
  <c r="AB92" s="1"/>
  <c r="Z92"/>
  <c r="AA92"/>
  <c r="Y93"/>
  <c r="AB93" s="1"/>
  <c r="Z93"/>
  <c r="AA93"/>
  <c r="Y94"/>
  <c r="AB94" s="1"/>
  <c r="Z94"/>
  <c r="AA94"/>
  <c r="Y95"/>
  <c r="AB95" s="1"/>
  <c r="Z95"/>
  <c r="AA95"/>
  <c r="Y96"/>
  <c r="AB96" s="1"/>
  <c r="Z96"/>
  <c r="AA96"/>
  <c r="Y97"/>
  <c r="AB97" s="1"/>
  <c r="Z97"/>
  <c r="AA97"/>
  <c r="Y98"/>
  <c r="AB98" s="1"/>
  <c r="Z98"/>
  <c r="AA98"/>
  <c r="Y99"/>
  <c r="AB99" s="1"/>
  <c r="Z99"/>
  <c r="AA99"/>
  <c r="Y100"/>
  <c r="AB100" s="1"/>
  <c r="Z100"/>
  <c r="AA100"/>
  <c r="Y101"/>
  <c r="AB101" s="1"/>
  <c r="Z101"/>
  <c r="AA101"/>
  <c r="Y102"/>
  <c r="AB102" s="1"/>
  <c r="Z102"/>
  <c r="AA102"/>
  <c r="Y103"/>
  <c r="AB103" s="1"/>
  <c r="Z103"/>
  <c r="AA103"/>
  <c r="Y104"/>
  <c r="AB104" s="1"/>
  <c r="Z104"/>
  <c r="AA104"/>
  <c r="Y105"/>
  <c r="AB105" s="1"/>
  <c r="Z105"/>
  <c r="AA105"/>
  <c r="Y106"/>
  <c r="AB106" s="1"/>
  <c r="Z106"/>
  <c r="AA106"/>
  <c r="Y107"/>
  <c r="AB107" s="1"/>
  <c r="Z107"/>
  <c r="AA107"/>
  <c r="Y108"/>
  <c r="AB108" s="1"/>
  <c r="Z108"/>
  <c r="AA108"/>
  <c r="Y109"/>
  <c r="AB109" s="1"/>
  <c r="Z109"/>
  <c r="AA109"/>
  <c r="Y110"/>
  <c r="AB110" s="1"/>
  <c r="Z110"/>
  <c r="AA110"/>
  <c r="Y111"/>
  <c r="AB111" s="1"/>
  <c r="Z111"/>
  <c r="AA111"/>
  <c r="Y112"/>
  <c r="AB112" s="1"/>
  <c r="Z112"/>
  <c r="AA112"/>
  <c r="Y113"/>
  <c r="AB113" s="1"/>
  <c r="Z113"/>
  <c r="AA113"/>
  <c r="Y114"/>
  <c r="AB114" s="1"/>
  <c r="Z114"/>
  <c r="AA114"/>
  <c r="Y115"/>
  <c r="AB115" s="1"/>
  <c r="Z115"/>
  <c r="AA115"/>
  <c r="Y116"/>
  <c r="AB116" s="1"/>
  <c r="Z116"/>
  <c r="AA116"/>
  <c r="Y117"/>
  <c r="AB117" s="1"/>
  <c r="Z117"/>
  <c r="AA117"/>
  <c r="Y118"/>
  <c r="AB118" s="1"/>
  <c r="Z118"/>
  <c r="AA118"/>
  <c r="Y119"/>
  <c r="AB119" s="1"/>
  <c r="Z119"/>
  <c r="AA119"/>
  <c r="Y120"/>
  <c r="AB120" s="1"/>
  <c r="Z120"/>
  <c r="AA120"/>
  <c r="Y121"/>
  <c r="AB121" s="1"/>
  <c r="Z121"/>
  <c r="AA121"/>
  <c r="Y122"/>
  <c r="AB122" s="1"/>
  <c r="Z122"/>
  <c r="AA122"/>
  <c r="Y123"/>
  <c r="AB123" s="1"/>
  <c r="Z123"/>
  <c r="AA123"/>
  <c r="Y124"/>
  <c r="AB124" s="1"/>
  <c r="Z124"/>
  <c r="AA124"/>
  <c r="Y125"/>
  <c r="AB125" s="1"/>
  <c r="Z125"/>
  <c r="AA125"/>
  <c r="Y126"/>
  <c r="AB126" s="1"/>
  <c r="Z126"/>
  <c r="AA126"/>
  <c r="Y127"/>
  <c r="AB127" s="1"/>
  <c r="Z127"/>
  <c r="AA127"/>
  <c r="Y128"/>
  <c r="AB128" s="1"/>
  <c r="Z128"/>
  <c r="AA128"/>
  <c r="Y129"/>
  <c r="AB129" s="1"/>
  <c r="Z129"/>
  <c r="AA129"/>
  <c r="Y130"/>
  <c r="AB130" s="1"/>
  <c r="Z130"/>
  <c r="AA130"/>
  <c r="Y131"/>
  <c r="AB131" s="1"/>
  <c r="Z131"/>
  <c r="AA131"/>
  <c r="Y132"/>
  <c r="AB132" s="1"/>
  <c r="Z132"/>
  <c r="AA132"/>
  <c r="Y133"/>
  <c r="AB133" s="1"/>
  <c r="Z133"/>
  <c r="AA133"/>
  <c r="Y134"/>
  <c r="AB134" s="1"/>
  <c r="Z134"/>
  <c r="AA134"/>
  <c r="Y135"/>
  <c r="AB135" s="1"/>
  <c r="Z135"/>
  <c r="AA135"/>
  <c r="Y136"/>
  <c r="AB136" s="1"/>
  <c r="Z136"/>
  <c r="AA136"/>
  <c r="Y137"/>
  <c r="AB137" s="1"/>
  <c r="Z137"/>
  <c r="AA137"/>
  <c r="Y138"/>
  <c r="AB138" s="1"/>
  <c r="Z138"/>
  <c r="AA138"/>
  <c r="Y139"/>
  <c r="AB139" s="1"/>
  <c r="Z139"/>
  <c r="AA139"/>
  <c r="M138"/>
  <c r="M136"/>
  <c r="M135"/>
  <c r="M134"/>
  <c r="M133"/>
  <c r="M132"/>
  <c r="M131"/>
  <c r="M130"/>
  <c r="M129"/>
  <c r="M125"/>
  <c r="M124"/>
  <c r="M123"/>
  <c r="M122"/>
  <c r="M121"/>
  <c r="M120"/>
  <c r="M119"/>
  <c r="M115"/>
  <c r="M114"/>
  <c r="M113"/>
  <c r="M112"/>
  <c r="M102"/>
  <c r="M101"/>
  <c r="M100"/>
  <c r="M99"/>
  <c r="M98"/>
  <c r="M97"/>
  <c r="M96"/>
  <c r="M95"/>
  <c r="M94"/>
  <c r="M93"/>
  <c r="M92"/>
  <c r="M91"/>
  <c r="M90"/>
  <c r="M88"/>
  <c r="M86"/>
  <c r="M84"/>
  <c r="M83"/>
  <c r="M82"/>
  <c r="M80"/>
  <c r="M79"/>
  <c r="M78"/>
  <c r="M77"/>
  <c r="M76"/>
  <c r="M75"/>
  <c r="M74"/>
  <c r="M73"/>
  <c r="M72"/>
  <c r="M71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1"/>
  <c r="M40"/>
  <c r="M39"/>
  <c r="M38"/>
  <c r="M35"/>
  <c r="M34"/>
  <c r="M33"/>
  <c r="M26"/>
  <c r="M25"/>
  <c r="M24"/>
  <c r="M23"/>
  <c r="M22"/>
  <c r="M21"/>
  <c r="M20"/>
  <c r="M19"/>
  <c r="M15"/>
  <c r="M14"/>
  <c r="M12"/>
  <c r="M11"/>
  <c r="M9"/>
  <c r="M8"/>
  <c r="M7"/>
  <c r="M6"/>
  <c r="M5"/>
</calcChain>
</file>

<file path=xl/sharedStrings.xml><?xml version="1.0" encoding="utf-8"?>
<sst xmlns="http://schemas.openxmlformats.org/spreadsheetml/2006/main" count="1945" uniqueCount="574">
  <si>
    <t>Forms</t>
  </si>
  <si>
    <t>Quantity</t>
  </si>
  <si>
    <t>S.No.</t>
  </si>
  <si>
    <t>Binder Name</t>
  </si>
  <si>
    <t>Book Name</t>
  </si>
  <si>
    <t>Board</t>
  </si>
  <si>
    <t>Size</t>
  </si>
  <si>
    <t>1 Col</t>
  </si>
  <si>
    <t>2 Col</t>
  </si>
  <si>
    <t>4 Col</t>
  </si>
  <si>
    <t>Ordered</t>
  </si>
  <si>
    <t>Received</t>
  </si>
  <si>
    <t>Balance</t>
  </si>
  <si>
    <t>Status</t>
  </si>
  <si>
    <t>Remarks</t>
  </si>
  <si>
    <t>Stock</t>
  </si>
  <si>
    <t>Deficiency</t>
  </si>
  <si>
    <t>Paper &amp; GSM</t>
  </si>
  <si>
    <t>Title Printer</t>
  </si>
  <si>
    <t>S</t>
  </si>
  <si>
    <t>Short</t>
  </si>
  <si>
    <t>H</t>
  </si>
  <si>
    <t>Hold</t>
  </si>
  <si>
    <t>R</t>
  </si>
  <si>
    <t>Running</t>
  </si>
  <si>
    <t>D</t>
  </si>
  <si>
    <t>Delivered</t>
  </si>
  <si>
    <t>E</t>
  </si>
  <si>
    <t>Debited</t>
  </si>
  <si>
    <t>W</t>
  </si>
  <si>
    <t>Waiver</t>
  </si>
  <si>
    <t>Order No.</t>
  </si>
  <si>
    <t>Order Date</t>
  </si>
  <si>
    <t>Printer Name</t>
  </si>
  <si>
    <t>Binder</t>
  </si>
  <si>
    <t>Saral</t>
  </si>
  <si>
    <t>Busy</t>
  </si>
  <si>
    <t>P</t>
  </si>
  <si>
    <t>Printed</t>
  </si>
  <si>
    <t>L</t>
  </si>
  <si>
    <t>Laminated</t>
  </si>
  <si>
    <t>SO</t>
  </si>
  <si>
    <t>Total</t>
  </si>
  <si>
    <t>Book Binder</t>
  </si>
  <si>
    <t>Text</t>
  </si>
  <si>
    <t>Title</t>
  </si>
  <si>
    <t>Book</t>
  </si>
  <si>
    <t>Text Printer</t>
  </si>
  <si>
    <t>Print Order</t>
  </si>
  <si>
    <t>Stock Requirment</t>
  </si>
  <si>
    <t>Paper Calculation (Reams)</t>
  </si>
  <si>
    <t>Color</t>
  </si>
  <si>
    <t>Pending Print Order Register (Busy) From 01-Apr-2012 To 31-Mar-2013</t>
  </si>
  <si>
    <t>N</t>
  </si>
  <si>
    <t>Not Reqd.</t>
  </si>
  <si>
    <t>Bill</t>
  </si>
  <si>
    <t>PO No.</t>
  </si>
  <si>
    <t>PO Date</t>
  </si>
  <si>
    <t>Bill No.</t>
  </si>
  <si>
    <t>Bill Date</t>
  </si>
  <si>
    <t>V</t>
  </si>
  <si>
    <t>X</t>
  </si>
  <si>
    <t>Y</t>
  </si>
  <si>
    <t>Z</t>
  </si>
  <si>
    <t>CD Received</t>
  </si>
  <si>
    <t>CD Delivered</t>
  </si>
  <si>
    <t>Ferro Received</t>
  </si>
  <si>
    <t>Ferro Delivered</t>
  </si>
  <si>
    <t>Under Process</t>
  </si>
  <si>
    <t>+ve Received</t>
  </si>
  <si>
    <t>+ve Delivered</t>
  </si>
  <si>
    <t>Hold (+ve)</t>
  </si>
  <si>
    <t>Hold (Paper)</t>
  </si>
  <si>
    <t>U</t>
  </si>
  <si>
    <t>T</t>
  </si>
  <si>
    <t>Q</t>
  </si>
  <si>
    <t>M</t>
  </si>
  <si>
    <t>O</t>
  </si>
  <si>
    <t>Laminator</t>
  </si>
  <si>
    <t>RACHNA SAGAR (P) LTD*</t>
  </si>
  <si>
    <t>Target Date</t>
  </si>
  <si>
    <t>Extend Date</t>
  </si>
  <si>
    <t>Edition</t>
  </si>
  <si>
    <t>Ref No</t>
  </si>
  <si>
    <t>PDF Received Date</t>
  </si>
  <si>
    <t>PDF Send Date</t>
  </si>
  <si>
    <t>Delivery Date</t>
  </si>
  <si>
    <t>RACHNA SAGAR (P) LTD.</t>
  </si>
  <si>
    <t>Print Order Status Register (Title Printerwise) From 01-Jan-2019 To 10-Jan-2019</t>
  </si>
  <si>
    <t>Art 2</t>
  </si>
  <si>
    <t>PRIMARY</t>
  </si>
  <si>
    <t>23 X 36/08</t>
  </si>
  <si>
    <t>4</t>
  </si>
  <si>
    <t>4+4</t>
  </si>
  <si>
    <t>3506</t>
  </si>
  <si>
    <t>02-01-19</t>
  </si>
  <si>
    <t>Alankar Graphics (Cover)</t>
  </si>
  <si>
    <t/>
  </si>
  <si>
    <t>005559</t>
  </si>
  <si>
    <t>Art 5</t>
  </si>
  <si>
    <t>3509</t>
  </si>
  <si>
    <t>005562</t>
  </si>
  <si>
    <t>Art 7</t>
  </si>
  <si>
    <t>3511</t>
  </si>
  <si>
    <t>005564</t>
  </si>
  <si>
    <t>Art A</t>
  </si>
  <si>
    <t>3519</t>
  </si>
  <si>
    <t>03-01-19</t>
  </si>
  <si>
    <t>13-01-19</t>
  </si>
  <si>
    <t>005580</t>
  </si>
  <si>
    <t>Art C</t>
  </si>
  <si>
    <t>3520</t>
  </si>
  <si>
    <t>005581</t>
  </si>
  <si>
    <t>Capital &amp; Small Letter</t>
  </si>
  <si>
    <t>3554</t>
  </si>
  <si>
    <t>07-01-19</t>
  </si>
  <si>
    <t>17-01-19</t>
  </si>
  <si>
    <t>Alankar Graphics Pvt Ltd</t>
  </si>
  <si>
    <t>Alankar Binding</t>
  </si>
  <si>
    <t>Bilt Megna 23 x 35 / 17.7 Kg</t>
  </si>
  <si>
    <t>005684</t>
  </si>
  <si>
    <t>Mehak Balgeet 1</t>
  </si>
  <si>
    <t>3514</t>
  </si>
  <si>
    <t>005572</t>
  </si>
  <si>
    <t>Mehak Balgeet 2</t>
  </si>
  <si>
    <t>3515</t>
  </si>
  <si>
    <t>005573</t>
  </si>
  <si>
    <t>New General Awareness 1</t>
  </si>
  <si>
    <t>3481</t>
  </si>
  <si>
    <t>005529</t>
  </si>
  <si>
    <t>Art B</t>
  </si>
  <si>
    <t>3504</t>
  </si>
  <si>
    <t>Aman Art Press (Cover Printers)</t>
  </si>
  <si>
    <t>005557</t>
  </si>
  <si>
    <t>BACK SIDE 20 x 30 One col</t>
  </si>
  <si>
    <t>AIEEE</t>
  </si>
  <si>
    <t>20 X 30/08</t>
  </si>
  <si>
    <t>0+1</t>
  </si>
  <si>
    <t>3543</t>
  </si>
  <si>
    <t>04-01-19</t>
  </si>
  <si>
    <t>14-01-19</t>
  </si>
  <si>
    <t>005638</t>
  </si>
  <si>
    <t>ENG LANG &amp; LIT POW SOLUTION 9</t>
  </si>
  <si>
    <t>COMBO 8, 9, 10</t>
  </si>
  <si>
    <t>1</t>
  </si>
  <si>
    <t>3472</t>
  </si>
  <si>
    <t>01-01-19</t>
  </si>
  <si>
    <t>N K Book Binder (Printers)</t>
  </si>
  <si>
    <t>N K Book Binder</t>
  </si>
  <si>
    <t>Naini Classic / 20 x 30 / 12.4 Kg</t>
  </si>
  <si>
    <t>005520</t>
  </si>
  <si>
    <t>New General Awareness 4</t>
  </si>
  <si>
    <t>3477</t>
  </si>
  <si>
    <t>Shiva Printech</t>
  </si>
  <si>
    <t>Shiva Printech (K K Binder)</t>
  </si>
  <si>
    <t>005525</t>
  </si>
  <si>
    <t>New General Awareness 6</t>
  </si>
  <si>
    <t>3553</t>
  </si>
  <si>
    <t>005683</t>
  </si>
  <si>
    <t>Oos Ke Moti 8</t>
  </si>
  <si>
    <t>22 X 33/08</t>
  </si>
  <si>
    <t>3551</t>
  </si>
  <si>
    <t>05-01-19</t>
  </si>
  <si>
    <t>15-01-19</t>
  </si>
  <si>
    <t>005680</t>
  </si>
  <si>
    <t>Pri Back Oos Ke Moti 6 to 8</t>
  </si>
  <si>
    <t>0+4</t>
  </si>
  <si>
    <t>3552</t>
  </si>
  <si>
    <t>005681</t>
  </si>
  <si>
    <t>Art 3</t>
  </si>
  <si>
    <t>3507</t>
  </si>
  <si>
    <t>Deep Color Scan (Cover Printer)</t>
  </si>
  <si>
    <t>005560</t>
  </si>
  <si>
    <t>BACK SIDE 20 x 30 (5MM-22MM)</t>
  </si>
  <si>
    <t>3488</t>
  </si>
  <si>
    <t>005536</t>
  </si>
  <si>
    <t>BACK SIDE 23 x 36 (23MM-45MM)</t>
  </si>
  <si>
    <t>CBSE VOL 1</t>
  </si>
  <si>
    <t>3583</t>
  </si>
  <si>
    <t>005716</t>
  </si>
  <si>
    <t>BACK SIDE 23 x 36 (5MM-22MM)</t>
  </si>
  <si>
    <t>3495</t>
  </si>
  <si>
    <t>005548</t>
  </si>
  <si>
    <t>CBSE Toppers Sheet EAD Mathematics 10</t>
  </si>
  <si>
    <t>3492</t>
  </si>
  <si>
    <t>Sachdeva Offset Printer (Printers)</t>
  </si>
  <si>
    <t>Sachdeva Offset Printers (Binder)</t>
  </si>
  <si>
    <t>Naini Classic / 23 x 36 / 17 Kg</t>
  </si>
  <si>
    <t>005545</t>
  </si>
  <si>
    <t>CBSE Toppers Sheet EAD Science 10</t>
  </si>
  <si>
    <t>3494</t>
  </si>
  <si>
    <t>IBH Print and Bind Pvt Ltd</t>
  </si>
  <si>
    <t>IBH Print &amp; Bind Pvt Ltd (Binder)</t>
  </si>
  <si>
    <t>005547</t>
  </si>
  <si>
    <t>E A D Mathematics 10 (23*36)</t>
  </si>
  <si>
    <t>3491</t>
  </si>
  <si>
    <t>005544</t>
  </si>
  <si>
    <t>E A D Science 10 (23*36)</t>
  </si>
  <si>
    <t>3493</t>
  </si>
  <si>
    <t>005546</t>
  </si>
  <si>
    <t>Enriched SCANNER Science PYQs 10</t>
  </si>
  <si>
    <t>3485</t>
  </si>
  <si>
    <t>005533</t>
  </si>
  <si>
    <t>Note Book Icse Chemistry 10</t>
  </si>
  <si>
    <t>LAB</t>
  </si>
  <si>
    <t>2</t>
  </si>
  <si>
    <t>3587</t>
  </si>
  <si>
    <t>08-01-19</t>
  </si>
  <si>
    <t>18-01-19</t>
  </si>
  <si>
    <t>Yash Printographics (Printers)</t>
  </si>
  <si>
    <t>Yash Printographics (Binder)</t>
  </si>
  <si>
    <t>005720</t>
  </si>
  <si>
    <t>Note Book Icse Chemistry 9</t>
  </si>
  <si>
    <t>3588</t>
  </si>
  <si>
    <t>Kohinoor Enterprises (Printer)</t>
  </si>
  <si>
    <t>Kohinoor Enterprises (Binding)</t>
  </si>
  <si>
    <t>005721</t>
  </si>
  <si>
    <t>Tog with Science 10</t>
  </si>
  <si>
    <t>3567</t>
  </si>
  <si>
    <t>Naini Classic / 23 x 36 / 18.1 Kg</t>
  </si>
  <si>
    <t>005697</t>
  </si>
  <si>
    <t>Tog with Science Practical Booklet 10</t>
  </si>
  <si>
    <t>3568</t>
  </si>
  <si>
    <t>Naini Classic / 20 x 30 / 13.2 Kg</t>
  </si>
  <si>
    <t>005698</t>
  </si>
  <si>
    <t>3541</t>
  </si>
  <si>
    <t>First Impression (Title Priners)</t>
  </si>
  <si>
    <t>005605</t>
  </si>
  <si>
    <t>CBSE Toppers Sheet EAD English Core 12</t>
  </si>
  <si>
    <t>CBSE 12TH</t>
  </si>
  <si>
    <t>3524</t>
  </si>
  <si>
    <t>B B Press (Printers)</t>
  </si>
  <si>
    <t>B B Press (Binders)</t>
  </si>
  <si>
    <t>005587</t>
  </si>
  <si>
    <t>E A D English Core 12 (23*36)</t>
  </si>
  <si>
    <t>3523</t>
  </si>
  <si>
    <t>005586</t>
  </si>
  <si>
    <t>New General Awareness 8</t>
  </si>
  <si>
    <t>3478</t>
  </si>
  <si>
    <t>Sheel Printers Private Limited</t>
  </si>
  <si>
    <t>Sheel Print (Binder)</t>
  </si>
  <si>
    <t>005526</t>
  </si>
  <si>
    <t>3500</t>
  </si>
  <si>
    <t>Goyal Offset Printer (Cover)</t>
  </si>
  <si>
    <t>005553</t>
  </si>
  <si>
    <t>3585</t>
  </si>
  <si>
    <t>005718</t>
  </si>
  <si>
    <t>CBSE Toppers Sheet EAD Eng Communicative 10</t>
  </si>
  <si>
    <t>3499</t>
  </si>
  <si>
    <t>Goyal Offset Pvt. Ltd.</t>
  </si>
  <si>
    <t>Goyal Printer (Binder)</t>
  </si>
  <si>
    <t>005552</t>
  </si>
  <si>
    <t>3561</t>
  </si>
  <si>
    <t>005691</t>
  </si>
  <si>
    <t>E A D English Communicative 10 (23*36)</t>
  </si>
  <si>
    <t>3498</t>
  </si>
  <si>
    <t>005551</t>
  </si>
  <si>
    <t>3560</t>
  </si>
  <si>
    <t>005690</t>
  </si>
  <si>
    <t>Samvaad 6</t>
  </si>
  <si>
    <t>3578</t>
  </si>
  <si>
    <t>22-01-19</t>
  </si>
  <si>
    <t>Kalindi Print N Pack (Cover)</t>
  </si>
  <si>
    <t>005711</t>
  </si>
  <si>
    <t>Samvaad 7</t>
  </si>
  <si>
    <t>3579</t>
  </si>
  <si>
    <t>005712</t>
  </si>
  <si>
    <t>Samvaad 8</t>
  </si>
  <si>
    <t>3580</t>
  </si>
  <si>
    <t>005713</t>
  </si>
  <si>
    <t>Art 6</t>
  </si>
  <si>
    <t>3510</t>
  </si>
  <si>
    <t>Kalra Printers (Cover)</t>
  </si>
  <si>
    <t>005563</t>
  </si>
  <si>
    <t>BACK SIDE 20 X 30 (23MM-45MM)</t>
  </si>
  <si>
    <t>3490</t>
  </si>
  <si>
    <t>005538</t>
  </si>
  <si>
    <t>3489</t>
  </si>
  <si>
    <t>005537</t>
  </si>
  <si>
    <t>3470</t>
  </si>
  <si>
    <t>005518</t>
  </si>
  <si>
    <t>3501</t>
  </si>
  <si>
    <t>005554</t>
  </si>
  <si>
    <t>3540</t>
  </si>
  <si>
    <t>19-01-19</t>
  </si>
  <si>
    <t>005604</t>
  </si>
  <si>
    <t>3584</t>
  </si>
  <si>
    <t>005717</t>
  </si>
  <si>
    <t>CBSE Pariksha Envelops</t>
  </si>
  <si>
    <t>20 X 30/04</t>
  </si>
  <si>
    <t>3539</t>
  </si>
  <si>
    <t>005602</t>
  </si>
  <si>
    <t>3577</t>
  </si>
  <si>
    <t>005710</t>
  </si>
  <si>
    <t>CBSE Toppers Sheet EAD Business Studies 12</t>
  </si>
  <si>
    <t>3497</t>
  </si>
  <si>
    <t>Amit Enterprises (Printers)</t>
  </si>
  <si>
    <t>Kanha Book Binder (Binding)</t>
  </si>
  <si>
    <t>005550</t>
  </si>
  <si>
    <t>3522</t>
  </si>
  <si>
    <t>005585</t>
  </si>
  <si>
    <t>CBSE Toppers Sheet EAD Chemistry 12</t>
  </si>
  <si>
    <t>3532</t>
  </si>
  <si>
    <t>005595</t>
  </si>
  <si>
    <t>CBSE Toppers Sheet EAD Eng Lang &amp; Lit 10</t>
  </si>
  <si>
    <t>3526</t>
  </si>
  <si>
    <t>Maryam Book Binder</t>
  </si>
  <si>
    <t>005589</t>
  </si>
  <si>
    <t>CBSE Toppers Sheet EAD Hindi B 10</t>
  </si>
  <si>
    <t>3528</t>
  </si>
  <si>
    <t>Choudhary Press (Ajit Printers)</t>
  </si>
  <si>
    <t>Choudhary Press (Ajit Binders)</t>
  </si>
  <si>
    <t>005591</t>
  </si>
  <si>
    <t>CBSE Toppers Sheet EAD Social Science 10</t>
  </si>
  <si>
    <t>3538</t>
  </si>
  <si>
    <t>Fine Offset Printers (Printers)</t>
  </si>
  <si>
    <t>Fine Offset Printers (Binder)</t>
  </si>
  <si>
    <t>005601</t>
  </si>
  <si>
    <t>Divyam Sanskrit Vyakran 5</t>
  </si>
  <si>
    <t>3594</t>
  </si>
  <si>
    <t>09-01-19</t>
  </si>
  <si>
    <t>005736</t>
  </si>
  <si>
    <t>Divyam Sanskrit Vyakran 6</t>
  </si>
  <si>
    <t>3595</t>
  </si>
  <si>
    <t>005737</t>
  </si>
  <si>
    <t>Divyam Sanskrit Vyakran 8</t>
  </si>
  <si>
    <t>3596</t>
  </si>
  <si>
    <t>005738</t>
  </si>
  <si>
    <t>E A D Business Studies 12 (23*36)</t>
  </si>
  <si>
    <t>3496</t>
  </si>
  <si>
    <t>005549</t>
  </si>
  <si>
    <t>3521</t>
  </si>
  <si>
    <t>005584</t>
  </si>
  <si>
    <t>E A D English Language and Literature 10 (23*36)</t>
  </si>
  <si>
    <t>3525</t>
  </si>
  <si>
    <t>005588</t>
  </si>
  <si>
    <t>E A D Hindi B 10 (23*36)</t>
  </si>
  <si>
    <t>3527</t>
  </si>
  <si>
    <t>005590</t>
  </si>
  <si>
    <t>Enriched SCANNER PYQs Chemistry 12th</t>
  </si>
  <si>
    <t>3483</t>
  </si>
  <si>
    <t>B H Brothers</t>
  </si>
  <si>
    <t>B H Brothers (Binder)</t>
  </si>
  <si>
    <t>005531</t>
  </si>
  <si>
    <t>Enriched SCANNER PYQs Physics 12th</t>
  </si>
  <si>
    <t>3484</t>
  </si>
  <si>
    <t>005532</t>
  </si>
  <si>
    <t>Lab Kit Science 6</t>
  </si>
  <si>
    <t>3547</t>
  </si>
  <si>
    <t>005669</t>
  </si>
  <si>
    <t>Lab Kit Science 8</t>
  </si>
  <si>
    <t>3548</t>
  </si>
  <si>
    <t>005670</t>
  </si>
  <si>
    <t>New Jharna Text Book 6</t>
  </si>
  <si>
    <t>3591</t>
  </si>
  <si>
    <t>005729</t>
  </si>
  <si>
    <t>New Jharna Text Book 7</t>
  </si>
  <si>
    <t>3592</t>
  </si>
  <si>
    <t>005730</t>
  </si>
  <si>
    <t>New Jharna Text Book 8</t>
  </si>
  <si>
    <t>3593</t>
  </si>
  <si>
    <t>005731</t>
  </si>
  <si>
    <t>New Jharna Work Book 6</t>
  </si>
  <si>
    <t>3549</t>
  </si>
  <si>
    <t>005676</t>
  </si>
  <si>
    <t>New Jharna Work Book 7</t>
  </si>
  <si>
    <t>3550</t>
  </si>
  <si>
    <t>005677</t>
  </si>
  <si>
    <t>Peeka Boo Poster 15*20 Size</t>
  </si>
  <si>
    <t>3598</t>
  </si>
  <si>
    <t>24-01-19</t>
  </si>
  <si>
    <t>005740</t>
  </si>
  <si>
    <t>Pri Back 20 X 30 (5-22)MM Certificate</t>
  </si>
  <si>
    <t>3597</t>
  </si>
  <si>
    <t>005739</t>
  </si>
  <si>
    <t>Pri Back Sunhari Dhoop Series 0 to 5</t>
  </si>
  <si>
    <t>3557</t>
  </si>
  <si>
    <t>005687</t>
  </si>
  <si>
    <t>Sunheri Dhoop 0</t>
  </si>
  <si>
    <t>3555</t>
  </si>
  <si>
    <t>005685</t>
  </si>
  <si>
    <t>Sunheri Dhoop 0 Booklet</t>
  </si>
  <si>
    <t>3556</t>
  </si>
  <si>
    <t>T.N.P.L 20 x 30 / 13.6 Kg</t>
  </si>
  <si>
    <t>005686</t>
  </si>
  <si>
    <t>Tog with English Core POW without Solution 12</t>
  </si>
  <si>
    <t>3469</t>
  </si>
  <si>
    <t>005517</t>
  </si>
  <si>
    <t>Tog with Mathematics NCERT 10</t>
  </si>
  <si>
    <t>3574</t>
  </si>
  <si>
    <t>005704</t>
  </si>
  <si>
    <t>Tog with Science 9</t>
  </si>
  <si>
    <t>3565</t>
  </si>
  <si>
    <t>005695</t>
  </si>
  <si>
    <t>Tog with Science Practical Booklet 9</t>
  </si>
  <si>
    <t>3566</t>
  </si>
  <si>
    <t>005696</t>
  </si>
  <si>
    <t>Computer Crome 3</t>
  </si>
  <si>
    <t>3474</t>
  </si>
  <si>
    <t>Narain Printers</t>
  </si>
  <si>
    <t>Narain Printers (Cover)</t>
  </si>
  <si>
    <t>Narain Binders</t>
  </si>
  <si>
    <t>005522</t>
  </si>
  <si>
    <t>Accueil Picture Dictionary 02</t>
  </si>
  <si>
    <t>3466</t>
  </si>
  <si>
    <t>Sanjay Printers &amp; Publishera Pvt.Ltd.</t>
  </si>
  <si>
    <t>Pasricha Printers (Cover)</t>
  </si>
  <si>
    <t>Sanjay Printer &amp; Publisher P Ltd(Binder)</t>
  </si>
  <si>
    <t>Matt Finish 21 x 30 / 93 /18.9 Kg</t>
  </si>
  <si>
    <t>005514</t>
  </si>
  <si>
    <t>Accueil Text Book 02</t>
  </si>
  <si>
    <t>3465</t>
  </si>
  <si>
    <t>Total = 10
10-Jan-19(10)</t>
  </si>
  <si>
    <t>Matt Finish 23 x 36 /93Gsm/ 24.84 Kg</t>
  </si>
  <si>
    <t>005513</t>
  </si>
  <si>
    <t>All In One</t>
  </si>
  <si>
    <t>3518</t>
  </si>
  <si>
    <t>005579</t>
  </si>
  <si>
    <t>Art 8</t>
  </si>
  <si>
    <t>3512</t>
  </si>
  <si>
    <t>005565</t>
  </si>
  <si>
    <t>3487</t>
  </si>
  <si>
    <t>005535</t>
  </si>
  <si>
    <t>3581</t>
  </si>
  <si>
    <t>005714</t>
  </si>
  <si>
    <t>3471</t>
  </si>
  <si>
    <t>16-01-19</t>
  </si>
  <si>
    <t>005519</t>
  </si>
  <si>
    <t>3582</t>
  </si>
  <si>
    <t>005715</t>
  </si>
  <si>
    <t>3542</t>
  </si>
  <si>
    <t>005606</t>
  </si>
  <si>
    <t>3586</t>
  </si>
  <si>
    <t>27-01-19</t>
  </si>
  <si>
    <t>005719</t>
  </si>
  <si>
    <t>CBSE Toppers Sheet EAD Accountancy 12</t>
  </si>
  <si>
    <t>3530</t>
  </si>
  <si>
    <t>005593</t>
  </si>
  <si>
    <t>3563</t>
  </si>
  <si>
    <t>005693</t>
  </si>
  <si>
    <t>CBSE Toppers Sheet EAD Economics 12</t>
  </si>
  <si>
    <t>3534</t>
  </si>
  <si>
    <t>005597</t>
  </si>
  <si>
    <t>3559</t>
  </si>
  <si>
    <t>005689</t>
  </si>
  <si>
    <t>CBSE Toppers Sheet EAD Physics 12</t>
  </si>
  <si>
    <t>3536</t>
  </si>
  <si>
    <t>Nice Printing Press</t>
  </si>
  <si>
    <t>Nice Printing Press (Binder)</t>
  </si>
  <si>
    <t>005599</t>
  </si>
  <si>
    <t>E A D Accountancy 12 (23*36)</t>
  </si>
  <si>
    <t>3529</t>
  </si>
  <si>
    <t>005592</t>
  </si>
  <si>
    <t>3562</t>
  </si>
  <si>
    <t>005692</t>
  </si>
  <si>
    <t>E A D Chemistry 12 (23*36)</t>
  </si>
  <si>
    <t>3531</t>
  </si>
  <si>
    <t>005594</t>
  </si>
  <si>
    <t>E A D Economics 12 (23*36)</t>
  </si>
  <si>
    <t>3533</t>
  </si>
  <si>
    <t>005596</t>
  </si>
  <si>
    <t>3558</t>
  </si>
  <si>
    <t>005688</t>
  </si>
  <si>
    <t>E A D Physics 12 (23*36)</t>
  </si>
  <si>
    <t>3535</t>
  </si>
  <si>
    <t>005598</t>
  </si>
  <si>
    <t>E A D Social Science 10 (23*36)</t>
  </si>
  <si>
    <t>3537</t>
  </si>
  <si>
    <t>005600</t>
  </si>
  <si>
    <t>Enriched SCANNER Mathematics PYQs 10</t>
  </si>
  <si>
    <t>3482</t>
  </si>
  <si>
    <t>005530</t>
  </si>
  <si>
    <t>3564</t>
  </si>
  <si>
    <t>005694</t>
  </si>
  <si>
    <t>Environmental Studies 4</t>
  </si>
  <si>
    <t>3516</t>
  </si>
  <si>
    <t>005577</t>
  </si>
  <si>
    <t>Environmental Studies 5</t>
  </si>
  <si>
    <t>3517</t>
  </si>
  <si>
    <t>005578</t>
  </si>
  <si>
    <t>3544</t>
  </si>
  <si>
    <t>005666</t>
  </si>
  <si>
    <t>Lab Kit Science 7</t>
  </si>
  <si>
    <t>3545</t>
  </si>
  <si>
    <t>005667</t>
  </si>
  <si>
    <t>Note Book Icse Physics 10</t>
  </si>
  <si>
    <t>3589</t>
  </si>
  <si>
    <t>005722</t>
  </si>
  <si>
    <t>Note Book Icse Physics 9</t>
  </si>
  <si>
    <t>3590</t>
  </si>
  <si>
    <t>Saisha Enterprises</t>
  </si>
  <si>
    <t>Sai Krishna Enterprises (Binder)</t>
  </si>
  <si>
    <t>005723</t>
  </si>
  <si>
    <t>Oos Ke Moti 0</t>
  </si>
  <si>
    <t>3479</t>
  </si>
  <si>
    <t>LPP Print Packagings Pvt.Ltd.</t>
  </si>
  <si>
    <t>LPP Print Packagings Pvt.Ltd. (Binder)</t>
  </si>
  <si>
    <t>005527</t>
  </si>
  <si>
    <t>Oos Ke Moti 0 Booklet</t>
  </si>
  <si>
    <t>3480</t>
  </si>
  <si>
    <t>Bilt Megna 20 x 30 / 13.2 Kg</t>
  </si>
  <si>
    <t>005528</t>
  </si>
  <si>
    <t>Picture Dictionary</t>
  </si>
  <si>
    <t>3513</t>
  </si>
  <si>
    <t>005567</t>
  </si>
  <si>
    <t>Pri Back Accuiel Text Book Series</t>
  </si>
  <si>
    <t>3467</t>
  </si>
  <si>
    <t>005515</t>
  </si>
  <si>
    <t>Pri Back Oos Ke Moti 0 to 5</t>
  </si>
  <si>
    <t>3486</t>
  </si>
  <si>
    <t>005534</t>
  </si>
  <si>
    <t>Tini Mini Musical Rhymes A</t>
  </si>
  <si>
    <t>3502</t>
  </si>
  <si>
    <t>005555</t>
  </si>
  <si>
    <t>Tini Mini Musical Rhymes B</t>
  </si>
  <si>
    <t>3503</t>
  </si>
  <si>
    <t>005556</t>
  </si>
  <si>
    <t>3468</t>
  </si>
  <si>
    <t>005516</t>
  </si>
  <si>
    <t>Tog with Mathematics 10</t>
  </si>
  <si>
    <t>3572</t>
  </si>
  <si>
    <t>005702</t>
  </si>
  <si>
    <t>Tog with Social Science 10</t>
  </si>
  <si>
    <t>3570</t>
  </si>
  <si>
    <t>Maryam Printers</t>
  </si>
  <si>
    <t>005700</t>
  </si>
  <si>
    <t>Tog with Social Science 9</t>
  </si>
  <si>
    <t>3569</t>
  </si>
  <si>
    <t>005699</t>
  </si>
  <si>
    <t>NSDC (Eng) CCTV Instalation Technician</t>
  </si>
  <si>
    <t>NSDC</t>
  </si>
  <si>
    <t>25 x 36/08</t>
  </si>
  <si>
    <t>8062</t>
  </si>
  <si>
    <t>R P Printers Pvt Ltd</t>
  </si>
  <si>
    <t>R P Printer (Cover)</t>
  </si>
  <si>
    <t>R P Printers (Binder)</t>
  </si>
  <si>
    <t>Naini Classic / 25 x 34 / 19.2 Kg</t>
  </si>
  <si>
    <t>005634</t>
  </si>
  <si>
    <t>NSDC (Eng) Food &amp; Beverages Service Steward</t>
  </si>
  <si>
    <t>8107</t>
  </si>
  <si>
    <t>005728</t>
  </si>
  <si>
    <t>NSDC (Eng) Front Office Associate</t>
  </si>
  <si>
    <t>8065</t>
  </si>
  <si>
    <t>005637</t>
  </si>
  <si>
    <t>NSDC (Eng) Led Light Repair Technician</t>
  </si>
  <si>
    <t>8063</t>
  </si>
  <si>
    <t>005635</t>
  </si>
  <si>
    <t>NSDC (Hindi) Field Tech. Other Home Appliances</t>
  </si>
  <si>
    <t>25 X 34/08</t>
  </si>
  <si>
    <t>8106</t>
  </si>
  <si>
    <t>005727</t>
  </si>
  <si>
    <t>NSDC (Hindi) Self Employed Tailor</t>
  </si>
  <si>
    <t>8064</t>
  </si>
  <si>
    <t>005636</t>
  </si>
  <si>
    <t>Art 1</t>
  </si>
  <si>
    <t>3505</t>
  </si>
  <si>
    <t>SALASAR IMAGING SYSTEM (Cover)</t>
  </si>
  <si>
    <t>005558</t>
  </si>
  <si>
    <t>Art 4</t>
  </si>
  <si>
    <t>3508</t>
  </si>
  <si>
    <t>005561</t>
  </si>
  <si>
    <t>New General Awareness 2</t>
  </si>
  <si>
    <t>3475</t>
  </si>
  <si>
    <t>SALASAR IMAGING SYSTEMS (Text)</t>
  </si>
  <si>
    <t>SALASAR IMAGING SYSTEMS BINDER</t>
  </si>
  <si>
    <t>005523</t>
  </si>
  <si>
    <t>3546</t>
  </si>
  <si>
    <t>Sita Fine Art (Cover)</t>
  </si>
  <si>
    <t>005668</t>
  </si>
  <si>
    <t>New General Awareness 3</t>
  </si>
  <si>
    <t>3476</t>
  </si>
  <si>
    <t>Sita Fine Arts Pvt. Ltd.</t>
  </si>
  <si>
    <t>Sita Fine Arts (Binder)</t>
  </si>
  <si>
    <t>005524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</si>
</sst>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dd\-mm\-yy"/>
  </numFmts>
  <fonts count="1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1">
    <xf numFmtId="0" fontId="0" fillId="0" borderId="0" xfId="0"/>
    <xf numFmtId="165" fontId="10" fillId="0" borderId="0" xfId="0" applyNumberFormat="1" applyFont="1" applyBorder="1" applyAlignment="1">
      <alignment horizontal="right" vertical="center"/>
    </xf>
    <xf numFmtId="49" fontId="10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1" fontId="10" fillId="0" borderId="0" xfId="1" applyNumberFormat="1" applyFont="1" applyBorder="1" applyAlignment="1">
      <alignment horizontal="right" vertical="center"/>
    </xf>
    <xf numFmtId="1" fontId="6" fillId="0" borderId="0" xfId="1" applyNumberFormat="1" applyFont="1" applyAlignment="1">
      <alignment horizontal="right" vertical="center"/>
    </xf>
    <xf numFmtId="1" fontId="6" fillId="0" borderId="0" xfId="0" applyNumberFormat="1" applyFont="1" applyAlignment="1">
      <alignment horizontal="right" vertical="center"/>
    </xf>
    <xf numFmtId="49" fontId="10" fillId="0" borderId="0" xfId="0" applyNumberFormat="1" applyFont="1" applyBorder="1" applyAlignment="1">
      <alignment horizontal="left" vertical="center" wrapText="1"/>
    </xf>
    <xf numFmtId="0" fontId="10" fillId="0" borderId="0" xfId="0" applyNumberFormat="1" applyFont="1" applyAlignment="1">
      <alignment horizontal="right" vertical="center" wrapText="1"/>
    </xf>
    <xf numFmtId="0" fontId="6" fillId="0" borderId="0" xfId="0" applyNumberFormat="1" applyFont="1" applyAlignment="1">
      <alignment horizontal="right" vertical="center"/>
    </xf>
    <xf numFmtId="1" fontId="10" fillId="0" borderId="0" xfId="0" applyNumberFormat="1" applyFont="1" applyAlignment="1">
      <alignment horizontal="right" vertical="center" wrapText="1"/>
    </xf>
    <xf numFmtId="165" fontId="6" fillId="0" borderId="0" xfId="0" applyNumberFormat="1" applyFont="1" applyAlignment="1">
      <alignment horizontal="right" vertical="center" wrapText="1"/>
    </xf>
    <xf numFmtId="165" fontId="6" fillId="0" borderId="0" xfId="0" applyNumberFormat="1" applyFont="1" applyAlignment="1">
      <alignment horizontal="right" vertical="center"/>
    </xf>
    <xf numFmtId="165" fontId="11" fillId="0" borderId="0" xfId="0" applyNumberFormat="1" applyFont="1" applyFill="1" applyBorder="1" applyAlignment="1">
      <alignment horizontal="right" vertical="center" wrapText="1"/>
    </xf>
    <xf numFmtId="0" fontId="10" fillId="0" borderId="0" xfId="0" applyNumberFormat="1" applyFont="1" applyAlignment="1">
      <alignment horizontal="right" vertical="center"/>
    </xf>
    <xf numFmtId="165" fontId="10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2" fontId="10" fillId="0" borderId="0" xfId="1" applyNumberFormat="1" applyFont="1" applyBorder="1" applyAlignment="1">
      <alignment horizontal="right" vertical="center"/>
    </xf>
    <xf numFmtId="2" fontId="6" fillId="0" borderId="0" xfId="1" applyNumberFormat="1" applyFont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10" fillId="0" borderId="0" xfId="1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1" fontId="10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1" fontId="10" fillId="0" borderId="0" xfId="1" applyNumberFormat="1" applyFont="1" applyBorder="1" applyAlignment="1">
      <alignment horizontal="right" vertical="center" wrapText="1"/>
    </xf>
    <xf numFmtId="1" fontId="6" fillId="0" borderId="0" xfId="0" applyNumberFormat="1" applyFont="1" applyAlignment="1">
      <alignment horizontal="right" vertical="center" wrapText="1"/>
    </xf>
    <xf numFmtId="166" fontId="0" fillId="0" borderId="0" xfId="0" applyNumberForma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6" fontId="10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1" fontId="10" fillId="0" borderId="0" xfId="1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NumberFormat="1" applyFont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2" fontId="10" fillId="0" borderId="0" xfId="1" applyNumberFormat="1" applyFont="1" applyBorder="1" applyAlignment="1">
      <alignment horizontal="center" vertical="center"/>
    </xf>
    <xf numFmtId="1" fontId="10" fillId="0" borderId="0" xfId="1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b/>
        <i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D139"/>
  <sheetViews>
    <sheetView tabSelected="1" topLeftCell="X1" workbookViewId="0">
      <selection activeCell="AJ1" sqref="AJ1:AJ1048576"/>
    </sheetView>
  </sheetViews>
  <sheetFormatPr defaultRowHeight="15"/>
  <cols>
    <col min="1" max="1" width="5" style="27" bestFit="1" customWidth="1"/>
    <col min="2" max="2" width="18.7109375" style="20" customWidth="1"/>
    <col min="3" max="3" width="13.42578125" style="6" hidden="1" customWidth="1"/>
    <col min="4" max="4" width="5.7109375" style="20" bestFit="1" customWidth="1"/>
    <col min="5" max="5" width="5.42578125" style="30" bestFit="1" customWidth="1"/>
    <col min="6" max="6" width="4.85546875" style="30" bestFit="1" customWidth="1"/>
    <col min="7" max="7" width="5.42578125" style="30" bestFit="1" customWidth="1"/>
    <col min="8" max="8" width="5.140625" style="26" customWidth="1"/>
    <col min="9" max="9" width="6.42578125" style="32" bestFit="1" customWidth="1"/>
    <col min="10" max="10" width="8.140625" style="6" customWidth="1"/>
    <col min="11" max="11" width="7.7109375" style="8" bestFit="1" customWidth="1"/>
    <col min="12" max="12" width="11.85546875" style="46" bestFit="1" customWidth="1"/>
    <col min="13" max="13" width="6.85546875" style="9" bestFit="1" customWidth="1"/>
    <col min="14" max="14" width="15.7109375" style="20" customWidth="1"/>
    <col min="15" max="15" width="8.42578125" style="6" bestFit="1" customWidth="1"/>
    <col min="16" max="16" width="15.42578125" style="20" bestFit="1" customWidth="1"/>
    <col min="17" max="17" width="5.85546875" style="6" bestFit="1" customWidth="1"/>
    <col min="18" max="18" width="15.140625" style="20" bestFit="1" customWidth="1"/>
    <col min="19" max="19" width="8.42578125" style="6" bestFit="1" customWidth="1"/>
    <col min="20" max="20" width="7.7109375" style="21" hidden="1" customWidth="1"/>
    <col min="21" max="21" width="5.140625" style="9" hidden="1" customWidth="1"/>
    <col min="22" max="22" width="3.140625" style="12" hidden="1" customWidth="1"/>
    <col min="23" max="23" width="8.85546875" style="12" hidden="1" customWidth="1"/>
    <col min="24" max="24" width="11.28515625" style="20" bestFit="1" customWidth="1"/>
    <col min="25" max="25" width="7" style="15" hidden="1" customWidth="1"/>
    <col min="26" max="26" width="6" style="15" hidden="1" customWidth="1"/>
    <col min="27" max="27" width="8" style="15" hidden="1" customWidth="1"/>
    <col min="28" max="28" width="8" style="15" bestFit="1" customWidth="1"/>
    <col min="29" max="29" width="6.42578125" style="6" hidden="1" customWidth="1"/>
    <col min="30" max="30" width="7.42578125" style="6" hidden="1" customWidth="1"/>
    <col min="31" max="32" width="10.28515625" style="48" customWidth="1"/>
    <col min="33" max="33" width="9.140625" style="51"/>
    <col min="34" max="34" width="8" style="4" bestFit="1" customWidth="1"/>
    <col min="35" max="35" width="9.28515625" style="4" customWidth="1"/>
    <col min="36" max="36" width="9.140625" style="57"/>
    <col min="37" max="16379" width="9.140625" style="4"/>
    <col min="16380" max="16380" width="9.140625" style="4" customWidth="1"/>
    <col min="16381" max="16381" width="10.140625" style="3" hidden="1" customWidth="1"/>
    <col min="16382" max="16382" width="7.85546875" style="44" hidden="1" customWidth="1"/>
    <col min="16383" max="16383" width="7.7109375" style="3" hidden="1" customWidth="1"/>
    <col min="16384" max="16384" width="15.28515625" style="3" hidden="1" customWidth="1"/>
  </cols>
  <sheetData>
    <row r="1" spans="1:16384" ht="18.75">
      <c r="A1" s="58" t="s">
        <v>87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47"/>
      <c r="AF1" s="47"/>
      <c r="AG1" s="37"/>
      <c r="AH1" s="3"/>
      <c r="AI1" s="3"/>
      <c r="AJ1" s="56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</row>
    <row r="2" spans="1:16384" ht="15.75">
      <c r="A2" s="59" t="s">
        <v>88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47"/>
      <c r="AF2" s="47"/>
      <c r="AG2" s="37"/>
      <c r="AH2" s="3"/>
      <c r="AI2" s="3"/>
      <c r="AJ2" s="56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</row>
    <row r="3" spans="1:16384">
      <c r="B3" s="67"/>
      <c r="C3" s="67"/>
      <c r="D3" s="67"/>
      <c r="E3" s="62" t="s">
        <v>0</v>
      </c>
      <c r="F3" s="62"/>
      <c r="G3" s="62"/>
      <c r="H3" s="25" t="s">
        <v>45</v>
      </c>
      <c r="I3" s="61" t="s">
        <v>48</v>
      </c>
      <c r="J3" s="61"/>
      <c r="K3" s="63" t="s">
        <v>1</v>
      </c>
      <c r="L3" s="63"/>
      <c r="M3" s="63"/>
      <c r="N3" s="64" t="s">
        <v>44</v>
      </c>
      <c r="O3" s="64"/>
      <c r="P3" s="64" t="s">
        <v>45</v>
      </c>
      <c r="Q3" s="64"/>
      <c r="R3" s="64" t="s">
        <v>46</v>
      </c>
      <c r="S3" s="64"/>
      <c r="T3" s="2"/>
      <c r="U3" s="66" t="s">
        <v>49</v>
      </c>
      <c r="V3" s="66"/>
      <c r="W3" s="66"/>
      <c r="X3" s="65" t="s">
        <v>50</v>
      </c>
      <c r="Y3" s="65"/>
      <c r="Z3" s="65"/>
      <c r="AA3" s="65"/>
      <c r="AB3" s="65"/>
      <c r="AC3" s="61" t="s">
        <v>55</v>
      </c>
      <c r="AD3" s="61"/>
      <c r="AG3" s="37"/>
      <c r="AH3" s="3"/>
      <c r="AI3" s="3"/>
      <c r="AJ3" s="56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</row>
    <row r="4" spans="1:16384" ht="47.25" customHeight="1">
      <c r="A4" s="24" t="s">
        <v>2</v>
      </c>
      <c r="B4" s="10" t="s">
        <v>4</v>
      </c>
      <c r="C4" s="5" t="s">
        <v>5</v>
      </c>
      <c r="D4" s="10" t="s">
        <v>6</v>
      </c>
      <c r="E4" s="29" t="s">
        <v>7</v>
      </c>
      <c r="F4" s="29" t="s">
        <v>8</v>
      </c>
      <c r="G4" s="29" t="s">
        <v>9</v>
      </c>
      <c r="H4" s="25" t="s">
        <v>51</v>
      </c>
      <c r="I4" s="25" t="s">
        <v>56</v>
      </c>
      <c r="J4" s="5" t="s">
        <v>57</v>
      </c>
      <c r="K4" s="7" t="s">
        <v>10</v>
      </c>
      <c r="L4" s="45" t="s">
        <v>11</v>
      </c>
      <c r="M4" s="7" t="s">
        <v>12</v>
      </c>
      <c r="N4" s="10" t="s">
        <v>33</v>
      </c>
      <c r="O4" s="5" t="s">
        <v>13</v>
      </c>
      <c r="P4" s="10" t="s">
        <v>33</v>
      </c>
      <c r="Q4" s="5" t="s">
        <v>13</v>
      </c>
      <c r="R4" s="10" t="s">
        <v>3</v>
      </c>
      <c r="S4" s="10" t="s">
        <v>13</v>
      </c>
      <c r="T4" s="24" t="s">
        <v>14</v>
      </c>
      <c r="U4" s="13" t="s">
        <v>15</v>
      </c>
      <c r="V4" s="11" t="s">
        <v>41</v>
      </c>
      <c r="W4" s="17" t="s">
        <v>16</v>
      </c>
      <c r="X4" s="19" t="s">
        <v>17</v>
      </c>
      <c r="Y4" s="1" t="s">
        <v>7</v>
      </c>
      <c r="Z4" s="1" t="s">
        <v>8</v>
      </c>
      <c r="AA4" s="1" t="s">
        <v>9</v>
      </c>
      <c r="AB4" s="18" t="s">
        <v>42</v>
      </c>
      <c r="AC4" s="33" t="s">
        <v>58</v>
      </c>
      <c r="AD4" s="5" t="s">
        <v>59</v>
      </c>
      <c r="AE4" s="49" t="s">
        <v>80</v>
      </c>
      <c r="AF4" s="49" t="s">
        <v>81</v>
      </c>
      <c r="AG4" s="52" t="s">
        <v>83</v>
      </c>
      <c r="AH4" s="54" t="s">
        <v>84</v>
      </c>
      <c r="AI4" s="55" t="s">
        <v>85</v>
      </c>
      <c r="AJ4" s="55" t="s">
        <v>86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C4" s="22"/>
      <c r="XFD4" s="22"/>
    </row>
    <row r="5" spans="1:16384" ht="25.5">
      <c r="A5" s="27">
        <v>1</v>
      </c>
      <c r="B5" s="28" t="s">
        <v>89</v>
      </c>
      <c r="C5" s="6" t="s">
        <v>90</v>
      </c>
      <c r="D5" s="20" t="s">
        <v>91</v>
      </c>
      <c r="H5" s="26" t="s">
        <v>93</v>
      </c>
      <c r="I5" s="53" t="s">
        <v>94</v>
      </c>
      <c r="J5" s="6" t="s">
        <v>95</v>
      </c>
      <c r="K5" s="8">
        <v>27</v>
      </c>
      <c r="L5" s="46">
        <v>0</v>
      </c>
      <c r="M5" s="9">
        <f>K5-L5</f>
        <v>27</v>
      </c>
      <c r="O5" s="6" t="s">
        <v>54</v>
      </c>
      <c r="P5" s="20" t="s">
        <v>96</v>
      </c>
      <c r="S5" s="6" t="s">
        <v>54</v>
      </c>
      <c r="T5" s="21" t="s">
        <v>97</v>
      </c>
      <c r="Y5" s="16">
        <f>(E5*$K5/1000)+(E5*$K5/1000)*IF($K5&lt;=7799,2%,1%)</f>
        <v>0</v>
      </c>
      <c r="Z5" s="16">
        <f>(F5*$K5/1000)+(F5*$K5/1000)*IF($K5&lt;=5299,4%,2%)</f>
        <v>0</v>
      </c>
      <c r="AA5" s="16">
        <f>(G5*$K5/1000)+(G5*$K5/1000)*IF($K5&lt;=10599,4%,3%)</f>
        <v>0</v>
      </c>
      <c r="AB5" s="14">
        <f>+Y5+Z5+AA5</f>
        <v>0</v>
      </c>
      <c r="AC5" s="6" t="s">
        <v>97</v>
      </c>
      <c r="AE5" s="48">
        <v>43800</v>
      </c>
      <c r="XFB5" s="44" t="s">
        <v>98</v>
      </c>
      <c r="XFC5" s="60" t="s">
        <v>43</v>
      </c>
      <c r="XFD5" s="60"/>
    </row>
    <row r="6" spans="1:16384" ht="25.5">
      <c r="A6" s="27">
        <v>2</v>
      </c>
      <c r="B6" s="20" t="s">
        <v>99</v>
      </c>
      <c r="C6" s="6" t="s">
        <v>90</v>
      </c>
      <c r="D6" s="20" t="s">
        <v>91</v>
      </c>
      <c r="H6" s="26" t="s">
        <v>93</v>
      </c>
      <c r="I6" s="53" t="s">
        <v>100</v>
      </c>
      <c r="J6" s="6" t="s">
        <v>95</v>
      </c>
      <c r="K6" s="8">
        <v>71</v>
      </c>
      <c r="L6" s="46">
        <v>0</v>
      </c>
      <c r="M6" s="9">
        <f>K6-L6</f>
        <v>71</v>
      </c>
      <c r="O6" s="6" t="s">
        <v>54</v>
      </c>
      <c r="P6" s="20" t="s">
        <v>96</v>
      </c>
      <c r="S6" s="6" t="s">
        <v>54</v>
      </c>
      <c r="T6" s="21" t="s">
        <v>97</v>
      </c>
      <c r="Y6" s="16">
        <f>(E6*$K6/1000)+(E6*$K6/1000)*IF($K6&lt;=7799,2%,1%)</f>
        <v>0</v>
      </c>
      <c r="Z6" s="15">
        <f>(F6*$K6/1000)+(F6*$K6/1000)*IF($K6&lt;=5299,4%,2%)</f>
        <v>0</v>
      </c>
      <c r="AA6" s="15">
        <f>(G6*$K6/1000)+(G6*$K6/1000)*IF($K6&lt;=10599,4%,3%)</f>
        <v>0</v>
      </c>
      <c r="AB6" s="15">
        <f>+Y6+Z6+AA6</f>
        <v>0</v>
      </c>
      <c r="AC6" s="6" t="s">
        <v>97</v>
      </c>
      <c r="AE6" s="48">
        <v>43800</v>
      </c>
      <c r="XFB6" s="44" t="s">
        <v>101</v>
      </c>
      <c r="XFC6" s="23" t="s">
        <v>19</v>
      </c>
      <c r="XFD6" s="23" t="s">
        <v>20</v>
      </c>
    </row>
    <row r="7" spans="1:16384" ht="25.5">
      <c r="A7" s="27">
        <v>3</v>
      </c>
      <c r="B7" s="20" t="s">
        <v>102</v>
      </c>
      <c r="C7" s="6" t="s">
        <v>90</v>
      </c>
      <c r="D7" s="20" t="s">
        <v>91</v>
      </c>
      <c r="H7" s="26" t="s">
        <v>93</v>
      </c>
      <c r="I7" s="53" t="s">
        <v>103</v>
      </c>
      <c r="J7" s="6" t="s">
        <v>95</v>
      </c>
      <c r="K7" s="8">
        <v>39</v>
      </c>
      <c r="L7" s="46">
        <v>0</v>
      </c>
      <c r="M7" s="9">
        <f>K7-L7</f>
        <v>39</v>
      </c>
      <c r="O7" s="6" t="s">
        <v>54</v>
      </c>
      <c r="P7" s="20" t="s">
        <v>96</v>
      </c>
      <c r="S7" s="6" t="s">
        <v>54</v>
      </c>
      <c r="T7" s="21" t="s">
        <v>97</v>
      </c>
      <c r="Y7" s="15">
        <f>(E7*$K7/1000)+(E7*$K7/1000)*IF($K7&lt;=7799,2%,1%)</f>
        <v>0</v>
      </c>
      <c r="Z7" s="15">
        <f>(F7*$K7/1000)+(F7*$K7/1000)*IF($K7&lt;=5299,4%,2%)</f>
        <v>0</v>
      </c>
      <c r="AA7" s="15">
        <f>(G7*$K7/1000)+(G7*$K7/1000)*IF($K7&lt;=10599,4%,3%)</f>
        <v>0</v>
      </c>
      <c r="AB7" s="15">
        <f>+Y7+Z7+AA7</f>
        <v>0</v>
      </c>
      <c r="AC7" s="6" t="s">
        <v>97</v>
      </c>
      <c r="AE7" s="48">
        <v>43800</v>
      </c>
      <c r="XFB7" s="44" t="s">
        <v>104</v>
      </c>
      <c r="XFC7" s="23" t="s">
        <v>21</v>
      </c>
      <c r="XFD7" s="23" t="s">
        <v>22</v>
      </c>
    </row>
    <row r="8" spans="1:16384" ht="25.5">
      <c r="A8" s="27">
        <v>4</v>
      </c>
      <c r="B8" s="20" t="s">
        <v>105</v>
      </c>
      <c r="C8" s="6" t="s">
        <v>90</v>
      </c>
      <c r="D8" s="20" t="s">
        <v>91</v>
      </c>
      <c r="H8" s="26" t="s">
        <v>93</v>
      </c>
      <c r="I8" s="53" t="s">
        <v>106</v>
      </c>
      <c r="J8" s="6" t="s">
        <v>107</v>
      </c>
      <c r="K8" s="8">
        <v>85</v>
      </c>
      <c r="L8" s="46">
        <v>0</v>
      </c>
      <c r="M8" s="9">
        <f>K8-L8</f>
        <v>85</v>
      </c>
      <c r="O8" s="6" t="s">
        <v>54</v>
      </c>
      <c r="P8" s="20" t="s">
        <v>96</v>
      </c>
      <c r="S8" s="6" t="s">
        <v>54</v>
      </c>
      <c r="T8" s="21" t="s">
        <v>97</v>
      </c>
      <c r="Y8" s="15">
        <f>(E8*$K8/1000)+(E8*$K8/1000)*IF($K8&lt;=7799,2%,1%)</f>
        <v>0</v>
      </c>
      <c r="Z8" s="15">
        <f>(F8*$K8/1000)+(F8*$K8/1000)*IF($K8&lt;=5299,4%,2%)</f>
        <v>0</v>
      </c>
      <c r="AA8" s="15">
        <f>(G8*$K8/1000)+(G8*$K8/1000)*IF($K8&lt;=10599,4%,3%)</f>
        <v>0</v>
      </c>
      <c r="AB8" s="15">
        <f>+Y8+Z8+AA8</f>
        <v>0</v>
      </c>
      <c r="AC8" s="6" t="s">
        <v>97</v>
      </c>
      <c r="AE8" s="48" t="s">
        <v>108</v>
      </c>
      <c r="XFB8" s="44" t="s">
        <v>109</v>
      </c>
      <c r="XFC8" s="23" t="s">
        <v>23</v>
      </c>
      <c r="XFD8" s="23" t="s">
        <v>24</v>
      </c>
    </row>
    <row r="9" spans="1:16384" ht="25.5">
      <c r="A9" s="27">
        <v>5</v>
      </c>
      <c r="B9" s="20" t="s">
        <v>110</v>
      </c>
      <c r="C9" s="6" t="s">
        <v>90</v>
      </c>
      <c r="D9" s="20" t="s">
        <v>91</v>
      </c>
      <c r="H9" s="26" t="s">
        <v>93</v>
      </c>
      <c r="I9" s="53" t="s">
        <v>111</v>
      </c>
      <c r="J9" s="6" t="s">
        <v>107</v>
      </c>
      <c r="K9" s="8">
        <v>294</v>
      </c>
      <c r="L9" s="46">
        <v>0</v>
      </c>
      <c r="M9" s="9">
        <f>K9-L9</f>
        <v>294</v>
      </c>
      <c r="O9" s="6" t="s">
        <v>54</v>
      </c>
      <c r="P9" s="20" t="s">
        <v>96</v>
      </c>
      <c r="S9" s="6" t="s">
        <v>54</v>
      </c>
      <c r="T9" s="21" t="s">
        <v>97</v>
      </c>
      <c r="Y9" s="15">
        <f>(E9*$K9/1000)+(E9*$K9/1000)*IF($K9&lt;=7799,2%,1%)</f>
        <v>0</v>
      </c>
      <c r="Z9" s="15">
        <f>(F9*$K9/1000)+(F9*$K9/1000)*IF($K9&lt;=5299,4%,2%)</f>
        <v>0</v>
      </c>
      <c r="AA9" s="15">
        <f>(G9*$K9/1000)+(G9*$K9/1000)*IF($K9&lt;=10599,4%,3%)</f>
        <v>0</v>
      </c>
      <c r="AB9" s="15">
        <f>+Y9+Z9+AA9</f>
        <v>0</v>
      </c>
      <c r="AC9" s="6" t="s">
        <v>97</v>
      </c>
      <c r="AE9" s="48" t="s">
        <v>108</v>
      </c>
      <c r="XFB9" s="44" t="s">
        <v>112</v>
      </c>
      <c r="XFC9" s="23" t="s">
        <v>25</v>
      </c>
      <c r="XFD9" s="23" t="s">
        <v>26</v>
      </c>
    </row>
    <row r="10" spans="1:16384" ht="38.25">
      <c r="A10" s="27">
        <v>6</v>
      </c>
      <c r="B10" s="20" t="s">
        <v>113</v>
      </c>
      <c r="C10" s="6" t="s">
        <v>90</v>
      </c>
      <c r="D10" s="20" t="s">
        <v>91</v>
      </c>
      <c r="G10" s="30">
        <v>7</v>
      </c>
      <c r="H10" s="26" t="s">
        <v>92</v>
      </c>
      <c r="I10" s="53" t="s">
        <v>114</v>
      </c>
      <c r="J10" s="6" t="s">
        <v>115</v>
      </c>
      <c r="K10" s="8">
        <v>1100</v>
      </c>
      <c r="L10" s="46">
        <v>0</v>
      </c>
      <c r="M10" s="9">
        <v>1100</v>
      </c>
      <c r="N10" s="20" t="s">
        <v>117</v>
      </c>
      <c r="P10" s="20" t="s">
        <v>96</v>
      </c>
      <c r="R10" s="20" t="s">
        <v>118</v>
      </c>
      <c r="T10" s="21" t="s">
        <v>97</v>
      </c>
      <c r="X10" s="20" t="s">
        <v>119</v>
      </c>
      <c r="Y10" s="15">
        <f>(E10*$K10/1000)+(E10*$K10/1000)*IF($K10&lt;=7799,2%,1%)</f>
        <v>0</v>
      </c>
      <c r="Z10" s="15">
        <f>(F10*$K10/1000)+(F10*$K10/1000)*IF($K10&lt;=5299,4%,2%)</f>
        <v>0</v>
      </c>
      <c r="AA10" s="15">
        <f>(G10*$K10/1000)+(G10*$K10/1000)*IF($K10&lt;=10599,4%,3%)</f>
        <v>8.0080000000000009</v>
      </c>
      <c r="AB10" s="15">
        <f>+Y10+Z10+AA10</f>
        <v>8.0080000000000009</v>
      </c>
      <c r="AC10" s="6" t="s">
        <v>97</v>
      </c>
      <c r="AE10" s="48" t="s">
        <v>116</v>
      </c>
      <c r="AG10" s="51">
        <v>127</v>
      </c>
      <c r="XFB10" s="44" t="s">
        <v>120</v>
      </c>
      <c r="XFC10" s="23" t="s">
        <v>27</v>
      </c>
      <c r="XFD10" s="23" t="s">
        <v>28</v>
      </c>
    </row>
    <row r="11" spans="1:16384" ht="25.5">
      <c r="A11" s="27">
        <v>7</v>
      </c>
      <c r="B11" s="20" t="s">
        <v>121</v>
      </c>
      <c r="C11" s="6" t="s">
        <v>90</v>
      </c>
      <c r="D11" s="20" t="s">
        <v>91</v>
      </c>
      <c r="H11" s="26" t="s">
        <v>92</v>
      </c>
      <c r="I11" s="53" t="s">
        <v>122</v>
      </c>
      <c r="J11" s="6" t="s">
        <v>95</v>
      </c>
      <c r="K11" s="8">
        <v>193</v>
      </c>
      <c r="L11" s="46">
        <v>0</v>
      </c>
      <c r="M11" s="9">
        <f>K11-L11</f>
        <v>193</v>
      </c>
      <c r="O11" s="6" t="s">
        <v>54</v>
      </c>
      <c r="P11" s="20" t="s">
        <v>96</v>
      </c>
      <c r="S11" s="6" t="s">
        <v>54</v>
      </c>
      <c r="T11" s="21" t="s">
        <v>97</v>
      </c>
      <c r="Y11" s="15">
        <f>(E11*$K11/1000)+(E11*$K11/1000)*IF($K11&lt;=7799,2%,1%)</f>
        <v>0</v>
      </c>
      <c r="Z11" s="15">
        <f>(F11*$K11/1000)+(F11*$K11/1000)*IF($K11&lt;=5299,4%,2%)</f>
        <v>0</v>
      </c>
      <c r="AA11" s="15">
        <f>(G11*$K11/1000)+(G11*$K11/1000)*IF($K11&lt;=10599,4%,3%)</f>
        <v>0</v>
      </c>
      <c r="AB11" s="15">
        <f>+Y11+Z11+AA11</f>
        <v>0</v>
      </c>
      <c r="AC11" s="6" t="s">
        <v>97</v>
      </c>
      <c r="AE11" s="48">
        <v>43800</v>
      </c>
      <c r="XFB11" s="44" t="s">
        <v>123</v>
      </c>
      <c r="XFC11" s="23" t="s">
        <v>29</v>
      </c>
      <c r="XFD11" s="23" t="s">
        <v>30</v>
      </c>
    </row>
    <row r="12" spans="1:16384" ht="25.5">
      <c r="A12" s="27">
        <v>8</v>
      </c>
      <c r="B12" s="20" t="s">
        <v>124</v>
      </c>
      <c r="C12" s="6" t="s">
        <v>90</v>
      </c>
      <c r="D12" s="20" t="s">
        <v>91</v>
      </c>
      <c r="H12" s="26" t="s">
        <v>92</v>
      </c>
      <c r="I12" s="53" t="s">
        <v>125</v>
      </c>
      <c r="J12" s="6" t="s">
        <v>95</v>
      </c>
      <c r="K12" s="8">
        <v>386</v>
      </c>
      <c r="L12" s="46">
        <v>0</v>
      </c>
      <c r="M12" s="9">
        <f>K12-L12</f>
        <v>386</v>
      </c>
      <c r="O12" s="6" t="s">
        <v>54</v>
      </c>
      <c r="P12" s="20" t="s">
        <v>96</v>
      </c>
      <c r="S12" s="6" t="s">
        <v>54</v>
      </c>
      <c r="T12" s="21" t="s">
        <v>97</v>
      </c>
      <c r="Y12" s="15">
        <f>(E12*$K12/1000)+(E12*$K12/1000)*IF($K12&lt;=7799,2%,1%)</f>
        <v>0</v>
      </c>
      <c r="Z12" s="15">
        <f>(F12*$K12/1000)+(F12*$K12/1000)*IF($K12&lt;=5299,4%,2%)</f>
        <v>0</v>
      </c>
      <c r="AA12" s="15">
        <f>(G12*$K12/1000)+(G12*$K12/1000)*IF($K12&lt;=10599,4%,3%)</f>
        <v>0</v>
      </c>
      <c r="AB12" s="15">
        <f>+Y12+Z12+AA12</f>
        <v>0</v>
      </c>
      <c r="AC12" s="6" t="s">
        <v>97</v>
      </c>
      <c r="AE12" s="48">
        <v>43800</v>
      </c>
      <c r="XFB12" s="44" t="s">
        <v>126</v>
      </c>
      <c r="XFC12" s="42" t="s">
        <v>63</v>
      </c>
      <c r="XFD12" s="42" t="s">
        <v>68</v>
      </c>
    </row>
    <row r="13" spans="1:16384" ht="38.25">
      <c r="A13" s="27">
        <v>9</v>
      </c>
      <c r="B13" s="20" t="s">
        <v>127</v>
      </c>
      <c r="C13" s="6" t="s">
        <v>90</v>
      </c>
      <c r="D13" s="20" t="s">
        <v>91</v>
      </c>
      <c r="G13" s="30">
        <v>7</v>
      </c>
      <c r="H13" s="26" t="s">
        <v>92</v>
      </c>
      <c r="I13" s="53" t="s">
        <v>128</v>
      </c>
      <c r="J13" s="6" t="s">
        <v>95</v>
      </c>
      <c r="K13" s="8">
        <v>1100</v>
      </c>
      <c r="L13" s="46">
        <v>0</v>
      </c>
      <c r="M13" s="9">
        <v>1100</v>
      </c>
      <c r="N13" s="20" t="s">
        <v>117</v>
      </c>
      <c r="P13" s="20" t="s">
        <v>96</v>
      </c>
      <c r="R13" s="20" t="s">
        <v>118</v>
      </c>
      <c r="T13" s="21" t="s">
        <v>97</v>
      </c>
      <c r="X13" s="20" t="s">
        <v>119</v>
      </c>
      <c r="Y13" s="15">
        <f>(E13*$K13/1000)+(E13*$K13/1000)*IF($K13&lt;=7799,2%,1%)</f>
        <v>0</v>
      </c>
      <c r="Z13" s="15">
        <f>(F13*$K13/1000)+(F13*$K13/1000)*IF($K13&lt;=5299,4%,2%)</f>
        <v>0</v>
      </c>
      <c r="AA13" s="15">
        <f>(G13*$K13/1000)+(G13*$K13/1000)*IF($K13&lt;=10599,4%,3%)</f>
        <v>8.0080000000000009</v>
      </c>
      <c r="AB13" s="15">
        <f>+Y13+Z13+AA13</f>
        <v>8.0080000000000009</v>
      </c>
      <c r="AC13" s="6" t="s">
        <v>97</v>
      </c>
      <c r="AE13" s="48">
        <v>43800</v>
      </c>
      <c r="AG13" s="51">
        <v>129</v>
      </c>
      <c r="XFB13" s="44" t="s">
        <v>129</v>
      </c>
      <c r="XFC13" s="31" t="s">
        <v>53</v>
      </c>
      <c r="XFD13" s="31" t="s">
        <v>54</v>
      </c>
    </row>
    <row r="14" spans="1:16384" ht="25.5">
      <c r="A14" s="27">
        <v>10</v>
      </c>
      <c r="B14" s="20" t="s">
        <v>130</v>
      </c>
      <c r="C14" s="6" t="s">
        <v>90</v>
      </c>
      <c r="D14" s="20" t="s">
        <v>91</v>
      </c>
      <c r="H14" s="26" t="s">
        <v>93</v>
      </c>
      <c r="I14" s="53" t="s">
        <v>131</v>
      </c>
      <c r="J14" s="6" t="s">
        <v>95</v>
      </c>
      <c r="K14" s="8">
        <v>30</v>
      </c>
      <c r="L14" s="46">
        <v>0</v>
      </c>
      <c r="M14" s="9">
        <f>K14-L14</f>
        <v>30</v>
      </c>
      <c r="O14" s="6" t="s">
        <v>54</v>
      </c>
      <c r="P14" s="20" t="s">
        <v>132</v>
      </c>
      <c r="S14" s="6" t="s">
        <v>54</v>
      </c>
      <c r="T14" s="21" t="s">
        <v>97</v>
      </c>
      <c r="Y14" s="15">
        <f>(E14*$K14/1000)+(E14*$K14/1000)*IF($K14&lt;=7799,2%,1%)</f>
        <v>0</v>
      </c>
      <c r="Z14" s="15">
        <f>(F14*$K14/1000)+(F14*$K14/1000)*IF($K14&lt;=5299,4%,2%)</f>
        <v>0</v>
      </c>
      <c r="AA14" s="15">
        <f>(G14*$K14/1000)+(G14*$K14/1000)*IF($K14&lt;=10599,4%,3%)</f>
        <v>0</v>
      </c>
      <c r="AB14" s="15">
        <f>+Y14+Z14+AA14</f>
        <v>0</v>
      </c>
      <c r="AC14" s="6" t="s">
        <v>97</v>
      </c>
      <c r="AE14" s="48">
        <v>43800</v>
      </c>
      <c r="XFB14" s="44" t="s">
        <v>133</v>
      </c>
      <c r="XFC14" s="23"/>
      <c r="XFD14" s="42"/>
    </row>
    <row r="15" spans="1:16384" ht="25.5">
      <c r="A15" s="27">
        <v>11</v>
      </c>
      <c r="B15" s="20" t="s">
        <v>134</v>
      </c>
      <c r="C15" s="6" t="s">
        <v>135</v>
      </c>
      <c r="D15" s="20" t="s">
        <v>136</v>
      </c>
      <c r="H15" s="26" t="s">
        <v>137</v>
      </c>
      <c r="I15" s="53" t="s">
        <v>138</v>
      </c>
      <c r="J15" s="6" t="s">
        <v>139</v>
      </c>
      <c r="K15" s="8">
        <v>2200</v>
      </c>
      <c r="L15" s="46">
        <v>0</v>
      </c>
      <c r="M15" s="9">
        <f>K15-L15</f>
        <v>2200</v>
      </c>
      <c r="O15" s="6" t="s">
        <v>54</v>
      </c>
      <c r="P15" s="20" t="s">
        <v>132</v>
      </c>
      <c r="S15" s="6" t="s">
        <v>54</v>
      </c>
      <c r="T15" s="21" t="s">
        <v>97</v>
      </c>
      <c r="Y15" s="15">
        <f>(E15*$K15/1000)+(E15*$K15/1000)*IF($K15&lt;=7799,2%,1%)</f>
        <v>0</v>
      </c>
      <c r="Z15" s="15">
        <f>(F15*$K15/1000)+(F15*$K15/1000)*IF($K15&lt;=5299,4%,2%)</f>
        <v>0</v>
      </c>
      <c r="AA15" s="15">
        <f>(G15*$K15/1000)+(G15*$K15/1000)*IF($K15&lt;=10599,4%,3%)</f>
        <v>0</v>
      </c>
      <c r="AB15" s="15">
        <f>+Y15+Z15+AA15</f>
        <v>0</v>
      </c>
      <c r="AC15" s="6" t="s">
        <v>97</v>
      </c>
      <c r="AE15" s="48" t="s">
        <v>140</v>
      </c>
      <c r="XFB15" s="44" t="s">
        <v>141</v>
      </c>
      <c r="XFC15" s="23"/>
      <c r="XFD15" s="42"/>
    </row>
    <row r="16" spans="1:16384" ht="51">
      <c r="A16" s="27">
        <v>12</v>
      </c>
      <c r="B16" s="20" t="s">
        <v>142</v>
      </c>
      <c r="C16" s="6" t="s">
        <v>143</v>
      </c>
      <c r="D16" s="20" t="s">
        <v>136</v>
      </c>
      <c r="E16" s="30">
        <v>18</v>
      </c>
      <c r="H16" s="26" t="s">
        <v>144</v>
      </c>
      <c r="I16" s="53" t="s">
        <v>145</v>
      </c>
      <c r="J16" s="6" t="s">
        <v>146</v>
      </c>
      <c r="K16" s="8">
        <v>2200</v>
      </c>
      <c r="L16" s="46">
        <v>0</v>
      </c>
      <c r="M16" s="9">
        <v>2200</v>
      </c>
      <c r="N16" s="20" t="s">
        <v>147</v>
      </c>
      <c r="P16" s="20" t="s">
        <v>132</v>
      </c>
      <c r="R16" s="20" t="s">
        <v>148</v>
      </c>
      <c r="T16" s="21" t="s">
        <v>97</v>
      </c>
      <c r="X16" s="20" t="s">
        <v>149</v>
      </c>
      <c r="Y16" s="15">
        <f>(E16*$K16/1000)+(E16*$K16/1000)*IF($K16&lt;=7799,2%,1%)</f>
        <v>40.392000000000003</v>
      </c>
      <c r="Z16" s="15">
        <f>(F16*$K16/1000)+(F16*$K16/1000)*IF($K16&lt;=5299,4%,2%)</f>
        <v>0</v>
      </c>
      <c r="AA16" s="15">
        <f>(G16*$K16/1000)+(G16*$K16/1000)*IF($K16&lt;=10599,4%,3%)</f>
        <v>0</v>
      </c>
      <c r="AB16" s="15">
        <f>+Y16+Z16+AA16</f>
        <v>40.392000000000003</v>
      </c>
      <c r="AC16" s="6" t="s">
        <v>97</v>
      </c>
      <c r="AE16" s="48">
        <v>43770</v>
      </c>
      <c r="AG16" s="51">
        <v>98</v>
      </c>
      <c r="XFB16" s="44" t="s">
        <v>150</v>
      </c>
      <c r="XFC16" s="23"/>
      <c r="XFD16" s="42"/>
    </row>
    <row r="17" spans="1:33 16382:16384" ht="38.25">
      <c r="A17" s="27">
        <v>13</v>
      </c>
      <c r="B17" s="20" t="s">
        <v>151</v>
      </c>
      <c r="C17" s="6" t="s">
        <v>90</v>
      </c>
      <c r="D17" s="20" t="s">
        <v>91</v>
      </c>
      <c r="G17" s="30">
        <v>9</v>
      </c>
      <c r="H17" s="26" t="s">
        <v>92</v>
      </c>
      <c r="I17" s="53" t="s">
        <v>152</v>
      </c>
      <c r="J17" s="6" t="s">
        <v>95</v>
      </c>
      <c r="K17" s="8">
        <v>1100</v>
      </c>
      <c r="L17" s="46">
        <v>0</v>
      </c>
      <c r="M17" s="9">
        <v>1100</v>
      </c>
      <c r="N17" s="20" t="s">
        <v>153</v>
      </c>
      <c r="P17" s="20" t="s">
        <v>132</v>
      </c>
      <c r="R17" s="20" t="s">
        <v>154</v>
      </c>
      <c r="T17" s="21" t="s">
        <v>97</v>
      </c>
      <c r="X17" s="20" t="s">
        <v>119</v>
      </c>
      <c r="Y17" s="15">
        <f>(E17*$K17/1000)+(E17*$K17/1000)*IF($K17&lt;=7799,2%,1%)</f>
        <v>0</v>
      </c>
      <c r="Z17" s="15">
        <f>(F17*$K17/1000)+(F17*$K17/1000)*IF($K17&lt;=5299,4%,2%)</f>
        <v>0</v>
      </c>
      <c r="AA17" s="15">
        <f>(G17*$K17/1000)+(G17*$K17/1000)*IF($K17&lt;=10599,4%,3%)</f>
        <v>10.296000000000001</v>
      </c>
      <c r="AB17" s="15">
        <f>+Y17+Z17+AA17</f>
        <v>10.296000000000001</v>
      </c>
      <c r="AC17" s="6" t="s">
        <v>97</v>
      </c>
      <c r="AE17" s="48">
        <v>43800</v>
      </c>
      <c r="AG17" s="51">
        <v>129</v>
      </c>
      <c r="XFB17" s="44" t="s">
        <v>155</v>
      </c>
      <c r="XFC17" s="23"/>
      <c r="XFD17" s="42"/>
    </row>
    <row r="18" spans="1:33 16382:16384" ht="38.25">
      <c r="A18" s="27">
        <v>14</v>
      </c>
      <c r="B18" s="20" t="s">
        <v>156</v>
      </c>
      <c r="C18" s="6" t="s">
        <v>90</v>
      </c>
      <c r="D18" s="20" t="s">
        <v>91</v>
      </c>
      <c r="G18" s="30">
        <v>8.5</v>
      </c>
      <c r="H18" s="26" t="s">
        <v>92</v>
      </c>
      <c r="I18" s="53" t="s">
        <v>157</v>
      </c>
      <c r="J18" s="6" t="s">
        <v>115</v>
      </c>
      <c r="K18" s="8">
        <v>1100</v>
      </c>
      <c r="L18" s="46">
        <v>0</v>
      </c>
      <c r="M18" s="9">
        <v>1100</v>
      </c>
      <c r="N18" s="20" t="s">
        <v>117</v>
      </c>
      <c r="P18" s="20" t="s">
        <v>132</v>
      </c>
      <c r="R18" s="20" t="s">
        <v>118</v>
      </c>
      <c r="T18" s="21" t="s">
        <v>97</v>
      </c>
      <c r="X18" s="20" t="s">
        <v>119</v>
      </c>
      <c r="Y18" s="15">
        <f>(E18*$K18/1000)+(E18*$K18/1000)*IF($K18&lt;=7799,2%,1%)</f>
        <v>0</v>
      </c>
      <c r="Z18" s="15">
        <f>(F18*$K18/1000)+(F18*$K18/1000)*IF($K18&lt;=5299,4%,2%)</f>
        <v>0</v>
      </c>
      <c r="AA18" s="15">
        <f>(G18*$K18/1000)+(G18*$K18/1000)*IF($K18&lt;=10599,4%,3%)</f>
        <v>9.7240000000000002</v>
      </c>
      <c r="AB18" s="15">
        <f>+Y18+Z18+AA18</f>
        <v>9.7240000000000002</v>
      </c>
      <c r="AC18" s="6" t="s">
        <v>97</v>
      </c>
      <c r="AE18" s="48" t="s">
        <v>116</v>
      </c>
      <c r="AG18" s="51">
        <v>129</v>
      </c>
      <c r="XFB18" s="44" t="s">
        <v>158</v>
      </c>
      <c r="XFC18" s="23"/>
      <c r="XFD18" s="42"/>
    </row>
    <row r="19" spans="1:33 16382:16384" ht="25.5">
      <c r="A19" s="27">
        <v>15</v>
      </c>
      <c r="B19" s="20" t="s">
        <v>159</v>
      </c>
      <c r="C19" s="6" t="s">
        <v>90</v>
      </c>
      <c r="D19" s="20" t="s">
        <v>160</v>
      </c>
      <c r="H19" s="26" t="s">
        <v>92</v>
      </c>
      <c r="I19" s="53" t="s">
        <v>161</v>
      </c>
      <c r="J19" s="6" t="s">
        <v>162</v>
      </c>
      <c r="K19" s="8">
        <v>527</v>
      </c>
      <c r="L19" s="46">
        <v>0</v>
      </c>
      <c r="M19" s="9">
        <f>K19-L19</f>
        <v>527</v>
      </c>
      <c r="O19" s="6" t="s">
        <v>54</v>
      </c>
      <c r="P19" s="20" t="s">
        <v>132</v>
      </c>
      <c r="S19" s="6" t="s">
        <v>54</v>
      </c>
      <c r="T19" s="21" t="s">
        <v>97</v>
      </c>
      <c r="Y19" s="15">
        <f>(E19*$K19/1000)+(E19*$K19/1000)*IF($K19&lt;=7799,2%,1%)</f>
        <v>0</v>
      </c>
      <c r="Z19" s="15">
        <f>(F19*$K19/1000)+(F19*$K19/1000)*IF($K19&lt;=5299,4%,2%)</f>
        <v>0</v>
      </c>
      <c r="AA19" s="15">
        <f>(G19*$K19/1000)+(G19*$K19/1000)*IF($K19&lt;=10599,4%,3%)</f>
        <v>0</v>
      </c>
      <c r="AB19" s="15">
        <f>+Y19+Z19+AA19</f>
        <v>0</v>
      </c>
      <c r="AC19" s="6" t="s">
        <v>97</v>
      </c>
      <c r="AE19" s="48" t="s">
        <v>163</v>
      </c>
      <c r="XFB19" s="44" t="s">
        <v>164</v>
      </c>
      <c r="XFC19" s="23"/>
      <c r="XFD19" s="42"/>
    </row>
    <row r="20" spans="1:33 16382:16384" ht="25.5">
      <c r="A20" s="27">
        <v>16</v>
      </c>
      <c r="B20" s="20" t="s">
        <v>165</v>
      </c>
      <c r="C20" s="6" t="s">
        <v>90</v>
      </c>
      <c r="D20" s="20" t="s">
        <v>160</v>
      </c>
      <c r="H20" s="26" t="s">
        <v>166</v>
      </c>
      <c r="I20" s="53" t="s">
        <v>167</v>
      </c>
      <c r="J20" s="6" t="s">
        <v>162</v>
      </c>
      <c r="K20" s="8">
        <v>527</v>
      </c>
      <c r="L20" s="46">
        <v>0</v>
      </c>
      <c r="M20" s="9">
        <f>K20-L20</f>
        <v>527</v>
      </c>
      <c r="O20" s="6" t="s">
        <v>54</v>
      </c>
      <c r="P20" s="20" t="s">
        <v>132</v>
      </c>
      <c r="S20" s="6" t="s">
        <v>54</v>
      </c>
      <c r="T20" s="21" t="s">
        <v>97</v>
      </c>
      <c r="Y20" s="15">
        <f>(E20*$K20/1000)+(E20*$K20/1000)*IF($K20&lt;=7799,2%,1%)</f>
        <v>0</v>
      </c>
      <c r="Z20" s="15">
        <f>(F20*$K20/1000)+(F20*$K20/1000)*IF($K20&lt;=5299,4%,2%)</f>
        <v>0</v>
      </c>
      <c r="AA20" s="15">
        <f>(G20*$K20/1000)+(G20*$K20/1000)*IF($K20&lt;=10599,4%,3%)</f>
        <v>0</v>
      </c>
      <c r="AB20" s="15">
        <f>+Y20+Z20+AA20</f>
        <v>0</v>
      </c>
      <c r="AC20" s="6" t="s">
        <v>97</v>
      </c>
      <c r="AE20" s="48" t="s">
        <v>163</v>
      </c>
      <c r="XFB20" s="44" t="s">
        <v>168</v>
      </c>
      <c r="XFC20" s="31"/>
      <c r="XFD20" s="31"/>
    </row>
    <row r="21" spans="1:33 16382:16384" ht="25.5">
      <c r="A21" s="27">
        <v>17</v>
      </c>
      <c r="B21" s="20" t="s">
        <v>169</v>
      </c>
      <c r="C21" s="6" t="s">
        <v>90</v>
      </c>
      <c r="D21" s="20" t="s">
        <v>91</v>
      </c>
      <c r="H21" s="26" t="s">
        <v>93</v>
      </c>
      <c r="I21" s="53" t="s">
        <v>170</v>
      </c>
      <c r="J21" s="6" t="s">
        <v>95</v>
      </c>
      <c r="K21" s="8">
        <v>37</v>
      </c>
      <c r="L21" s="46">
        <v>0</v>
      </c>
      <c r="M21" s="9">
        <f>K21-L21</f>
        <v>37</v>
      </c>
      <c r="O21" s="6" t="s">
        <v>54</v>
      </c>
      <c r="P21" s="20" t="s">
        <v>171</v>
      </c>
      <c r="S21" s="6" t="s">
        <v>54</v>
      </c>
      <c r="T21" s="21" t="s">
        <v>97</v>
      </c>
      <c r="Y21" s="15">
        <f>(E21*$K21/1000)+(E21*$K21/1000)*IF($K21&lt;=7799,2%,1%)</f>
        <v>0</v>
      </c>
      <c r="Z21" s="15">
        <f>(F21*$K21/1000)+(F21*$K21/1000)*IF($K21&lt;=5299,4%,2%)</f>
        <v>0</v>
      </c>
      <c r="AA21" s="15">
        <f>(G21*$K21/1000)+(G21*$K21/1000)*IF($K21&lt;=10599,4%,3%)</f>
        <v>0</v>
      </c>
      <c r="AB21" s="15">
        <f>+Y21+Z21+AA21</f>
        <v>0</v>
      </c>
      <c r="AC21" s="6" t="s">
        <v>97</v>
      </c>
      <c r="AE21" s="48">
        <v>43800</v>
      </c>
      <c r="XFB21" s="44" t="s">
        <v>172</v>
      </c>
      <c r="XFC21" s="60" t="s">
        <v>47</v>
      </c>
      <c r="XFD21" s="60"/>
    </row>
    <row r="22" spans="1:33 16382:16384" ht="25.5">
      <c r="A22" s="27">
        <v>18</v>
      </c>
      <c r="B22" s="20" t="s">
        <v>173</v>
      </c>
      <c r="C22" s="6" t="s">
        <v>90</v>
      </c>
      <c r="D22" s="20" t="s">
        <v>136</v>
      </c>
      <c r="H22" s="26" t="s">
        <v>166</v>
      </c>
      <c r="I22" s="53" t="s">
        <v>174</v>
      </c>
      <c r="J22" s="6" t="s">
        <v>95</v>
      </c>
      <c r="K22" s="8">
        <v>1100</v>
      </c>
      <c r="L22" s="46">
        <v>0</v>
      </c>
      <c r="M22" s="9">
        <f>K22-L22</f>
        <v>1100</v>
      </c>
      <c r="O22" s="6" t="s">
        <v>54</v>
      </c>
      <c r="P22" s="20" t="s">
        <v>171</v>
      </c>
      <c r="S22" s="6" t="s">
        <v>54</v>
      </c>
      <c r="T22" s="21" t="s">
        <v>97</v>
      </c>
      <c r="Y22" s="15">
        <f>(E22*$K22/1000)+(E22*$K22/1000)*IF($K22&lt;=7799,2%,1%)</f>
        <v>0</v>
      </c>
      <c r="Z22" s="15">
        <f>(F22*$K22/1000)+(F22*$K22/1000)*IF($K22&lt;=5299,4%,2%)</f>
        <v>0</v>
      </c>
      <c r="AA22" s="15">
        <f>(G22*$K22/1000)+(G22*$K22/1000)*IF($K22&lt;=10599,4%,3%)</f>
        <v>0</v>
      </c>
      <c r="AB22" s="15">
        <f>+Y22+Z22+AA22</f>
        <v>0</v>
      </c>
      <c r="AC22" s="6" t="s">
        <v>97</v>
      </c>
      <c r="AE22" s="48">
        <v>43800</v>
      </c>
      <c r="XFB22" s="44" t="s">
        <v>175</v>
      </c>
      <c r="XFC22" s="23" t="s">
        <v>21</v>
      </c>
      <c r="XFD22" s="23" t="s">
        <v>22</v>
      </c>
    </row>
    <row r="23" spans="1:33 16382:16384" ht="25.5">
      <c r="A23" s="27">
        <v>19</v>
      </c>
      <c r="B23" s="20" t="s">
        <v>176</v>
      </c>
      <c r="C23" s="6" t="s">
        <v>177</v>
      </c>
      <c r="D23" s="20" t="s">
        <v>91</v>
      </c>
      <c r="H23" s="26" t="s">
        <v>166</v>
      </c>
      <c r="I23" s="53" t="s">
        <v>178</v>
      </c>
      <c r="J23" s="6" t="s">
        <v>115</v>
      </c>
      <c r="K23" s="8">
        <v>1100</v>
      </c>
      <c r="L23" s="46">
        <v>0</v>
      </c>
      <c r="M23" s="9">
        <f>K23-L23</f>
        <v>1100</v>
      </c>
      <c r="O23" s="6" t="s">
        <v>54</v>
      </c>
      <c r="P23" s="20" t="s">
        <v>171</v>
      </c>
      <c r="S23" s="6" t="s">
        <v>54</v>
      </c>
      <c r="T23" s="21" t="s">
        <v>97</v>
      </c>
      <c r="Y23" s="15">
        <f>(E23*$K23/1000)+(E23*$K23/1000)*IF($K23&lt;=7799,2%,1%)</f>
        <v>0</v>
      </c>
      <c r="Z23" s="15">
        <f>(F23*$K23/1000)+(F23*$K23/1000)*IF($K23&lt;=5299,4%,2%)</f>
        <v>0</v>
      </c>
      <c r="AA23" s="15">
        <f>(G23*$K23/1000)+(G23*$K23/1000)*IF($K23&lt;=10599,4%,3%)</f>
        <v>0</v>
      </c>
      <c r="AB23" s="15">
        <f>+Y23+Z23+AA23</f>
        <v>0</v>
      </c>
      <c r="AC23" s="6" t="s">
        <v>97</v>
      </c>
      <c r="AE23" s="48" t="s">
        <v>116</v>
      </c>
      <c r="XFB23" s="44" t="s">
        <v>179</v>
      </c>
      <c r="XFC23" s="23" t="s">
        <v>25</v>
      </c>
      <c r="XFD23" s="23" t="s">
        <v>26</v>
      </c>
    </row>
    <row r="24" spans="1:33 16382:16384" ht="25.5">
      <c r="A24" s="27">
        <v>20</v>
      </c>
      <c r="B24" s="20" t="s">
        <v>180</v>
      </c>
      <c r="C24" s="6" t="s">
        <v>90</v>
      </c>
      <c r="D24" s="20" t="s">
        <v>91</v>
      </c>
      <c r="H24" s="26" t="s">
        <v>166</v>
      </c>
      <c r="I24" s="53" t="s">
        <v>181</v>
      </c>
      <c r="J24" s="6" t="s">
        <v>95</v>
      </c>
      <c r="K24" s="8">
        <v>5500</v>
      </c>
      <c r="L24" s="46">
        <v>0</v>
      </c>
      <c r="M24" s="9">
        <f>K24-L24</f>
        <v>5500</v>
      </c>
      <c r="O24" s="6" t="s">
        <v>54</v>
      </c>
      <c r="P24" s="20" t="s">
        <v>171</v>
      </c>
      <c r="S24" s="6" t="s">
        <v>54</v>
      </c>
      <c r="T24" s="21" t="s">
        <v>97</v>
      </c>
      <c r="Y24" s="15">
        <f>(E24*$K24/1000)+(E24*$K24/1000)*IF($K24&lt;=7799,2%,1%)</f>
        <v>0</v>
      </c>
      <c r="Z24" s="15">
        <f>(F24*$K24/1000)+(F24*$K24/1000)*IF($K24&lt;=5299,4%,2%)</f>
        <v>0</v>
      </c>
      <c r="AA24" s="15">
        <f>(G24*$K24/1000)+(G24*$K24/1000)*IF($K24&lt;=10599,4%,3%)</f>
        <v>0</v>
      </c>
      <c r="AB24" s="15">
        <f>+Y24+Z24+AA24</f>
        <v>0</v>
      </c>
      <c r="AC24" s="6" t="s">
        <v>97</v>
      </c>
      <c r="AE24" s="48" t="s">
        <v>116</v>
      </c>
      <c r="XFB24" s="44" t="s">
        <v>182</v>
      </c>
      <c r="XFC24" s="23" t="s">
        <v>37</v>
      </c>
      <c r="XFD24" s="23" t="s">
        <v>38</v>
      </c>
    </row>
    <row r="25" spans="1:33 16382:16384" ht="38.25">
      <c r="A25" s="27">
        <v>21</v>
      </c>
      <c r="B25" s="20" t="s">
        <v>183</v>
      </c>
      <c r="C25" s="6" t="s">
        <v>143</v>
      </c>
      <c r="D25" s="20" t="s">
        <v>91</v>
      </c>
      <c r="E25" s="30">
        <v>4.5</v>
      </c>
      <c r="H25" s="26" t="s">
        <v>92</v>
      </c>
      <c r="I25" s="53" t="s">
        <v>184</v>
      </c>
      <c r="J25" s="6" t="s">
        <v>95</v>
      </c>
      <c r="K25" s="8">
        <v>3300</v>
      </c>
      <c r="L25" s="46">
        <v>3300</v>
      </c>
      <c r="M25" s="9">
        <f>K25-L25</f>
        <v>0</v>
      </c>
      <c r="N25" s="20" t="s">
        <v>185</v>
      </c>
      <c r="P25" s="20" t="s">
        <v>171</v>
      </c>
      <c r="R25" s="20" t="s">
        <v>186</v>
      </c>
      <c r="S25" s="6" t="s">
        <v>26</v>
      </c>
      <c r="T25" s="21" t="s">
        <v>97</v>
      </c>
      <c r="X25" s="20" t="s">
        <v>187</v>
      </c>
      <c r="Y25" s="15">
        <f>(E25*$K25/1000)+(E25*$K25/1000)*IF($K25&lt;=7799,2%,1%)</f>
        <v>15.147</v>
      </c>
      <c r="Z25" s="15">
        <f>(F25*$K25/1000)+(F25*$K25/1000)*IF($K25&lt;=5299,4%,2%)</f>
        <v>0</v>
      </c>
      <c r="AA25" s="15">
        <f>(G25*$K25/1000)+(G25*$K25/1000)*IF($K25&lt;=10599,4%,3%)</f>
        <v>0</v>
      </c>
      <c r="AB25" s="15">
        <f>+Y25+Z25+AA25</f>
        <v>15.147</v>
      </c>
      <c r="AC25" s="6" t="s">
        <v>97</v>
      </c>
      <c r="AE25" s="48">
        <v>43800</v>
      </c>
      <c r="AG25" s="51">
        <v>130</v>
      </c>
      <c r="XFB25" s="44" t="s">
        <v>188</v>
      </c>
      <c r="XFC25" s="23" t="s">
        <v>23</v>
      </c>
      <c r="XFD25" s="23" t="s">
        <v>24</v>
      </c>
    </row>
    <row r="26" spans="1:33 16382:16384" ht="38.25">
      <c r="A26" s="27">
        <v>22</v>
      </c>
      <c r="B26" s="20" t="s">
        <v>189</v>
      </c>
      <c r="C26" s="6" t="s">
        <v>143</v>
      </c>
      <c r="D26" s="20" t="s">
        <v>91</v>
      </c>
      <c r="E26" s="30">
        <v>4.5</v>
      </c>
      <c r="H26" s="26" t="s">
        <v>92</v>
      </c>
      <c r="I26" s="53" t="s">
        <v>190</v>
      </c>
      <c r="J26" s="6" t="s">
        <v>95</v>
      </c>
      <c r="K26" s="8">
        <v>2200</v>
      </c>
      <c r="L26" s="46">
        <v>2200</v>
      </c>
      <c r="M26" s="9">
        <f>K26-L26</f>
        <v>0</v>
      </c>
      <c r="N26" s="20" t="s">
        <v>191</v>
      </c>
      <c r="P26" s="20" t="s">
        <v>171</v>
      </c>
      <c r="R26" s="20" t="s">
        <v>192</v>
      </c>
      <c r="S26" s="6" t="s">
        <v>26</v>
      </c>
      <c r="T26" s="21" t="s">
        <v>97</v>
      </c>
      <c r="X26" s="20" t="s">
        <v>187</v>
      </c>
      <c r="Y26" s="15">
        <f>(E26*$K26/1000)+(E26*$K26/1000)*IF($K26&lt;=7799,2%,1%)</f>
        <v>10.098000000000001</v>
      </c>
      <c r="Z26" s="15">
        <f>(F26*$K26/1000)+(F26*$K26/1000)*IF($K26&lt;=5299,4%,2%)</f>
        <v>0</v>
      </c>
      <c r="AA26" s="15">
        <f>(G26*$K26/1000)+(G26*$K26/1000)*IF($K26&lt;=10599,4%,3%)</f>
        <v>0</v>
      </c>
      <c r="AB26" s="15">
        <f>+Y26+Z26+AA26</f>
        <v>10.098000000000001</v>
      </c>
      <c r="AC26" s="6" t="s">
        <v>97</v>
      </c>
      <c r="AE26" s="48">
        <v>43800</v>
      </c>
      <c r="AG26" s="51">
        <v>130</v>
      </c>
      <c r="XFB26" s="44" t="s">
        <v>193</v>
      </c>
      <c r="XFC26" s="23" t="s">
        <v>27</v>
      </c>
      <c r="XFD26" s="23" t="s">
        <v>28</v>
      </c>
    </row>
    <row r="27" spans="1:33 16382:16384" ht="38.25">
      <c r="A27" s="27">
        <v>23</v>
      </c>
      <c r="B27" s="20" t="s">
        <v>194</v>
      </c>
      <c r="C27" s="6" t="s">
        <v>143</v>
      </c>
      <c r="D27" s="20" t="s">
        <v>91</v>
      </c>
      <c r="E27" s="30">
        <v>17</v>
      </c>
      <c r="H27" s="26" t="s">
        <v>92</v>
      </c>
      <c r="I27" s="53" t="s">
        <v>195</v>
      </c>
      <c r="J27" s="6" t="s">
        <v>95</v>
      </c>
      <c r="K27" s="8">
        <v>3300</v>
      </c>
      <c r="L27" s="46">
        <v>0</v>
      </c>
      <c r="M27" s="9">
        <v>3300</v>
      </c>
      <c r="N27" s="20" t="s">
        <v>185</v>
      </c>
      <c r="P27" s="20" t="s">
        <v>171</v>
      </c>
      <c r="R27" s="20" t="s">
        <v>186</v>
      </c>
      <c r="T27" s="21" t="s">
        <v>97</v>
      </c>
      <c r="X27" s="20" t="s">
        <v>187</v>
      </c>
      <c r="Y27" s="15">
        <f>(E27*$K27/1000)+(E27*$K27/1000)*IF($K27&lt;=7799,2%,1%)</f>
        <v>57.222000000000001</v>
      </c>
      <c r="Z27" s="15">
        <f>(F27*$K27/1000)+(F27*$K27/1000)*IF($K27&lt;=5299,4%,2%)</f>
        <v>0</v>
      </c>
      <c r="AA27" s="15">
        <f>(G27*$K27/1000)+(G27*$K27/1000)*IF($K27&lt;=10599,4%,3%)</f>
        <v>0</v>
      </c>
      <c r="AB27" s="15">
        <f>+Y27+Z27+AA27</f>
        <v>57.222000000000001</v>
      </c>
      <c r="AC27" s="6" t="s">
        <v>97</v>
      </c>
      <c r="AE27" s="48">
        <v>43800</v>
      </c>
      <c r="AG27" s="51">
        <v>130</v>
      </c>
      <c r="XFB27" s="44" t="s">
        <v>196</v>
      </c>
      <c r="XFC27" s="42" t="s">
        <v>76</v>
      </c>
      <c r="XFD27" s="41" t="s">
        <v>64</v>
      </c>
    </row>
    <row r="28" spans="1:33 16382:16384" ht="38.25">
      <c r="A28" s="27">
        <v>24</v>
      </c>
      <c r="B28" s="20" t="s">
        <v>197</v>
      </c>
      <c r="C28" s="6" t="s">
        <v>143</v>
      </c>
      <c r="D28" s="20" t="s">
        <v>91</v>
      </c>
      <c r="E28" s="30">
        <v>14.5</v>
      </c>
      <c r="H28" s="26" t="s">
        <v>92</v>
      </c>
      <c r="I28" s="53" t="s">
        <v>198</v>
      </c>
      <c r="J28" s="6" t="s">
        <v>95</v>
      </c>
      <c r="K28" s="8">
        <v>2200</v>
      </c>
      <c r="L28" s="46">
        <v>0</v>
      </c>
      <c r="M28" s="9">
        <v>2200</v>
      </c>
      <c r="N28" s="20" t="s">
        <v>191</v>
      </c>
      <c r="P28" s="20" t="s">
        <v>171</v>
      </c>
      <c r="R28" s="20" t="s">
        <v>192</v>
      </c>
      <c r="T28" s="21" t="s">
        <v>97</v>
      </c>
      <c r="X28" s="20" t="s">
        <v>187</v>
      </c>
      <c r="Y28" s="15">
        <f>(E28*$K28/1000)+(E28*$K28/1000)*IF($K28&lt;=7799,2%,1%)</f>
        <v>32.537999999999997</v>
      </c>
      <c r="Z28" s="15">
        <f>(F28*$K28/1000)+(F28*$K28/1000)*IF($K28&lt;=5299,4%,2%)</f>
        <v>0</v>
      </c>
      <c r="AA28" s="15">
        <f>(G28*$K28/1000)+(G28*$K28/1000)*IF($K28&lt;=10599,4%,3%)</f>
        <v>0</v>
      </c>
      <c r="AB28" s="15">
        <f>+Y28+Z28+AA28</f>
        <v>32.537999999999997</v>
      </c>
      <c r="AC28" s="6" t="s">
        <v>97</v>
      </c>
      <c r="AE28" s="48">
        <v>43800</v>
      </c>
      <c r="AG28" s="51">
        <v>130</v>
      </c>
      <c r="XFB28" s="44" t="s">
        <v>199</v>
      </c>
      <c r="XFC28" s="42" t="s">
        <v>77</v>
      </c>
      <c r="XFD28" s="41" t="s">
        <v>65</v>
      </c>
    </row>
    <row r="29" spans="1:33 16382:16384" ht="51">
      <c r="A29" s="27">
        <v>25</v>
      </c>
      <c r="B29" s="20" t="s">
        <v>200</v>
      </c>
      <c r="C29" s="6" t="s">
        <v>143</v>
      </c>
      <c r="D29" s="20" t="s">
        <v>136</v>
      </c>
      <c r="E29" s="30">
        <v>57</v>
      </c>
      <c r="H29" s="26" t="s">
        <v>92</v>
      </c>
      <c r="I29" s="53" t="s">
        <v>201</v>
      </c>
      <c r="J29" s="6" t="s">
        <v>95</v>
      </c>
      <c r="K29" s="8">
        <v>1100</v>
      </c>
      <c r="L29" s="46">
        <v>0</v>
      </c>
      <c r="M29" s="9">
        <v>1100</v>
      </c>
      <c r="N29" s="20" t="s">
        <v>185</v>
      </c>
      <c r="P29" s="20" t="s">
        <v>171</v>
      </c>
      <c r="R29" s="20" t="s">
        <v>186</v>
      </c>
      <c r="T29" s="21" t="s">
        <v>97</v>
      </c>
      <c r="X29" s="20" t="s">
        <v>149</v>
      </c>
      <c r="Y29" s="15">
        <f>(E29*$K29/1000)+(E29*$K29/1000)*IF($K29&lt;=7799,2%,1%)</f>
        <v>63.954000000000001</v>
      </c>
      <c r="Z29" s="15">
        <f>(F29*$K29/1000)+(F29*$K29/1000)*IF($K29&lt;=5299,4%,2%)</f>
        <v>0</v>
      </c>
      <c r="AA29" s="15">
        <f>(G29*$K29/1000)+(G29*$K29/1000)*IF($K29&lt;=10599,4%,3%)</f>
        <v>0</v>
      </c>
      <c r="AB29" s="15">
        <f>+Y29+Z29+AA29</f>
        <v>63.954000000000001</v>
      </c>
      <c r="AC29" s="6" t="s">
        <v>97</v>
      </c>
      <c r="AE29" s="48">
        <v>43800</v>
      </c>
      <c r="AG29" s="51">
        <v>129</v>
      </c>
      <c r="XFB29" s="44" t="s">
        <v>202</v>
      </c>
      <c r="XFC29" s="42" t="s">
        <v>75</v>
      </c>
      <c r="XFD29" s="41" t="s">
        <v>66</v>
      </c>
    </row>
    <row r="30" spans="1:33 16382:16384" ht="38.25">
      <c r="A30" s="27">
        <v>26</v>
      </c>
      <c r="B30" s="20" t="s">
        <v>203</v>
      </c>
      <c r="C30" s="6" t="s">
        <v>204</v>
      </c>
      <c r="D30" s="20" t="s">
        <v>91</v>
      </c>
      <c r="E30" s="30">
        <v>9.5</v>
      </c>
      <c r="F30" s="30">
        <v>0.5</v>
      </c>
      <c r="H30" s="26" t="s">
        <v>205</v>
      </c>
      <c r="I30" s="53" t="s">
        <v>206</v>
      </c>
      <c r="J30" s="6" t="s">
        <v>207</v>
      </c>
      <c r="K30" s="8">
        <v>115</v>
      </c>
      <c r="L30" s="46">
        <v>0</v>
      </c>
      <c r="M30" s="9">
        <v>115</v>
      </c>
      <c r="N30" s="20" t="s">
        <v>209</v>
      </c>
      <c r="P30" s="20" t="s">
        <v>171</v>
      </c>
      <c r="R30" s="20" t="s">
        <v>210</v>
      </c>
      <c r="T30" s="21" t="s">
        <v>97</v>
      </c>
      <c r="X30" s="20" t="s">
        <v>187</v>
      </c>
      <c r="Y30" s="15">
        <f>(E30*$K30/1000)+(E30*$K30/1000)*IF($K30&lt;=7799,2%,1%)</f>
        <v>1.11435</v>
      </c>
      <c r="Z30" s="15">
        <f>(F30*$K30/1000)+(F30*$K30/1000)*IF($K30&lt;=5299,4%,2%)</f>
        <v>5.9800000000000006E-2</v>
      </c>
      <c r="AA30" s="15">
        <f>(G30*$K30/1000)+(G30*$K30/1000)*IF($K30&lt;=10599,4%,3%)</f>
        <v>0</v>
      </c>
      <c r="AB30" s="15">
        <f>+Y30+Z30+AA30</f>
        <v>1.17415</v>
      </c>
      <c r="AC30" s="6" t="s">
        <v>97</v>
      </c>
      <c r="AE30" s="48" t="s">
        <v>208</v>
      </c>
      <c r="AG30" s="51">
        <v>134</v>
      </c>
      <c r="XFB30" s="44" t="s">
        <v>211</v>
      </c>
      <c r="XFC30" s="42" t="s">
        <v>74</v>
      </c>
      <c r="XFD30" s="41" t="s">
        <v>67</v>
      </c>
    </row>
    <row r="31" spans="1:33 16382:16384" ht="38.25">
      <c r="A31" s="27">
        <v>27</v>
      </c>
      <c r="B31" s="20" t="s">
        <v>212</v>
      </c>
      <c r="C31" s="6" t="s">
        <v>90</v>
      </c>
      <c r="D31" s="20" t="s">
        <v>91</v>
      </c>
      <c r="E31" s="30">
        <v>8.5</v>
      </c>
      <c r="F31" s="30">
        <v>0.5</v>
      </c>
      <c r="H31" s="26" t="s">
        <v>205</v>
      </c>
      <c r="I31" s="53" t="s">
        <v>213</v>
      </c>
      <c r="J31" s="6" t="s">
        <v>207</v>
      </c>
      <c r="K31" s="8">
        <v>120</v>
      </c>
      <c r="L31" s="46">
        <v>0</v>
      </c>
      <c r="M31" s="9">
        <v>120</v>
      </c>
      <c r="N31" s="20" t="s">
        <v>214</v>
      </c>
      <c r="P31" s="20" t="s">
        <v>171</v>
      </c>
      <c r="R31" s="20" t="s">
        <v>215</v>
      </c>
      <c r="T31" s="21" t="s">
        <v>97</v>
      </c>
      <c r="X31" s="20" t="s">
        <v>187</v>
      </c>
      <c r="Y31" s="15">
        <f>(E31*$K31/1000)+(E31*$K31/1000)*IF($K31&lt;=7799,2%,1%)</f>
        <v>1.0404</v>
      </c>
      <c r="Z31" s="15">
        <f>(F31*$K31/1000)+(F31*$K31/1000)*IF($K31&lt;=5299,4%,2%)</f>
        <v>6.2399999999999997E-2</v>
      </c>
      <c r="AA31" s="15">
        <f>(G31*$K31/1000)+(G31*$K31/1000)*IF($K31&lt;=10599,4%,3%)</f>
        <v>0</v>
      </c>
      <c r="AB31" s="15">
        <f>+Y31+Z31+AA31</f>
        <v>1.1028</v>
      </c>
      <c r="AC31" s="6" t="s">
        <v>97</v>
      </c>
      <c r="AE31" s="48" t="s">
        <v>208</v>
      </c>
      <c r="AG31" s="51">
        <v>134</v>
      </c>
      <c r="XFB31" s="44" t="s">
        <v>216</v>
      </c>
      <c r="XFC31" s="42" t="s">
        <v>73</v>
      </c>
      <c r="XFD31" s="43" t="s">
        <v>69</v>
      </c>
    </row>
    <row r="32" spans="1:33 16382:16384" ht="51">
      <c r="A32" s="27">
        <v>28</v>
      </c>
      <c r="B32" s="20" t="s">
        <v>217</v>
      </c>
      <c r="C32" s="6" t="s">
        <v>143</v>
      </c>
      <c r="D32" s="20" t="s">
        <v>91</v>
      </c>
      <c r="E32" s="30">
        <v>70</v>
      </c>
      <c r="H32" s="26" t="s">
        <v>92</v>
      </c>
      <c r="I32" s="53" t="s">
        <v>218</v>
      </c>
      <c r="J32" s="6" t="s">
        <v>115</v>
      </c>
      <c r="K32" s="8">
        <v>1100</v>
      </c>
      <c r="L32" s="46">
        <v>0</v>
      </c>
      <c r="M32" s="9">
        <v>1100</v>
      </c>
      <c r="N32" s="20" t="s">
        <v>147</v>
      </c>
      <c r="P32" s="20" t="s">
        <v>171</v>
      </c>
      <c r="R32" s="20" t="s">
        <v>148</v>
      </c>
      <c r="T32" s="21" t="s">
        <v>97</v>
      </c>
      <c r="X32" s="20" t="s">
        <v>219</v>
      </c>
      <c r="Y32" s="15">
        <f>(E32*$K32/1000)+(E32*$K32/1000)*IF($K32&lt;=7799,2%,1%)</f>
        <v>78.540000000000006</v>
      </c>
      <c r="Z32" s="15">
        <f>(F32*$K32/1000)+(F32*$K32/1000)*IF($K32&lt;=5299,4%,2%)</f>
        <v>0</v>
      </c>
      <c r="AA32" s="15">
        <f>(G32*$K32/1000)+(G32*$K32/1000)*IF($K32&lt;=10599,4%,3%)</f>
        <v>0</v>
      </c>
      <c r="AB32" s="15">
        <f>+Y32+Z32+AA32</f>
        <v>78.540000000000006</v>
      </c>
      <c r="AC32" s="6" t="s">
        <v>97</v>
      </c>
      <c r="AE32" s="48" t="s">
        <v>116</v>
      </c>
      <c r="AG32" s="51">
        <v>132</v>
      </c>
      <c r="XFB32" s="44" t="s">
        <v>220</v>
      </c>
      <c r="XFC32" s="42" t="s">
        <v>60</v>
      </c>
      <c r="XFD32" s="43" t="s">
        <v>70</v>
      </c>
    </row>
    <row r="33" spans="1:33 16382:16384" ht="51">
      <c r="A33" s="27">
        <v>29</v>
      </c>
      <c r="B33" s="20" t="s">
        <v>221</v>
      </c>
      <c r="C33" s="6" t="s">
        <v>143</v>
      </c>
      <c r="D33" s="20" t="s">
        <v>136</v>
      </c>
      <c r="E33" s="30">
        <v>17</v>
      </c>
      <c r="H33" s="26" t="s">
        <v>144</v>
      </c>
      <c r="I33" s="53" t="s">
        <v>222</v>
      </c>
      <c r="J33" s="6" t="s">
        <v>115</v>
      </c>
      <c r="K33" s="8">
        <v>1100</v>
      </c>
      <c r="L33" s="46">
        <v>1100</v>
      </c>
      <c r="M33" s="9">
        <f>K33-L33</f>
        <v>0</v>
      </c>
      <c r="N33" s="20" t="s">
        <v>147</v>
      </c>
      <c r="P33" s="20" t="s">
        <v>171</v>
      </c>
      <c r="R33" s="20" t="s">
        <v>148</v>
      </c>
      <c r="S33" s="6" t="s">
        <v>26</v>
      </c>
      <c r="T33" s="21" t="s">
        <v>97</v>
      </c>
      <c r="X33" s="20" t="s">
        <v>223</v>
      </c>
      <c r="Y33" s="15">
        <f>(E33*$K33/1000)+(E33*$K33/1000)*IF($K33&lt;=7799,2%,1%)</f>
        <v>19.073999999999998</v>
      </c>
      <c r="Z33" s="15">
        <f>(F33*$K33/1000)+(F33*$K33/1000)*IF($K33&lt;=5299,4%,2%)</f>
        <v>0</v>
      </c>
      <c r="AA33" s="15">
        <f>(G33*$K33/1000)+(G33*$K33/1000)*IF($K33&lt;=10599,4%,3%)</f>
        <v>0</v>
      </c>
      <c r="AB33" s="15">
        <f>+Y33+Z33+AA33</f>
        <v>19.073999999999998</v>
      </c>
      <c r="AC33" s="6" t="s">
        <v>97</v>
      </c>
      <c r="AE33" s="48" t="s">
        <v>116</v>
      </c>
      <c r="AG33" s="51">
        <v>132</v>
      </c>
      <c r="XFB33" s="44" t="s">
        <v>224</v>
      </c>
      <c r="XFC33" s="42" t="s">
        <v>61</v>
      </c>
      <c r="XFD33" s="42" t="s">
        <v>71</v>
      </c>
    </row>
    <row r="34" spans="1:33 16382:16384" ht="25.5">
      <c r="A34" s="27">
        <v>30</v>
      </c>
      <c r="B34" s="20" t="s">
        <v>180</v>
      </c>
      <c r="C34" s="6" t="s">
        <v>90</v>
      </c>
      <c r="D34" s="20" t="s">
        <v>91</v>
      </c>
      <c r="H34" s="26" t="s">
        <v>166</v>
      </c>
      <c r="I34" s="53" t="s">
        <v>225</v>
      </c>
      <c r="J34" s="6" t="s">
        <v>139</v>
      </c>
      <c r="K34" s="8">
        <v>1100</v>
      </c>
      <c r="L34" s="46">
        <v>0</v>
      </c>
      <c r="M34" s="9">
        <f>K34-L34</f>
        <v>1100</v>
      </c>
      <c r="O34" s="6" t="s">
        <v>54</v>
      </c>
      <c r="P34" s="20" t="s">
        <v>226</v>
      </c>
      <c r="S34" s="6" t="s">
        <v>54</v>
      </c>
      <c r="T34" s="21" t="s">
        <v>97</v>
      </c>
      <c r="Y34" s="15">
        <f>(E34*$K34/1000)+(E34*$K34/1000)*IF($K34&lt;=7799,2%,1%)</f>
        <v>0</v>
      </c>
      <c r="Z34" s="15">
        <f>(F34*$K34/1000)+(F34*$K34/1000)*IF($K34&lt;=5299,4%,2%)</f>
        <v>0</v>
      </c>
      <c r="AA34" s="15">
        <f>(G34*$K34/1000)+(G34*$K34/1000)*IF($K34&lt;=10599,4%,3%)</f>
        <v>0</v>
      </c>
      <c r="AB34" s="15">
        <f>+Y34+Z34+AA34</f>
        <v>0</v>
      </c>
      <c r="AC34" s="6" t="s">
        <v>97</v>
      </c>
      <c r="AE34" s="48" t="s">
        <v>140</v>
      </c>
      <c r="XFB34" s="44" t="s">
        <v>227</v>
      </c>
      <c r="XFC34" s="42" t="s">
        <v>62</v>
      </c>
      <c r="XFD34" s="42" t="s">
        <v>72</v>
      </c>
    </row>
    <row r="35" spans="1:33 16382:16384" ht="38.25">
      <c r="A35" s="27">
        <v>31</v>
      </c>
      <c r="B35" s="20" t="s">
        <v>228</v>
      </c>
      <c r="C35" s="6" t="s">
        <v>229</v>
      </c>
      <c r="D35" s="20" t="s">
        <v>91</v>
      </c>
      <c r="E35" s="30">
        <v>5</v>
      </c>
      <c r="H35" s="26" t="s">
        <v>92</v>
      </c>
      <c r="I35" s="53" t="s">
        <v>230</v>
      </c>
      <c r="J35" s="6" t="s">
        <v>139</v>
      </c>
      <c r="K35" s="8">
        <v>550</v>
      </c>
      <c r="L35" s="46">
        <v>550</v>
      </c>
      <c r="M35" s="9">
        <f>K35-L35</f>
        <v>0</v>
      </c>
      <c r="N35" s="20" t="s">
        <v>231</v>
      </c>
      <c r="P35" s="20" t="s">
        <v>226</v>
      </c>
      <c r="R35" s="20" t="s">
        <v>232</v>
      </c>
      <c r="S35" s="6" t="s">
        <v>26</v>
      </c>
      <c r="T35" s="21" t="s">
        <v>97</v>
      </c>
      <c r="X35" s="20" t="s">
        <v>187</v>
      </c>
      <c r="Y35" s="15">
        <f>(E35*$K35/1000)+(E35*$K35/1000)*IF($K35&lt;=7799,2%,1%)</f>
        <v>2.8050000000000002</v>
      </c>
      <c r="Z35" s="15">
        <f>(F35*$K35/1000)+(F35*$K35/1000)*IF($K35&lt;=5299,4%,2%)</f>
        <v>0</v>
      </c>
      <c r="AA35" s="15">
        <f>(G35*$K35/1000)+(G35*$K35/1000)*IF($K35&lt;=10599,4%,3%)</f>
        <v>0</v>
      </c>
      <c r="AB35" s="15">
        <f>+Y35+Z35+AA35</f>
        <v>2.8050000000000002</v>
      </c>
      <c r="AC35" s="6" t="s">
        <v>97</v>
      </c>
      <c r="AE35" s="48" t="s">
        <v>140</v>
      </c>
      <c r="AG35" s="51">
        <v>131</v>
      </c>
      <c r="XFB35" s="44" t="s">
        <v>233</v>
      </c>
      <c r="XFC35" s="42" t="s">
        <v>63</v>
      </c>
      <c r="XFD35" s="42" t="s">
        <v>68</v>
      </c>
    </row>
    <row r="36" spans="1:33 16382:16384" ht="38.25">
      <c r="A36" s="27">
        <v>32</v>
      </c>
      <c r="B36" s="20" t="s">
        <v>234</v>
      </c>
      <c r="C36" s="6" t="s">
        <v>229</v>
      </c>
      <c r="D36" s="20" t="s">
        <v>91</v>
      </c>
      <c r="E36" s="30">
        <v>19.5</v>
      </c>
      <c r="H36" s="26" t="s">
        <v>92</v>
      </c>
      <c r="I36" s="53" t="s">
        <v>235</v>
      </c>
      <c r="J36" s="6" t="s">
        <v>139</v>
      </c>
      <c r="K36" s="8">
        <v>550</v>
      </c>
      <c r="L36" s="46">
        <v>0</v>
      </c>
      <c r="M36" s="9">
        <v>550</v>
      </c>
      <c r="N36" s="20" t="s">
        <v>231</v>
      </c>
      <c r="P36" s="20" t="s">
        <v>226</v>
      </c>
      <c r="R36" s="20" t="s">
        <v>232</v>
      </c>
      <c r="T36" s="21" t="s">
        <v>97</v>
      </c>
      <c r="X36" s="20" t="s">
        <v>187</v>
      </c>
      <c r="Y36" s="15">
        <f>(E36*$K36/1000)+(E36*$K36/1000)*IF($K36&lt;=7799,2%,1%)</f>
        <v>10.939499999999999</v>
      </c>
      <c r="Z36" s="15">
        <f>(F36*$K36/1000)+(F36*$K36/1000)*IF($K36&lt;=5299,4%,2%)</f>
        <v>0</v>
      </c>
      <c r="AA36" s="15">
        <f>(G36*$K36/1000)+(G36*$K36/1000)*IF($K36&lt;=10599,4%,3%)</f>
        <v>0</v>
      </c>
      <c r="AB36" s="15">
        <f>+Y36+Z36+AA36</f>
        <v>10.939499999999999</v>
      </c>
      <c r="AC36" s="6" t="s">
        <v>97</v>
      </c>
      <c r="AE36" s="48" t="s">
        <v>140</v>
      </c>
      <c r="AG36" s="51">
        <v>131</v>
      </c>
      <c r="XFB36" s="44" t="s">
        <v>236</v>
      </c>
      <c r="XFC36" s="31" t="s">
        <v>53</v>
      </c>
      <c r="XFD36" s="31" t="s">
        <v>54</v>
      </c>
    </row>
    <row r="37" spans="1:33 16382:16384" ht="38.25">
      <c r="A37" s="27">
        <v>33</v>
      </c>
      <c r="B37" s="20" t="s">
        <v>237</v>
      </c>
      <c r="C37" s="6" t="s">
        <v>90</v>
      </c>
      <c r="D37" s="20" t="s">
        <v>91</v>
      </c>
      <c r="G37" s="30">
        <v>9.5</v>
      </c>
      <c r="H37" s="26" t="s">
        <v>92</v>
      </c>
      <c r="I37" s="53" t="s">
        <v>238</v>
      </c>
      <c r="J37" s="6" t="s">
        <v>95</v>
      </c>
      <c r="K37" s="8">
        <v>1100</v>
      </c>
      <c r="L37" s="46">
        <v>0</v>
      </c>
      <c r="M37" s="9">
        <v>1100</v>
      </c>
      <c r="N37" s="20" t="s">
        <v>239</v>
      </c>
      <c r="P37" s="20" t="s">
        <v>226</v>
      </c>
      <c r="R37" s="20" t="s">
        <v>240</v>
      </c>
      <c r="T37" s="21" t="s">
        <v>97</v>
      </c>
      <c r="X37" s="20" t="s">
        <v>119</v>
      </c>
      <c r="Y37" s="15">
        <f>(E37*$K37/1000)+(E37*$K37/1000)*IF($K37&lt;=7799,2%,1%)</f>
        <v>0</v>
      </c>
      <c r="Z37" s="15">
        <f>(F37*$K37/1000)+(F37*$K37/1000)*IF($K37&lt;=5299,4%,2%)</f>
        <v>0</v>
      </c>
      <c r="AA37" s="15">
        <f>(G37*$K37/1000)+(G37*$K37/1000)*IF($K37&lt;=10599,4%,3%)</f>
        <v>10.867999999999999</v>
      </c>
      <c r="AB37" s="15">
        <f>+Y37+Z37+AA37</f>
        <v>10.867999999999999</v>
      </c>
      <c r="AC37" s="6" t="s">
        <v>97</v>
      </c>
      <c r="AE37" s="48">
        <v>43800</v>
      </c>
      <c r="AG37" s="51">
        <v>129</v>
      </c>
      <c r="XFB37" s="44" t="s">
        <v>241</v>
      </c>
      <c r="XFC37" s="31"/>
      <c r="XFD37" s="31"/>
    </row>
    <row r="38" spans="1:33 16382:16384" ht="25.5">
      <c r="A38" s="27">
        <v>34</v>
      </c>
      <c r="B38" s="20" t="s">
        <v>180</v>
      </c>
      <c r="C38" s="6" t="s">
        <v>90</v>
      </c>
      <c r="D38" s="20" t="s">
        <v>91</v>
      </c>
      <c r="H38" s="26" t="s">
        <v>166</v>
      </c>
      <c r="I38" s="53" t="s">
        <v>242</v>
      </c>
      <c r="J38" s="6" t="s">
        <v>95</v>
      </c>
      <c r="K38" s="8">
        <v>2200</v>
      </c>
      <c r="L38" s="46">
        <v>0</v>
      </c>
      <c r="M38" s="9">
        <f>K38-L38</f>
        <v>2200</v>
      </c>
      <c r="O38" s="6" t="s">
        <v>54</v>
      </c>
      <c r="P38" s="20" t="s">
        <v>243</v>
      </c>
      <c r="S38" s="6" t="s">
        <v>54</v>
      </c>
      <c r="T38" s="21" t="s">
        <v>97</v>
      </c>
      <c r="Y38" s="15">
        <f>(E38*$K38/1000)+(E38*$K38/1000)*IF($K38&lt;=7799,2%,1%)</f>
        <v>0</v>
      </c>
      <c r="Z38" s="15">
        <f>(F38*$K38/1000)+(F38*$K38/1000)*IF($K38&lt;=5299,4%,2%)</f>
        <v>0</v>
      </c>
      <c r="AA38" s="15">
        <f>(G38*$K38/1000)+(G38*$K38/1000)*IF($K38&lt;=10599,4%,3%)</f>
        <v>0</v>
      </c>
      <c r="AB38" s="15">
        <f>+Y38+Z38+AA38</f>
        <v>0</v>
      </c>
      <c r="AC38" s="6" t="s">
        <v>97</v>
      </c>
      <c r="AE38" s="48">
        <v>43800</v>
      </c>
      <c r="XFB38" s="44" t="s">
        <v>244</v>
      </c>
      <c r="XFC38" s="60" t="s">
        <v>18</v>
      </c>
      <c r="XFD38" s="60"/>
    </row>
    <row r="39" spans="1:33 16382:16384" ht="25.5">
      <c r="A39" s="27">
        <v>35</v>
      </c>
      <c r="B39" s="20" t="s">
        <v>180</v>
      </c>
      <c r="C39" s="6" t="s">
        <v>90</v>
      </c>
      <c r="D39" s="20" t="s">
        <v>91</v>
      </c>
      <c r="H39" s="26" t="s">
        <v>166</v>
      </c>
      <c r="I39" s="53" t="s">
        <v>245</v>
      </c>
      <c r="J39" s="6" t="s">
        <v>115</v>
      </c>
      <c r="K39" s="8">
        <v>2200</v>
      </c>
      <c r="L39" s="46">
        <v>0</v>
      </c>
      <c r="M39" s="9">
        <f>K39-L39</f>
        <v>2200</v>
      </c>
      <c r="O39" s="6" t="s">
        <v>54</v>
      </c>
      <c r="P39" s="20" t="s">
        <v>243</v>
      </c>
      <c r="S39" s="6" t="s">
        <v>54</v>
      </c>
      <c r="T39" s="21" t="s">
        <v>97</v>
      </c>
      <c r="Y39" s="15">
        <f>(E39*$K39/1000)+(E39*$K39/1000)*IF($K39&lt;=7799,2%,1%)</f>
        <v>0</v>
      </c>
      <c r="Z39" s="15">
        <f>(F39*$K39/1000)+(F39*$K39/1000)*IF($K39&lt;=5299,4%,2%)</f>
        <v>0</v>
      </c>
      <c r="AA39" s="15">
        <f>(G39*$K39/1000)+(G39*$K39/1000)*IF($K39&lt;=10599,4%,3%)</f>
        <v>0</v>
      </c>
      <c r="AB39" s="15">
        <f>+Y39+Z39+AA39</f>
        <v>0</v>
      </c>
      <c r="AC39" s="6" t="s">
        <v>97</v>
      </c>
      <c r="AE39" s="48" t="s">
        <v>116</v>
      </c>
      <c r="XFB39" s="44" t="s">
        <v>246</v>
      </c>
      <c r="XFC39" s="23" t="s">
        <v>21</v>
      </c>
      <c r="XFD39" s="23" t="s">
        <v>22</v>
      </c>
    </row>
    <row r="40" spans="1:33 16382:16384" ht="38.25">
      <c r="A40" s="27">
        <v>36</v>
      </c>
      <c r="B40" s="20" t="s">
        <v>247</v>
      </c>
      <c r="C40" s="6" t="s">
        <v>143</v>
      </c>
      <c r="D40" s="20" t="s">
        <v>91</v>
      </c>
      <c r="E40" s="30">
        <v>4</v>
      </c>
      <c r="H40" s="26" t="s">
        <v>92</v>
      </c>
      <c r="I40" s="53" t="s">
        <v>248</v>
      </c>
      <c r="J40" s="6" t="s">
        <v>95</v>
      </c>
      <c r="K40" s="8">
        <v>1100</v>
      </c>
      <c r="L40" s="46">
        <v>1100</v>
      </c>
      <c r="M40" s="9">
        <f>K40-L40</f>
        <v>0</v>
      </c>
      <c r="N40" s="20" t="s">
        <v>249</v>
      </c>
      <c r="P40" s="20" t="s">
        <v>243</v>
      </c>
      <c r="R40" s="20" t="s">
        <v>250</v>
      </c>
      <c r="S40" s="6" t="s">
        <v>26</v>
      </c>
      <c r="T40" s="21" t="s">
        <v>97</v>
      </c>
      <c r="X40" s="20" t="s">
        <v>187</v>
      </c>
      <c r="Y40" s="15">
        <f>(E40*$K40/1000)+(E40*$K40/1000)*IF($K40&lt;=7799,2%,1%)</f>
        <v>4.4880000000000004</v>
      </c>
      <c r="Z40" s="15">
        <f>(F40*$K40/1000)+(F40*$K40/1000)*IF($K40&lt;=5299,4%,2%)</f>
        <v>0</v>
      </c>
      <c r="AA40" s="15">
        <f>(G40*$K40/1000)+(G40*$K40/1000)*IF($K40&lt;=10599,4%,3%)</f>
        <v>0</v>
      </c>
      <c r="AB40" s="15">
        <f>+Y40+Z40+AA40</f>
        <v>4.4880000000000004</v>
      </c>
      <c r="AC40" s="6" t="s">
        <v>97</v>
      </c>
      <c r="AE40" s="48">
        <v>43800</v>
      </c>
      <c r="AG40" s="51">
        <v>130</v>
      </c>
      <c r="XFB40" s="44" t="s">
        <v>251</v>
      </c>
      <c r="XFC40" s="23" t="s">
        <v>25</v>
      </c>
      <c r="XFD40" s="23" t="s">
        <v>26</v>
      </c>
    </row>
    <row r="41" spans="1:33 16382:16384" ht="51">
      <c r="A41" s="27">
        <v>37</v>
      </c>
      <c r="B41" s="20" t="s">
        <v>247</v>
      </c>
      <c r="C41" s="6" t="s">
        <v>143</v>
      </c>
      <c r="D41" s="20" t="s">
        <v>91</v>
      </c>
      <c r="E41" s="30">
        <v>4</v>
      </c>
      <c r="H41" s="26" t="s">
        <v>92</v>
      </c>
      <c r="I41" s="53" t="s">
        <v>252</v>
      </c>
      <c r="J41" s="6" t="s">
        <v>115</v>
      </c>
      <c r="K41" s="8">
        <v>1100</v>
      </c>
      <c r="L41" s="46">
        <v>1100</v>
      </c>
      <c r="M41" s="9">
        <f>K41-L41</f>
        <v>0</v>
      </c>
      <c r="N41" s="20" t="s">
        <v>249</v>
      </c>
      <c r="P41" s="20" t="s">
        <v>243</v>
      </c>
      <c r="R41" s="20" t="s">
        <v>250</v>
      </c>
      <c r="S41" s="6" t="s">
        <v>26</v>
      </c>
      <c r="T41" s="21" t="s">
        <v>97</v>
      </c>
      <c r="X41" s="20" t="s">
        <v>219</v>
      </c>
      <c r="Y41" s="15">
        <f>(E41*$K41/1000)+(E41*$K41/1000)*IF($K41&lt;=7799,2%,1%)</f>
        <v>4.4880000000000004</v>
      </c>
      <c r="Z41" s="15">
        <f>(F41*$K41/1000)+(F41*$K41/1000)*IF($K41&lt;=5299,4%,2%)</f>
        <v>0</v>
      </c>
      <c r="AA41" s="15">
        <f>(G41*$K41/1000)+(G41*$K41/1000)*IF($K41&lt;=10599,4%,3%)</f>
        <v>0</v>
      </c>
      <c r="AB41" s="15">
        <f>+Y41+Z41+AA41</f>
        <v>4.4880000000000004</v>
      </c>
      <c r="AC41" s="6" t="s">
        <v>97</v>
      </c>
      <c r="AE41" s="48" t="s">
        <v>116</v>
      </c>
      <c r="AG41" s="51">
        <v>132</v>
      </c>
      <c r="XFB41" s="44" t="s">
        <v>253</v>
      </c>
      <c r="XFC41" s="23" t="s">
        <v>37</v>
      </c>
      <c r="XFD41" s="23" t="s">
        <v>38</v>
      </c>
    </row>
    <row r="42" spans="1:33 16382:16384" ht="38.25">
      <c r="A42" s="27">
        <v>38</v>
      </c>
      <c r="B42" s="20" t="s">
        <v>254</v>
      </c>
      <c r="C42" s="6" t="s">
        <v>143</v>
      </c>
      <c r="D42" s="20" t="s">
        <v>91</v>
      </c>
      <c r="E42" s="30">
        <v>14</v>
      </c>
      <c r="H42" s="26" t="s">
        <v>92</v>
      </c>
      <c r="I42" s="53" t="s">
        <v>255</v>
      </c>
      <c r="J42" s="6" t="s">
        <v>95</v>
      </c>
      <c r="K42" s="8">
        <v>1100</v>
      </c>
      <c r="L42" s="46">
        <v>0</v>
      </c>
      <c r="M42" s="9">
        <v>1100</v>
      </c>
      <c r="N42" s="20" t="s">
        <v>249</v>
      </c>
      <c r="P42" s="20" t="s">
        <v>243</v>
      </c>
      <c r="R42" s="20" t="s">
        <v>250</v>
      </c>
      <c r="T42" s="21" t="s">
        <v>97</v>
      </c>
      <c r="X42" s="20" t="s">
        <v>187</v>
      </c>
      <c r="Y42" s="15">
        <f>(E42*$K42/1000)+(E42*$K42/1000)*IF($K42&lt;=7799,2%,1%)</f>
        <v>15.708</v>
      </c>
      <c r="Z42" s="15">
        <f>(F42*$K42/1000)+(F42*$K42/1000)*IF($K42&lt;=5299,4%,2%)</f>
        <v>0</v>
      </c>
      <c r="AA42" s="15">
        <f>(G42*$K42/1000)+(G42*$K42/1000)*IF($K42&lt;=10599,4%,3%)</f>
        <v>0</v>
      </c>
      <c r="AB42" s="15">
        <f>+Y42+Z42+AA42</f>
        <v>15.708</v>
      </c>
      <c r="AC42" s="6" t="s">
        <v>97</v>
      </c>
      <c r="AE42" s="48">
        <v>43800</v>
      </c>
      <c r="AG42" s="51">
        <v>130</v>
      </c>
      <c r="XFB42" s="44" t="s">
        <v>256</v>
      </c>
      <c r="XFC42" s="23" t="s">
        <v>39</v>
      </c>
      <c r="XFD42" s="23" t="s">
        <v>40</v>
      </c>
    </row>
    <row r="43" spans="1:33 16382:16384" ht="51">
      <c r="A43" s="27">
        <v>39</v>
      </c>
      <c r="B43" s="20" t="s">
        <v>254</v>
      </c>
      <c r="C43" s="6" t="s">
        <v>143</v>
      </c>
      <c r="D43" s="20" t="s">
        <v>91</v>
      </c>
      <c r="E43" s="30">
        <v>14</v>
      </c>
      <c r="H43" s="26" t="s">
        <v>92</v>
      </c>
      <c r="I43" s="53" t="s">
        <v>257</v>
      </c>
      <c r="J43" s="6" t="s">
        <v>115</v>
      </c>
      <c r="K43" s="8">
        <v>1100</v>
      </c>
      <c r="L43" s="46">
        <v>0</v>
      </c>
      <c r="M43" s="9">
        <v>1100</v>
      </c>
      <c r="N43" s="20" t="s">
        <v>249</v>
      </c>
      <c r="P43" s="20" t="s">
        <v>243</v>
      </c>
      <c r="R43" s="20" t="s">
        <v>250</v>
      </c>
      <c r="T43" s="21" t="s">
        <v>97</v>
      </c>
      <c r="X43" s="20" t="s">
        <v>219</v>
      </c>
      <c r="Y43" s="15">
        <f>(E43*$K43/1000)+(E43*$K43/1000)*IF($K43&lt;=7799,2%,1%)</f>
        <v>15.708</v>
      </c>
      <c r="Z43" s="15">
        <f>(F43*$K43/1000)+(F43*$K43/1000)*IF($K43&lt;=5299,4%,2%)</f>
        <v>0</v>
      </c>
      <c r="AA43" s="15">
        <f>(G43*$K43/1000)+(G43*$K43/1000)*IF($K43&lt;=10599,4%,3%)</f>
        <v>0</v>
      </c>
      <c r="AB43" s="15">
        <f>+Y43+Z43+AA43</f>
        <v>15.708</v>
      </c>
      <c r="AC43" s="6" t="s">
        <v>97</v>
      </c>
      <c r="AE43" s="48" t="s">
        <v>116</v>
      </c>
      <c r="AG43" s="51">
        <v>132</v>
      </c>
      <c r="XFB43" s="44" t="s">
        <v>258</v>
      </c>
      <c r="XFC43" s="23" t="s">
        <v>27</v>
      </c>
      <c r="XFD43" s="23" t="s">
        <v>28</v>
      </c>
    </row>
    <row r="44" spans="1:33 16382:16384" ht="25.5">
      <c r="A44" s="27">
        <v>40</v>
      </c>
      <c r="B44" s="20" t="s">
        <v>259</v>
      </c>
      <c r="C44" s="6" t="s">
        <v>90</v>
      </c>
      <c r="D44" s="20" t="s">
        <v>91</v>
      </c>
      <c r="H44" s="26" t="s">
        <v>92</v>
      </c>
      <c r="I44" s="53" t="s">
        <v>260</v>
      </c>
      <c r="J44" s="6" t="s">
        <v>115</v>
      </c>
      <c r="K44" s="8">
        <v>241</v>
      </c>
      <c r="L44" s="46">
        <v>0</v>
      </c>
      <c r="M44" s="9">
        <f>K44-L44</f>
        <v>241</v>
      </c>
      <c r="O44" s="6" t="s">
        <v>54</v>
      </c>
      <c r="P44" s="20" t="s">
        <v>262</v>
      </c>
      <c r="S44" s="6" t="s">
        <v>54</v>
      </c>
      <c r="T44" s="21" t="s">
        <v>97</v>
      </c>
      <c r="Y44" s="15">
        <f>(E44*$K44/1000)+(E44*$K44/1000)*IF($K44&lt;=7799,2%,1%)</f>
        <v>0</v>
      </c>
      <c r="Z44" s="15">
        <f>(F44*$K44/1000)+(F44*$K44/1000)*IF($K44&lt;=5299,4%,2%)</f>
        <v>0</v>
      </c>
      <c r="AA44" s="15">
        <f>(G44*$K44/1000)+(G44*$K44/1000)*IF($K44&lt;=10599,4%,3%)</f>
        <v>0</v>
      </c>
      <c r="AB44" s="15">
        <f>+Y44+Z44+AA44</f>
        <v>0</v>
      </c>
      <c r="AC44" s="6" t="s">
        <v>97</v>
      </c>
      <c r="AE44" s="48" t="s">
        <v>261</v>
      </c>
      <c r="XFB44" s="44" t="s">
        <v>263</v>
      </c>
      <c r="XFC44" s="42" t="s">
        <v>76</v>
      </c>
      <c r="XFD44" s="41" t="s">
        <v>64</v>
      </c>
    </row>
    <row r="45" spans="1:33 16382:16384" ht="25.5">
      <c r="A45" s="27">
        <v>41</v>
      </c>
      <c r="B45" s="20" t="s">
        <v>264</v>
      </c>
      <c r="C45" s="6" t="s">
        <v>90</v>
      </c>
      <c r="D45" s="20" t="s">
        <v>91</v>
      </c>
      <c r="H45" s="26" t="s">
        <v>92</v>
      </c>
      <c r="I45" s="53" t="s">
        <v>265</v>
      </c>
      <c r="J45" s="6" t="s">
        <v>115</v>
      </c>
      <c r="K45" s="8">
        <v>227</v>
      </c>
      <c r="L45" s="46">
        <v>0</v>
      </c>
      <c r="M45" s="9">
        <f>K45-L45</f>
        <v>227</v>
      </c>
      <c r="O45" s="6" t="s">
        <v>54</v>
      </c>
      <c r="P45" s="20" t="s">
        <v>262</v>
      </c>
      <c r="S45" s="6" t="s">
        <v>54</v>
      </c>
      <c r="T45" s="21" t="s">
        <v>97</v>
      </c>
      <c r="Y45" s="15">
        <f>(E45*$K45/1000)+(E45*$K45/1000)*IF($K45&lt;=7799,2%,1%)</f>
        <v>0</v>
      </c>
      <c r="Z45" s="15">
        <f>(F45*$K45/1000)+(F45*$K45/1000)*IF($K45&lt;=5299,4%,2%)</f>
        <v>0</v>
      </c>
      <c r="AA45" s="15">
        <f>(G45*$K45/1000)+(G45*$K45/1000)*IF($K45&lt;=10599,4%,3%)</f>
        <v>0</v>
      </c>
      <c r="AB45" s="15">
        <f>+Y45+Z45+AA45</f>
        <v>0</v>
      </c>
      <c r="AC45" s="6" t="s">
        <v>97</v>
      </c>
      <c r="AE45" s="48" t="s">
        <v>116</v>
      </c>
      <c r="XFB45" s="44" t="s">
        <v>266</v>
      </c>
      <c r="XFC45" s="42" t="s">
        <v>77</v>
      </c>
      <c r="XFD45" s="41" t="s">
        <v>65</v>
      </c>
    </row>
    <row r="46" spans="1:33 16382:16384" ht="25.5">
      <c r="A46" s="27">
        <v>42</v>
      </c>
      <c r="B46" s="20" t="s">
        <v>267</v>
      </c>
      <c r="C46" s="6" t="s">
        <v>90</v>
      </c>
      <c r="D46" s="20" t="s">
        <v>91</v>
      </c>
      <c r="H46" s="26" t="s">
        <v>92</v>
      </c>
      <c r="I46" s="53" t="s">
        <v>268</v>
      </c>
      <c r="J46" s="6" t="s">
        <v>115</v>
      </c>
      <c r="K46" s="8">
        <v>362</v>
      </c>
      <c r="L46" s="46">
        <v>0</v>
      </c>
      <c r="M46" s="9">
        <f>K46-L46</f>
        <v>362</v>
      </c>
      <c r="O46" s="6" t="s">
        <v>54</v>
      </c>
      <c r="P46" s="20" t="s">
        <v>262</v>
      </c>
      <c r="S46" s="6" t="s">
        <v>54</v>
      </c>
      <c r="T46" s="21" t="s">
        <v>97</v>
      </c>
      <c r="Y46" s="15">
        <f>(E46*$K46/1000)+(E46*$K46/1000)*IF($K46&lt;=7799,2%,1%)</f>
        <v>0</v>
      </c>
      <c r="Z46" s="15">
        <f>(F46*$K46/1000)+(F46*$K46/1000)*IF($K46&lt;=5299,4%,2%)</f>
        <v>0</v>
      </c>
      <c r="AA46" s="15">
        <f>(G46*$K46/1000)+(G46*$K46/1000)*IF($K46&lt;=10599,4%,3%)</f>
        <v>0</v>
      </c>
      <c r="AB46" s="15">
        <f>+Y46+Z46+AA46</f>
        <v>0</v>
      </c>
      <c r="AC46" s="6" t="s">
        <v>97</v>
      </c>
      <c r="AE46" s="48" t="s">
        <v>116</v>
      </c>
      <c r="XFB46" s="44" t="s">
        <v>269</v>
      </c>
      <c r="XFC46" s="42" t="s">
        <v>75</v>
      </c>
      <c r="XFD46" s="41" t="s">
        <v>66</v>
      </c>
    </row>
    <row r="47" spans="1:33 16382:16384" ht="25.5">
      <c r="A47" s="27">
        <v>43</v>
      </c>
      <c r="B47" s="20" t="s">
        <v>270</v>
      </c>
      <c r="C47" s="6" t="s">
        <v>90</v>
      </c>
      <c r="D47" s="20" t="s">
        <v>91</v>
      </c>
      <c r="H47" s="26" t="s">
        <v>93</v>
      </c>
      <c r="I47" s="53" t="s">
        <v>271</v>
      </c>
      <c r="J47" s="6" t="s">
        <v>95</v>
      </c>
      <c r="K47" s="8">
        <v>82</v>
      </c>
      <c r="L47" s="46">
        <v>0</v>
      </c>
      <c r="M47" s="9">
        <f>K47-L47</f>
        <v>82</v>
      </c>
      <c r="O47" s="6" t="s">
        <v>54</v>
      </c>
      <c r="P47" s="20" t="s">
        <v>272</v>
      </c>
      <c r="S47" s="6" t="s">
        <v>54</v>
      </c>
      <c r="T47" s="21" t="s">
        <v>97</v>
      </c>
      <c r="Y47" s="15">
        <f>(E47*$K47/1000)+(E47*$K47/1000)*IF($K47&lt;=7799,2%,1%)</f>
        <v>0</v>
      </c>
      <c r="Z47" s="15">
        <f>(F47*$K47/1000)+(F47*$K47/1000)*IF($K47&lt;=5299,4%,2%)</f>
        <v>0</v>
      </c>
      <c r="AA47" s="15">
        <f>(G47*$K47/1000)+(G47*$K47/1000)*IF($K47&lt;=10599,4%,3%)</f>
        <v>0</v>
      </c>
      <c r="AB47" s="15">
        <f>+Y47+Z47+AA47</f>
        <v>0</v>
      </c>
      <c r="AC47" s="6" t="s">
        <v>97</v>
      </c>
      <c r="AE47" s="48">
        <v>43800</v>
      </c>
      <c r="XFB47" s="44" t="s">
        <v>273</v>
      </c>
      <c r="XFC47" s="42" t="s">
        <v>74</v>
      </c>
      <c r="XFD47" s="41" t="s">
        <v>67</v>
      </c>
    </row>
    <row r="48" spans="1:33 16382:16384" ht="25.5">
      <c r="A48" s="27">
        <v>44</v>
      </c>
      <c r="B48" s="20" t="s">
        <v>274</v>
      </c>
      <c r="C48" s="6" t="s">
        <v>177</v>
      </c>
      <c r="D48" s="20" t="s">
        <v>136</v>
      </c>
      <c r="H48" s="26" t="s">
        <v>166</v>
      </c>
      <c r="I48" s="53" t="s">
        <v>275</v>
      </c>
      <c r="J48" s="6" t="s">
        <v>95</v>
      </c>
      <c r="K48" s="8">
        <v>1100</v>
      </c>
      <c r="L48" s="46">
        <v>0</v>
      </c>
      <c r="M48" s="9">
        <f>K48-L48</f>
        <v>1100</v>
      </c>
      <c r="O48" s="6" t="s">
        <v>54</v>
      </c>
      <c r="P48" s="20" t="s">
        <v>272</v>
      </c>
      <c r="S48" s="6" t="s">
        <v>54</v>
      </c>
      <c r="T48" s="21" t="s">
        <v>97</v>
      </c>
      <c r="Y48" s="15">
        <f>(E48*$K48/1000)+(E48*$K48/1000)*IF($K48&lt;=7799,2%,1%)</f>
        <v>0</v>
      </c>
      <c r="Z48" s="15">
        <f>(F48*$K48/1000)+(F48*$K48/1000)*IF($K48&lt;=5299,4%,2%)</f>
        <v>0</v>
      </c>
      <c r="AA48" s="15">
        <f>(G48*$K48/1000)+(G48*$K48/1000)*IF($K48&lt;=10599,4%,3%)</f>
        <v>0</v>
      </c>
      <c r="AB48" s="15">
        <f>+Y48+Z48+AA48</f>
        <v>0</v>
      </c>
      <c r="AC48" s="6" t="s">
        <v>97</v>
      </c>
      <c r="AE48" s="48">
        <v>43800</v>
      </c>
      <c r="XFB48" s="44" t="s">
        <v>276</v>
      </c>
      <c r="XFC48" s="42" t="s">
        <v>73</v>
      </c>
      <c r="XFD48" s="43" t="s">
        <v>69</v>
      </c>
    </row>
    <row r="49" spans="1:33 16382:16384" ht="25.5">
      <c r="A49" s="27">
        <v>45</v>
      </c>
      <c r="B49" s="20" t="s">
        <v>173</v>
      </c>
      <c r="C49" s="6" t="s">
        <v>90</v>
      </c>
      <c r="D49" s="20" t="s">
        <v>136</v>
      </c>
      <c r="H49" s="26" t="s">
        <v>166</v>
      </c>
      <c r="I49" s="53" t="s">
        <v>277</v>
      </c>
      <c r="J49" s="6" t="s">
        <v>95</v>
      </c>
      <c r="K49" s="8">
        <v>1100</v>
      </c>
      <c r="L49" s="46">
        <v>0</v>
      </c>
      <c r="M49" s="9">
        <f>K49-L49</f>
        <v>1100</v>
      </c>
      <c r="O49" s="6" t="s">
        <v>54</v>
      </c>
      <c r="P49" s="20" t="s">
        <v>272</v>
      </c>
      <c r="S49" s="6" t="s">
        <v>54</v>
      </c>
      <c r="T49" s="21" t="s">
        <v>97</v>
      </c>
      <c r="Y49" s="15">
        <f>(E49*$K49/1000)+(E49*$K49/1000)*IF($K49&lt;=7799,2%,1%)</f>
        <v>0</v>
      </c>
      <c r="Z49" s="15">
        <f>(F49*$K49/1000)+(F49*$K49/1000)*IF($K49&lt;=5299,4%,2%)</f>
        <v>0</v>
      </c>
      <c r="AA49" s="15">
        <f>(G49*$K49/1000)+(G49*$K49/1000)*IF($K49&lt;=10599,4%,3%)</f>
        <v>0</v>
      </c>
      <c r="AB49" s="15">
        <f>+Y49+Z49+AA49</f>
        <v>0</v>
      </c>
      <c r="AC49" s="6" t="s">
        <v>97</v>
      </c>
      <c r="AE49" s="48">
        <v>43800</v>
      </c>
      <c r="XFB49" s="44" t="s">
        <v>278</v>
      </c>
      <c r="XFC49" s="42" t="s">
        <v>60</v>
      </c>
      <c r="XFD49" s="43" t="s">
        <v>70</v>
      </c>
    </row>
    <row r="50" spans="1:33 16382:16384" ht="25.5">
      <c r="A50" s="27">
        <v>46</v>
      </c>
      <c r="B50" s="20" t="s">
        <v>176</v>
      </c>
      <c r="C50" s="6" t="s">
        <v>177</v>
      </c>
      <c r="D50" s="20" t="s">
        <v>91</v>
      </c>
      <c r="H50" s="26" t="s">
        <v>166</v>
      </c>
      <c r="I50" s="53" t="s">
        <v>279</v>
      </c>
      <c r="J50" s="6" t="s">
        <v>146</v>
      </c>
      <c r="K50" s="8">
        <v>2628</v>
      </c>
      <c r="L50" s="46">
        <v>0</v>
      </c>
      <c r="M50" s="9">
        <f>K50-L50</f>
        <v>2628</v>
      </c>
      <c r="O50" s="6" t="s">
        <v>54</v>
      </c>
      <c r="P50" s="20" t="s">
        <v>272</v>
      </c>
      <c r="S50" s="6" t="s">
        <v>54</v>
      </c>
      <c r="T50" s="21" t="s">
        <v>97</v>
      </c>
      <c r="Y50" s="15">
        <f>(E50*$K50/1000)+(E50*$K50/1000)*IF($K50&lt;=7799,2%,1%)</f>
        <v>0</v>
      </c>
      <c r="Z50" s="15">
        <f>(F50*$K50/1000)+(F50*$K50/1000)*IF($K50&lt;=5299,4%,2%)</f>
        <v>0</v>
      </c>
      <c r="AA50" s="15">
        <f>(G50*$K50/1000)+(G50*$K50/1000)*IF($K50&lt;=10599,4%,3%)</f>
        <v>0</v>
      </c>
      <c r="AB50" s="15">
        <f>+Y50+Z50+AA50</f>
        <v>0</v>
      </c>
      <c r="AC50" s="6" t="s">
        <v>97</v>
      </c>
      <c r="AE50" s="48">
        <v>43770</v>
      </c>
      <c r="XFB50" s="44" t="s">
        <v>280</v>
      </c>
      <c r="XFC50" s="42" t="s">
        <v>61</v>
      </c>
      <c r="XFD50" s="42" t="s">
        <v>71</v>
      </c>
    </row>
    <row r="51" spans="1:33 16382:16384" ht="25.5">
      <c r="A51" s="27">
        <v>47</v>
      </c>
      <c r="B51" s="20" t="s">
        <v>180</v>
      </c>
      <c r="C51" s="6" t="s">
        <v>90</v>
      </c>
      <c r="D51" s="20" t="s">
        <v>91</v>
      </c>
      <c r="H51" s="26" t="s">
        <v>166</v>
      </c>
      <c r="I51" s="53" t="s">
        <v>281</v>
      </c>
      <c r="J51" s="6" t="s">
        <v>95</v>
      </c>
      <c r="K51" s="8">
        <v>1100</v>
      </c>
      <c r="L51" s="46">
        <v>0</v>
      </c>
      <c r="M51" s="9">
        <f>K51-L51</f>
        <v>1100</v>
      </c>
      <c r="O51" s="6" t="s">
        <v>54</v>
      </c>
      <c r="P51" s="20" t="s">
        <v>272</v>
      </c>
      <c r="S51" s="6" t="s">
        <v>54</v>
      </c>
      <c r="T51" s="21" t="s">
        <v>97</v>
      </c>
      <c r="Y51" s="15">
        <f>(E51*$K51/1000)+(E51*$K51/1000)*IF($K51&lt;=7799,2%,1%)</f>
        <v>0</v>
      </c>
      <c r="Z51" s="15">
        <f>(F51*$K51/1000)+(F51*$K51/1000)*IF($K51&lt;=5299,4%,2%)</f>
        <v>0</v>
      </c>
      <c r="AA51" s="15">
        <f>(G51*$K51/1000)+(G51*$K51/1000)*IF($K51&lt;=10599,4%,3%)</f>
        <v>0</v>
      </c>
      <c r="AB51" s="15">
        <f>+Y51+Z51+AA51</f>
        <v>0</v>
      </c>
      <c r="AC51" s="6" t="s">
        <v>97</v>
      </c>
      <c r="AE51" s="48">
        <v>43800</v>
      </c>
      <c r="XFB51" s="44" t="s">
        <v>282</v>
      </c>
      <c r="XFC51" s="42" t="s">
        <v>62</v>
      </c>
      <c r="XFD51" s="42" t="s">
        <v>72</v>
      </c>
    </row>
    <row r="52" spans="1:33 16382:16384" ht="25.5">
      <c r="A52" s="27">
        <v>48</v>
      </c>
      <c r="B52" s="20" t="s">
        <v>180</v>
      </c>
      <c r="C52" s="6" t="s">
        <v>90</v>
      </c>
      <c r="D52" s="20" t="s">
        <v>91</v>
      </c>
      <c r="H52" s="26" t="s">
        <v>166</v>
      </c>
      <c r="I52" s="53" t="s">
        <v>283</v>
      </c>
      <c r="J52" s="6" t="s">
        <v>139</v>
      </c>
      <c r="K52" s="8">
        <v>4950</v>
      </c>
      <c r="L52" s="46">
        <v>0</v>
      </c>
      <c r="M52" s="9">
        <f>K52-L52</f>
        <v>4950</v>
      </c>
      <c r="O52" s="6" t="s">
        <v>54</v>
      </c>
      <c r="P52" s="20" t="s">
        <v>272</v>
      </c>
      <c r="S52" s="6" t="s">
        <v>54</v>
      </c>
      <c r="T52" s="21" t="s">
        <v>97</v>
      </c>
      <c r="Y52" s="15">
        <f>(E52*$K52/1000)+(E52*$K52/1000)*IF($K52&lt;=7799,2%,1%)</f>
        <v>0</v>
      </c>
      <c r="Z52" s="15">
        <f>(F52*$K52/1000)+(F52*$K52/1000)*IF($K52&lt;=5299,4%,2%)</f>
        <v>0</v>
      </c>
      <c r="AA52" s="15">
        <f>(G52*$K52/1000)+(G52*$K52/1000)*IF($K52&lt;=10599,4%,3%)</f>
        <v>0</v>
      </c>
      <c r="AB52" s="15">
        <f>+Y52+Z52+AA52</f>
        <v>0</v>
      </c>
      <c r="AC52" s="6" t="s">
        <v>97</v>
      </c>
      <c r="AE52" s="48" t="s">
        <v>284</v>
      </c>
      <c r="XFB52" s="44" t="s">
        <v>285</v>
      </c>
      <c r="XFC52" s="42" t="s">
        <v>63</v>
      </c>
      <c r="XFD52" s="42" t="s">
        <v>68</v>
      </c>
    </row>
    <row r="53" spans="1:33 16382:16384" ht="25.5">
      <c r="A53" s="27">
        <v>49</v>
      </c>
      <c r="B53" s="20" t="s">
        <v>180</v>
      </c>
      <c r="C53" s="6" t="s">
        <v>90</v>
      </c>
      <c r="D53" s="20" t="s">
        <v>91</v>
      </c>
      <c r="H53" s="26" t="s">
        <v>166</v>
      </c>
      <c r="I53" s="53" t="s">
        <v>286</v>
      </c>
      <c r="J53" s="6" t="s">
        <v>115</v>
      </c>
      <c r="K53" s="8">
        <v>1100</v>
      </c>
      <c r="L53" s="46">
        <v>0</v>
      </c>
      <c r="M53" s="9">
        <f>K53-L53</f>
        <v>1100</v>
      </c>
      <c r="O53" s="6" t="s">
        <v>54</v>
      </c>
      <c r="P53" s="20" t="s">
        <v>272</v>
      </c>
      <c r="S53" s="6" t="s">
        <v>54</v>
      </c>
      <c r="T53" s="21" t="s">
        <v>97</v>
      </c>
      <c r="Y53" s="15">
        <f>(E53*$K53/1000)+(E53*$K53/1000)*IF($K53&lt;=7799,2%,1%)</f>
        <v>0</v>
      </c>
      <c r="Z53" s="15">
        <f>(F53*$K53/1000)+(F53*$K53/1000)*IF($K53&lt;=5299,4%,2%)</f>
        <v>0</v>
      </c>
      <c r="AA53" s="15">
        <f>(G53*$K53/1000)+(G53*$K53/1000)*IF($K53&lt;=10599,4%,3%)</f>
        <v>0</v>
      </c>
      <c r="AB53" s="15">
        <f>+Y53+Z53+AA53</f>
        <v>0</v>
      </c>
      <c r="AC53" s="6" t="s">
        <v>97</v>
      </c>
      <c r="AE53" s="48" t="s">
        <v>116</v>
      </c>
      <c r="XFB53" s="44" t="s">
        <v>287</v>
      </c>
      <c r="XFC53" s="31" t="s">
        <v>53</v>
      </c>
      <c r="XFD53" s="31" t="s">
        <v>54</v>
      </c>
    </row>
    <row r="54" spans="1:33 16382:16384" ht="25.5">
      <c r="A54" s="27">
        <v>50</v>
      </c>
      <c r="B54" s="20" t="s">
        <v>288</v>
      </c>
      <c r="C54" s="6" t="s">
        <v>143</v>
      </c>
      <c r="D54" s="20" t="s">
        <v>289</v>
      </c>
      <c r="H54" s="26" t="s">
        <v>92</v>
      </c>
      <c r="I54" s="53" t="s">
        <v>290</v>
      </c>
      <c r="J54" s="6" t="s">
        <v>139</v>
      </c>
      <c r="K54" s="8">
        <v>300</v>
      </c>
      <c r="L54" s="46">
        <v>0</v>
      </c>
      <c r="M54" s="9">
        <f>K54-L54</f>
        <v>300</v>
      </c>
      <c r="O54" s="6" t="s">
        <v>54</v>
      </c>
      <c r="P54" s="20" t="s">
        <v>272</v>
      </c>
      <c r="S54" s="6" t="s">
        <v>54</v>
      </c>
      <c r="T54" s="21" t="s">
        <v>97</v>
      </c>
      <c r="Y54" s="15">
        <f>(E54*$K54/1000)+(E54*$K54/1000)*IF($K54&lt;=7799,2%,1%)</f>
        <v>0</v>
      </c>
      <c r="Z54" s="15">
        <f>(F54*$K54/1000)+(F54*$K54/1000)*IF($K54&lt;=5299,4%,2%)</f>
        <v>0</v>
      </c>
      <c r="AA54" s="15">
        <f>(G54*$K54/1000)+(G54*$K54/1000)*IF($K54&lt;=10599,4%,3%)</f>
        <v>0</v>
      </c>
      <c r="AB54" s="15">
        <f>+Y54+Z54+AA54</f>
        <v>0</v>
      </c>
      <c r="AC54" s="6" t="s">
        <v>97</v>
      </c>
      <c r="AE54" s="48" t="s">
        <v>140</v>
      </c>
      <c r="XFB54" s="44" t="s">
        <v>291</v>
      </c>
      <c r="XFC54" s="31"/>
      <c r="XFD54" s="31"/>
    </row>
    <row r="55" spans="1:33 16382:16384" ht="25.5">
      <c r="A55" s="27">
        <v>51</v>
      </c>
      <c r="B55" s="20" t="s">
        <v>288</v>
      </c>
      <c r="C55" s="6" t="s">
        <v>143</v>
      </c>
      <c r="D55" s="20" t="s">
        <v>289</v>
      </c>
      <c r="H55" s="26" t="s">
        <v>92</v>
      </c>
      <c r="I55" s="53" t="s">
        <v>292</v>
      </c>
      <c r="J55" s="6" t="s">
        <v>115</v>
      </c>
      <c r="K55" s="8">
        <v>450</v>
      </c>
      <c r="L55" s="46">
        <v>0</v>
      </c>
      <c r="M55" s="9">
        <f>K55-L55</f>
        <v>450</v>
      </c>
      <c r="O55" s="6" t="s">
        <v>54</v>
      </c>
      <c r="P55" s="20" t="s">
        <v>272</v>
      </c>
      <c r="S55" s="6" t="s">
        <v>54</v>
      </c>
      <c r="T55" s="21" t="s">
        <v>97</v>
      </c>
      <c r="Y55" s="15">
        <f>(E55*$K55/1000)+(E55*$K55/1000)*IF($K55&lt;=7799,2%,1%)</f>
        <v>0</v>
      </c>
      <c r="Z55" s="15">
        <f>(F55*$K55/1000)+(F55*$K55/1000)*IF($K55&lt;=5299,4%,2%)</f>
        <v>0</v>
      </c>
      <c r="AA55" s="15">
        <f>(G55*$K55/1000)+(G55*$K55/1000)*IF($K55&lt;=10599,4%,3%)</f>
        <v>0</v>
      </c>
      <c r="AB55" s="15">
        <f>+Y55+Z55+AA55</f>
        <v>0</v>
      </c>
      <c r="AC55" s="6" t="s">
        <v>97</v>
      </c>
      <c r="AE55" s="48" t="s">
        <v>116</v>
      </c>
      <c r="XFB55" s="44" t="s">
        <v>293</v>
      </c>
    </row>
    <row r="56" spans="1:33 16382:16384" ht="38.25">
      <c r="A56" s="27">
        <v>52</v>
      </c>
      <c r="B56" s="20" t="s">
        <v>294</v>
      </c>
      <c r="C56" s="6" t="s">
        <v>229</v>
      </c>
      <c r="D56" s="20" t="s">
        <v>91</v>
      </c>
      <c r="E56" s="30">
        <v>5.5</v>
      </c>
      <c r="H56" s="26" t="s">
        <v>92</v>
      </c>
      <c r="I56" s="53" t="s">
        <v>295</v>
      </c>
      <c r="J56" s="6" t="s">
        <v>95</v>
      </c>
      <c r="K56" s="8">
        <v>550</v>
      </c>
      <c r="L56" s="46">
        <v>550</v>
      </c>
      <c r="M56" s="9">
        <f>K56-L56</f>
        <v>0</v>
      </c>
      <c r="N56" s="20" t="s">
        <v>296</v>
      </c>
      <c r="P56" s="20" t="s">
        <v>272</v>
      </c>
      <c r="R56" s="20" t="s">
        <v>297</v>
      </c>
      <c r="S56" s="6" t="s">
        <v>26</v>
      </c>
      <c r="T56" s="21" t="s">
        <v>97</v>
      </c>
      <c r="X56" s="20" t="s">
        <v>187</v>
      </c>
      <c r="Y56" s="15">
        <f>(E56*$K56/1000)+(E56*$K56/1000)*IF($K56&lt;=7799,2%,1%)</f>
        <v>3.0854999999999997</v>
      </c>
      <c r="Z56" s="15">
        <f>(F56*$K56/1000)+(F56*$K56/1000)*IF($K56&lt;=5299,4%,2%)</f>
        <v>0</v>
      </c>
      <c r="AA56" s="15">
        <f>(G56*$K56/1000)+(G56*$K56/1000)*IF($K56&lt;=10599,4%,3%)</f>
        <v>0</v>
      </c>
      <c r="AB56" s="15">
        <f>+Y56+Z56+AA56</f>
        <v>3.0854999999999997</v>
      </c>
      <c r="AC56" s="6" t="s">
        <v>97</v>
      </c>
      <c r="AE56" s="48">
        <v>43800</v>
      </c>
      <c r="AG56" s="51">
        <v>130</v>
      </c>
      <c r="XFB56" s="44" t="s">
        <v>298</v>
      </c>
    </row>
    <row r="57" spans="1:33 16382:16384" ht="38.25">
      <c r="A57" s="27">
        <v>53</v>
      </c>
      <c r="B57" s="20" t="s">
        <v>294</v>
      </c>
      <c r="C57" s="6" t="s">
        <v>229</v>
      </c>
      <c r="D57" s="20" t="s">
        <v>91</v>
      </c>
      <c r="E57" s="30">
        <v>5.5</v>
      </c>
      <c r="H57" s="26" t="s">
        <v>92</v>
      </c>
      <c r="I57" s="53" t="s">
        <v>299</v>
      </c>
      <c r="J57" s="6" t="s">
        <v>139</v>
      </c>
      <c r="K57" s="8">
        <v>550</v>
      </c>
      <c r="L57" s="46">
        <v>550</v>
      </c>
      <c r="M57" s="9">
        <f>K57-L57</f>
        <v>0</v>
      </c>
      <c r="N57" s="20" t="s">
        <v>296</v>
      </c>
      <c r="P57" s="20" t="s">
        <v>272</v>
      </c>
      <c r="R57" s="20" t="s">
        <v>297</v>
      </c>
      <c r="S57" s="6" t="s">
        <v>26</v>
      </c>
      <c r="T57" s="21" t="s">
        <v>97</v>
      </c>
      <c r="X57" s="20" t="s">
        <v>187</v>
      </c>
      <c r="Y57" s="15">
        <f>(E57*$K57/1000)+(E57*$K57/1000)*IF($K57&lt;=7799,2%,1%)</f>
        <v>3.0854999999999997</v>
      </c>
      <c r="Z57" s="15">
        <f>(F57*$K57/1000)+(F57*$K57/1000)*IF($K57&lt;=5299,4%,2%)</f>
        <v>0</v>
      </c>
      <c r="AA57" s="15">
        <f>(G57*$K57/1000)+(G57*$K57/1000)*IF($K57&lt;=10599,4%,3%)</f>
        <v>0</v>
      </c>
      <c r="AB57" s="15">
        <f>+Y57+Z57+AA57</f>
        <v>3.0854999999999997</v>
      </c>
      <c r="AC57" s="6" t="s">
        <v>97</v>
      </c>
      <c r="AE57" s="48" t="s">
        <v>140</v>
      </c>
      <c r="AG57" s="51">
        <v>131</v>
      </c>
      <c r="XFB57" s="44" t="s">
        <v>300</v>
      </c>
    </row>
    <row r="58" spans="1:33 16382:16384" ht="38.25">
      <c r="A58" s="27">
        <v>54</v>
      </c>
      <c r="B58" s="20" t="s">
        <v>301</v>
      </c>
      <c r="C58" s="6" t="s">
        <v>229</v>
      </c>
      <c r="D58" s="20" t="s">
        <v>91</v>
      </c>
      <c r="E58" s="30">
        <v>4</v>
      </c>
      <c r="H58" s="26" t="s">
        <v>92</v>
      </c>
      <c r="I58" s="53" t="s">
        <v>302</v>
      </c>
      <c r="J58" s="6" t="s">
        <v>139</v>
      </c>
      <c r="K58" s="8">
        <v>550</v>
      </c>
      <c r="L58" s="46">
        <v>550</v>
      </c>
      <c r="M58" s="9">
        <f>K58-L58</f>
        <v>0</v>
      </c>
      <c r="N58" s="20" t="s">
        <v>214</v>
      </c>
      <c r="P58" s="20" t="s">
        <v>272</v>
      </c>
      <c r="R58" s="20" t="s">
        <v>215</v>
      </c>
      <c r="S58" s="6" t="s">
        <v>26</v>
      </c>
      <c r="T58" s="21" t="s">
        <v>97</v>
      </c>
      <c r="X58" s="20" t="s">
        <v>187</v>
      </c>
      <c r="Y58" s="15">
        <f>(E58*$K58/1000)+(E58*$K58/1000)*IF($K58&lt;=7799,2%,1%)</f>
        <v>2.2440000000000002</v>
      </c>
      <c r="Z58" s="15">
        <f>(F58*$K58/1000)+(F58*$K58/1000)*IF($K58&lt;=5299,4%,2%)</f>
        <v>0</v>
      </c>
      <c r="AA58" s="15">
        <f>(G58*$K58/1000)+(G58*$K58/1000)*IF($K58&lt;=10599,4%,3%)</f>
        <v>0</v>
      </c>
      <c r="AB58" s="15">
        <f>+Y58+Z58+AA58</f>
        <v>2.2440000000000002</v>
      </c>
      <c r="AC58" s="6" t="s">
        <v>97</v>
      </c>
      <c r="AE58" s="48" t="s">
        <v>140</v>
      </c>
      <c r="AG58" s="51">
        <v>131</v>
      </c>
      <c r="XFB58" s="44" t="s">
        <v>303</v>
      </c>
    </row>
    <row r="59" spans="1:33 16382:16384" ht="38.25">
      <c r="A59" s="27">
        <v>55</v>
      </c>
      <c r="B59" s="20" t="s">
        <v>304</v>
      </c>
      <c r="C59" s="6" t="s">
        <v>143</v>
      </c>
      <c r="D59" s="20" t="s">
        <v>91</v>
      </c>
      <c r="E59" s="30">
        <v>4</v>
      </c>
      <c r="H59" s="26" t="s">
        <v>92</v>
      </c>
      <c r="I59" s="53" t="s">
        <v>305</v>
      </c>
      <c r="J59" s="6" t="s">
        <v>139</v>
      </c>
      <c r="K59" s="8">
        <v>550</v>
      </c>
      <c r="L59" s="46">
        <v>550</v>
      </c>
      <c r="M59" s="9">
        <f>K59-L59</f>
        <v>0</v>
      </c>
      <c r="N59" s="20" t="s">
        <v>296</v>
      </c>
      <c r="P59" s="20" t="s">
        <v>272</v>
      </c>
      <c r="R59" s="20" t="s">
        <v>306</v>
      </c>
      <c r="S59" s="6" t="s">
        <v>26</v>
      </c>
      <c r="T59" s="21" t="s">
        <v>97</v>
      </c>
      <c r="X59" s="20" t="s">
        <v>187</v>
      </c>
      <c r="Y59" s="15">
        <f>(E59*$K59/1000)+(E59*$K59/1000)*IF($K59&lt;=7799,2%,1%)</f>
        <v>2.2440000000000002</v>
      </c>
      <c r="Z59" s="15">
        <f>(F59*$K59/1000)+(F59*$K59/1000)*IF($K59&lt;=5299,4%,2%)</f>
        <v>0</v>
      </c>
      <c r="AA59" s="15">
        <f>(G59*$K59/1000)+(G59*$K59/1000)*IF($K59&lt;=10599,4%,3%)</f>
        <v>0</v>
      </c>
      <c r="AB59" s="15">
        <f>+Y59+Z59+AA59</f>
        <v>2.2440000000000002</v>
      </c>
      <c r="AC59" s="6" t="s">
        <v>97</v>
      </c>
      <c r="AE59" s="48" t="s">
        <v>140</v>
      </c>
      <c r="AG59" s="51">
        <v>131</v>
      </c>
      <c r="XFB59" s="44" t="s">
        <v>307</v>
      </c>
    </row>
    <row r="60" spans="1:33 16382:16384" ht="38.25">
      <c r="A60" s="27">
        <v>56</v>
      </c>
      <c r="B60" s="20" t="s">
        <v>308</v>
      </c>
      <c r="C60" s="6" t="s">
        <v>143</v>
      </c>
      <c r="D60" s="20" t="s">
        <v>91</v>
      </c>
      <c r="E60" s="30">
        <v>3.5</v>
      </c>
      <c r="H60" s="26" t="s">
        <v>92</v>
      </c>
      <c r="I60" s="53" t="s">
        <v>309</v>
      </c>
      <c r="J60" s="6" t="s">
        <v>139</v>
      </c>
      <c r="K60" s="8">
        <v>550</v>
      </c>
      <c r="L60" s="46">
        <v>550</v>
      </c>
      <c r="M60" s="9">
        <f>K60-L60</f>
        <v>0</v>
      </c>
      <c r="N60" s="20" t="s">
        <v>310</v>
      </c>
      <c r="P60" s="20" t="s">
        <v>272</v>
      </c>
      <c r="R60" s="20" t="s">
        <v>311</v>
      </c>
      <c r="S60" s="6" t="s">
        <v>26</v>
      </c>
      <c r="T60" s="21" t="s">
        <v>97</v>
      </c>
      <c r="X60" s="20" t="s">
        <v>187</v>
      </c>
      <c r="Y60" s="15">
        <f>(E60*$K60/1000)+(E60*$K60/1000)*IF($K60&lt;=7799,2%,1%)</f>
        <v>1.9635</v>
      </c>
      <c r="Z60" s="15">
        <f>(F60*$K60/1000)+(F60*$K60/1000)*IF($K60&lt;=5299,4%,2%)</f>
        <v>0</v>
      </c>
      <c r="AA60" s="15">
        <f>(G60*$K60/1000)+(G60*$K60/1000)*IF($K60&lt;=10599,4%,3%)</f>
        <v>0</v>
      </c>
      <c r="AB60" s="15">
        <f>+Y60+Z60+AA60</f>
        <v>1.9635</v>
      </c>
      <c r="AC60" s="6" t="s">
        <v>97</v>
      </c>
      <c r="AE60" s="48" t="s">
        <v>140</v>
      </c>
      <c r="AG60" s="51">
        <v>131</v>
      </c>
      <c r="XFB60" s="44" t="s">
        <v>312</v>
      </c>
    </row>
    <row r="61" spans="1:33 16382:16384" ht="38.25">
      <c r="A61" s="27">
        <v>57</v>
      </c>
      <c r="B61" s="20" t="s">
        <v>313</v>
      </c>
      <c r="C61" s="6" t="s">
        <v>143</v>
      </c>
      <c r="D61" s="20" t="s">
        <v>91</v>
      </c>
      <c r="E61" s="30">
        <v>4</v>
      </c>
      <c r="H61" s="26" t="s">
        <v>92</v>
      </c>
      <c r="I61" s="53" t="s">
        <v>314</v>
      </c>
      <c r="J61" s="6" t="s">
        <v>139</v>
      </c>
      <c r="K61" s="8">
        <v>1100</v>
      </c>
      <c r="L61" s="46">
        <v>1100</v>
      </c>
      <c r="M61" s="9">
        <f>K61-L61</f>
        <v>0</v>
      </c>
      <c r="N61" s="20" t="s">
        <v>315</v>
      </c>
      <c r="P61" s="20" t="s">
        <v>272</v>
      </c>
      <c r="R61" s="20" t="s">
        <v>316</v>
      </c>
      <c r="S61" s="6" t="s">
        <v>26</v>
      </c>
      <c r="T61" s="21" t="s">
        <v>97</v>
      </c>
      <c r="X61" s="20" t="s">
        <v>187</v>
      </c>
      <c r="Y61" s="15">
        <f>(E61*$K61/1000)+(E61*$K61/1000)*IF($K61&lt;=7799,2%,1%)</f>
        <v>4.4880000000000004</v>
      </c>
      <c r="Z61" s="15">
        <f>(F61*$K61/1000)+(F61*$K61/1000)*IF($K61&lt;=5299,4%,2%)</f>
        <v>0</v>
      </c>
      <c r="AA61" s="15">
        <f>(G61*$K61/1000)+(G61*$K61/1000)*IF($K61&lt;=10599,4%,3%)</f>
        <v>0</v>
      </c>
      <c r="AB61" s="15">
        <f>+Y61+Z61+AA61</f>
        <v>4.4880000000000004</v>
      </c>
      <c r="AC61" s="6" t="s">
        <v>97</v>
      </c>
      <c r="AE61" s="48" t="s">
        <v>140</v>
      </c>
      <c r="AG61" s="51">
        <v>131</v>
      </c>
      <c r="XFB61" s="44" t="s">
        <v>317</v>
      </c>
    </row>
    <row r="62" spans="1:33 16382:16384" ht="25.5">
      <c r="A62" s="27">
        <v>58</v>
      </c>
      <c r="B62" s="20" t="s">
        <v>318</v>
      </c>
      <c r="C62" s="6" t="s">
        <v>90</v>
      </c>
      <c r="D62" s="20" t="s">
        <v>136</v>
      </c>
      <c r="H62" s="26" t="s">
        <v>92</v>
      </c>
      <c r="I62" s="53" t="s">
        <v>319</v>
      </c>
      <c r="J62" s="6" t="s">
        <v>320</v>
      </c>
      <c r="K62" s="8">
        <v>314</v>
      </c>
      <c r="L62" s="46">
        <v>0</v>
      </c>
      <c r="M62" s="9">
        <f>K62-L62</f>
        <v>314</v>
      </c>
      <c r="O62" s="6" t="s">
        <v>54</v>
      </c>
      <c r="P62" s="20" t="s">
        <v>272</v>
      </c>
      <c r="S62" s="6" t="s">
        <v>54</v>
      </c>
      <c r="T62" s="21" t="s">
        <v>97</v>
      </c>
      <c r="Y62" s="15">
        <f>(E62*$K62/1000)+(E62*$K62/1000)*IF($K62&lt;=7799,2%,1%)</f>
        <v>0</v>
      </c>
      <c r="Z62" s="15">
        <f>(F62*$K62/1000)+(F62*$K62/1000)*IF($K62&lt;=5299,4%,2%)</f>
        <v>0</v>
      </c>
      <c r="AA62" s="15">
        <f>(G62*$K62/1000)+(G62*$K62/1000)*IF($K62&lt;=10599,4%,3%)</f>
        <v>0</v>
      </c>
      <c r="AB62" s="15">
        <f>+Y62+Z62+AA62</f>
        <v>0</v>
      </c>
      <c r="AC62" s="6" t="s">
        <v>97</v>
      </c>
      <c r="AE62" s="48" t="s">
        <v>284</v>
      </c>
      <c r="XFB62" s="44" t="s">
        <v>321</v>
      </c>
    </row>
    <row r="63" spans="1:33 16382:16384" ht="25.5">
      <c r="A63" s="27">
        <v>59</v>
      </c>
      <c r="B63" s="20" t="s">
        <v>322</v>
      </c>
      <c r="C63" s="6" t="s">
        <v>90</v>
      </c>
      <c r="D63" s="20" t="s">
        <v>136</v>
      </c>
      <c r="H63" s="26" t="s">
        <v>92</v>
      </c>
      <c r="I63" s="53" t="s">
        <v>323</v>
      </c>
      <c r="J63" s="6" t="s">
        <v>320</v>
      </c>
      <c r="K63" s="8">
        <v>130</v>
      </c>
      <c r="L63" s="46">
        <v>0</v>
      </c>
      <c r="M63" s="9">
        <f>K63-L63</f>
        <v>130</v>
      </c>
      <c r="O63" s="6" t="s">
        <v>54</v>
      </c>
      <c r="P63" s="20" t="s">
        <v>272</v>
      </c>
      <c r="S63" s="6" t="s">
        <v>54</v>
      </c>
      <c r="T63" s="21" t="s">
        <v>97</v>
      </c>
      <c r="Y63" s="15">
        <f>(E63*$K63/1000)+(E63*$K63/1000)*IF($K63&lt;=7799,2%,1%)</f>
        <v>0</v>
      </c>
      <c r="Z63" s="15">
        <f>(F63*$K63/1000)+(F63*$K63/1000)*IF($K63&lt;=5299,4%,2%)</f>
        <v>0</v>
      </c>
      <c r="AA63" s="15">
        <f>(G63*$K63/1000)+(G63*$K63/1000)*IF($K63&lt;=10599,4%,3%)</f>
        <v>0</v>
      </c>
      <c r="AB63" s="15">
        <f>+Y63+Z63+AA63</f>
        <v>0</v>
      </c>
      <c r="AC63" s="6" t="s">
        <v>97</v>
      </c>
      <c r="AE63" s="48" t="s">
        <v>284</v>
      </c>
      <c r="XFB63" s="44" t="s">
        <v>324</v>
      </c>
    </row>
    <row r="64" spans="1:33 16382:16384" ht="25.5">
      <c r="A64" s="27">
        <v>60</v>
      </c>
      <c r="B64" s="20" t="s">
        <v>325</v>
      </c>
      <c r="C64" s="6" t="s">
        <v>90</v>
      </c>
      <c r="D64" s="20" t="s">
        <v>136</v>
      </c>
      <c r="H64" s="26" t="s">
        <v>92</v>
      </c>
      <c r="I64" s="53" t="s">
        <v>326</v>
      </c>
      <c r="J64" s="6" t="s">
        <v>320</v>
      </c>
      <c r="K64" s="8">
        <v>184</v>
      </c>
      <c r="L64" s="46">
        <v>0</v>
      </c>
      <c r="M64" s="9">
        <f>K64-L64</f>
        <v>184</v>
      </c>
      <c r="O64" s="6" t="s">
        <v>54</v>
      </c>
      <c r="P64" s="20" t="s">
        <v>272</v>
      </c>
      <c r="S64" s="6" t="s">
        <v>54</v>
      </c>
      <c r="T64" s="21" t="s">
        <v>97</v>
      </c>
      <c r="Y64" s="15">
        <f>(E64*$K64/1000)+(E64*$K64/1000)*IF($K64&lt;=7799,2%,1%)</f>
        <v>0</v>
      </c>
      <c r="Z64" s="15">
        <f>(F64*$K64/1000)+(F64*$K64/1000)*IF($K64&lt;=5299,4%,2%)</f>
        <v>0</v>
      </c>
      <c r="AA64" s="15">
        <f>(G64*$K64/1000)+(G64*$K64/1000)*IF($K64&lt;=10599,4%,3%)</f>
        <v>0</v>
      </c>
      <c r="AB64" s="15">
        <f>+Y64+Z64+AA64</f>
        <v>0</v>
      </c>
      <c r="AC64" s="6" t="s">
        <v>97</v>
      </c>
      <c r="AE64" s="48" t="s">
        <v>284</v>
      </c>
      <c r="XFB64" s="44" t="s">
        <v>327</v>
      </c>
    </row>
    <row r="65" spans="1:33 16382:16382" ht="38.25">
      <c r="A65" s="27">
        <v>61</v>
      </c>
      <c r="B65" s="20" t="s">
        <v>328</v>
      </c>
      <c r="C65" s="6" t="s">
        <v>229</v>
      </c>
      <c r="D65" s="20" t="s">
        <v>91</v>
      </c>
      <c r="E65" s="30">
        <v>14</v>
      </c>
      <c r="H65" s="26" t="s">
        <v>92</v>
      </c>
      <c r="I65" s="53" t="s">
        <v>329</v>
      </c>
      <c r="J65" s="6" t="s">
        <v>95</v>
      </c>
      <c r="K65" s="8">
        <v>550</v>
      </c>
      <c r="L65" s="46">
        <v>0</v>
      </c>
      <c r="M65" s="9">
        <v>550</v>
      </c>
      <c r="N65" s="20" t="s">
        <v>296</v>
      </c>
      <c r="P65" s="20" t="s">
        <v>272</v>
      </c>
      <c r="R65" s="20" t="s">
        <v>297</v>
      </c>
      <c r="T65" s="21" t="s">
        <v>97</v>
      </c>
      <c r="X65" s="20" t="s">
        <v>187</v>
      </c>
      <c r="Y65" s="15">
        <f>(E65*$K65/1000)+(E65*$K65/1000)*IF($K65&lt;=7799,2%,1%)</f>
        <v>7.8540000000000001</v>
      </c>
      <c r="Z65" s="15">
        <f>(F65*$K65/1000)+(F65*$K65/1000)*IF($K65&lt;=5299,4%,2%)</f>
        <v>0</v>
      </c>
      <c r="AA65" s="15">
        <f>(G65*$K65/1000)+(G65*$K65/1000)*IF($K65&lt;=10599,4%,3%)</f>
        <v>0</v>
      </c>
      <c r="AB65" s="15">
        <f>+Y65+Z65+AA65</f>
        <v>7.8540000000000001</v>
      </c>
      <c r="AC65" s="6" t="s">
        <v>97</v>
      </c>
      <c r="AE65" s="48">
        <v>43800</v>
      </c>
      <c r="AG65" s="51">
        <v>130</v>
      </c>
      <c r="XFB65" s="44" t="s">
        <v>330</v>
      </c>
    </row>
    <row r="66" spans="1:33 16382:16382" ht="38.25">
      <c r="A66" s="27">
        <v>62</v>
      </c>
      <c r="B66" s="20" t="s">
        <v>328</v>
      </c>
      <c r="C66" s="6" t="s">
        <v>229</v>
      </c>
      <c r="D66" s="20" t="s">
        <v>91</v>
      </c>
      <c r="E66" s="30">
        <v>14</v>
      </c>
      <c r="H66" s="26" t="s">
        <v>92</v>
      </c>
      <c r="I66" s="53" t="s">
        <v>331</v>
      </c>
      <c r="J66" s="6" t="s">
        <v>139</v>
      </c>
      <c r="K66" s="8">
        <v>550</v>
      </c>
      <c r="L66" s="46">
        <v>0</v>
      </c>
      <c r="M66" s="9">
        <v>550</v>
      </c>
      <c r="N66" s="20" t="s">
        <v>296</v>
      </c>
      <c r="P66" s="20" t="s">
        <v>272</v>
      </c>
      <c r="R66" s="20" t="s">
        <v>297</v>
      </c>
      <c r="T66" s="21" t="s">
        <v>97</v>
      </c>
      <c r="X66" s="20" t="s">
        <v>187</v>
      </c>
      <c r="Y66" s="15">
        <f>(E66*$K66/1000)+(E66*$K66/1000)*IF($K66&lt;=7799,2%,1%)</f>
        <v>7.8540000000000001</v>
      </c>
      <c r="Z66" s="15">
        <f>(F66*$K66/1000)+(F66*$K66/1000)*IF($K66&lt;=5299,4%,2%)</f>
        <v>0</v>
      </c>
      <c r="AA66" s="15">
        <f>(G66*$K66/1000)+(G66*$K66/1000)*IF($K66&lt;=10599,4%,3%)</f>
        <v>0</v>
      </c>
      <c r="AB66" s="15">
        <f>+Y66+Z66+AA66</f>
        <v>7.8540000000000001</v>
      </c>
      <c r="AC66" s="6" t="s">
        <v>97</v>
      </c>
      <c r="AE66" s="48" t="s">
        <v>140</v>
      </c>
      <c r="AG66" s="51">
        <v>131</v>
      </c>
      <c r="XFB66" s="44" t="s">
        <v>332</v>
      </c>
    </row>
    <row r="67" spans="1:33 16382:16382" ht="38.25">
      <c r="A67" s="27">
        <v>63</v>
      </c>
      <c r="B67" s="20" t="s">
        <v>333</v>
      </c>
      <c r="C67" s="6" t="s">
        <v>143</v>
      </c>
      <c r="D67" s="20" t="s">
        <v>91</v>
      </c>
      <c r="E67" s="30">
        <v>13</v>
      </c>
      <c r="H67" s="26" t="s">
        <v>92</v>
      </c>
      <c r="I67" s="53" t="s">
        <v>334</v>
      </c>
      <c r="J67" s="6" t="s">
        <v>139</v>
      </c>
      <c r="K67" s="8">
        <v>550</v>
      </c>
      <c r="L67" s="46">
        <v>0</v>
      </c>
      <c r="M67" s="9">
        <v>550</v>
      </c>
      <c r="N67" s="20" t="s">
        <v>296</v>
      </c>
      <c r="P67" s="20" t="s">
        <v>272</v>
      </c>
      <c r="R67" s="20" t="s">
        <v>306</v>
      </c>
      <c r="T67" s="21" t="s">
        <v>97</v>
      </c>
      <c r="X67" s="20" t="s">
        <v>187</v>
      </c>
      <c r="Y67" s="15">
        <f>(E67*$K67/1000)+(E67*$K67/1000)*IF($K67&lt;=7799,2%,1%)</f>
        <v>7.2930000000000001</v>
      </c>
      <c r="Z67" s="15">
        <f>(F67*$K67/1000)+(F67*$K67/1000)*IF($K67&lt;=5299,4%,2%)</f>
        <v>0</v>
      </c>
      <c r="AA67" s="15">
        <f>(G67*$K67/1000)+(G67*$K67/1000)*IF($K67&lt;=10599,4%,3%)</f>
        <v>0</v>
      </c>
      <c r="AB67" s="15">
        <f>+Y67+Z67+AA67</f>
        <v>7.2930000000000001</v>
      </c>
      <c r="AC67" s="6" t="s">
        <v>97</v>
      </c>
      <c r="AE67" s="48" t="s">
        <v>140</v>
      </c>
      <c r="AG67" s="51">
        <v>131</v>
      </c>
      <c r="XFB67" s="44" t="s">
        <v>335</v>
      </c>
    </row>
    <row r="68" spans="1:33 16382:16382" ht="38.25">
      <c r="A68" s="27">
        <v>64</v>
      </c>
      <c r="B68" s="20" t="s">
        <v>336</v>
      </c>
      <c r="C68" s="6" t="s">
        <v>143</v>
      </c>
      <c r="D68" s="20" t="s">
        <v>91</v>
      </c>
      <c r="E68" s="30">
        <v>14</v>
      </c>
      <c r="H68" s="26" t="s">
        <v>92</v>
      </c>
      <c r="I68" s="53" t="s">
        <v>337</v>
      </c>
      <c r="J68" s="6" t="s">
        <v>139</v>
      </c>
      <c r="K68" s="8">
        <v>550</v>
      </c>
      <c r="L68" s="46">
        <v>0</v>
      </c>
      <c r="M68" s="9">
        <v>550</v>
      </c>
      <c r="N68" s="20" t="s">
        <v>310</v>
      </c>
      <c r="P68" s="20" t="s">
        <v>272</v>
      </c>
      <c r="R68" s="20" t="s">
        <v>311</v>
      </c>
      <c r="T68" s="21" t="s">
        <v>97</v>
      </c>
      <c r="X68" s="20" t="s">
        <v>187</v>
      </c>
      <c r="Y68" s="15">
        <f>(E68*$K68/1000)+(E68*$K68/1000)*IF($K68&lt;=7799,2%,1%)</f>
        <v>7.8540000000000001</v>
      </c>
      <c r="Z68" s="15">
        <f>(F68*$K68/1000)+(F68*$K68/1000)*IF($K68&lt;=5299,4%,2%)</f>
        <v>0</v>
      </c>
      <c r="AA68" s="15">
        <f>(G68*$K68/1000)+(G68*$K68/1000)*IF($K68&lt;=10599,4%,3%)</f>
        <v>0</v>
      </c>
      <c r="AB68" s="15">
        <f>+Y68+Z68+AA68</f>
        <v>7.8540000000000001</v>
      </c>
      <c r="AC68" s="6" t="s">
        <v>97</v>
      </c>
      <c r="AE68" s="48" t="s">
        <v>140</v>
      </c>
      <c r="AG68" s="51">
        <v>131</v>
      </c>
      <c r="XFB68" s="44" t="s">
        <v>338</v>
      </c>
    </row>
    <row r="69" spans="1:33 16382:16382" ht="51">
      <c r="A69" s="27">
        <v>65</v>
      </c>
      <c r="B69" s="20" t="s">
        <v>339</v>
      </c>
      <c r="C69" s="6" t="s">
        <v>229</v>
      </c>
      <c r="D69" s="20" t="s">
        <v>136</v>
      </c>
      <c r="E69" s="30">
        <v>60.5</v>
      </c>
      <c r="H69" s="26" t="s">
        <v>92</v>
      </c>
      <c r="I69" s="53" t="s">
        <v>340</v>
      </c>
      <c r="J69" s="6" t="s">
        <v>95</v>
      </c>
      <c r="K69" s="8">
        <v>1100</v>
      </c>
      <c r="L69" s="46">
        <v>0</v>
      </c>
      <c r="M69" s="9">
        <v>1100</v>
      </c>
      <c r="N69" s="20" t="s">
        <v>341</v>
      </c>
      <c r="P69" s="20" t="s">
        <v>272</v>
      </c>
      <c r="R69" s="20" t="s">
        <v>342</v>
      </c>
      <c r="T69" s="21" t="s">
        <v>97</v>
      </c>
      <c r="X69" s="20" t="s">
        <v>149</v>
      </c>
      <c r="Y69" s="15">
        <f>(E69*$K69/1000)+(E69*$K69/1000)*IF($K69&lt;=7799,2%,1%)</f>
        <v>67.881</v>
      </c>
      <c r="Z69" s="15">
        <f>(F69*$K69/1000)+(F69*$K69/1000)*IF($K69&lt;=5299,4%,2%)</f>
        <v>0</v>
      </c>
      <c r="AA69" s="15">
        <f>(G69*$K69/1000)+(G69*$K69/1000)*IF($K69&lt;=10599,4%,3%)</f>
        <v>0</v>
      </c>
      <c r="AB69" s="15">
        <f>+Y69+Z69+AA69</f>
        <v>67.881</v>
      </c>
      <c r="AC69" s="6" t="s">
        <v>97</v>
      </c>
      <c r="AE69" s="48">
        <v>43800</v>
      </c>
      <c r="AG69" s="51">
        <v>129</v>
      </c>
      <c r="XFB69" s="44" t="s">
        <v>343</v>
      </c>
    </row>
    <row r="70" spans="1:33 16382:16382" ht="51">
      <c r="A70" s="27">
        <v>66</v>
      </c>
      <c r="B70" s="20" t="s">
        <v>344</v>
      </c>
      <c r="C70" s="6" t="s">
        <v>229</v>
      </c>
      <c r="D70" s="20" t="s">
        <v>136</v>
      </c>
      <c r="E70" s="30">
        <v>73.5</v>
      </c>
      <c r="H70" s="26" t="s">
        <v>92</v>
      </c>
      <c r="I70" s="53" t="s">
        <v>345</v>
      </c>
      <c r="J70" s="6" t="s">
        <v>95</v>
      </c>
      <c r="K70" s="8">
        <v>1100</v>
      </c>
      <c r="L70" s="46">
        <v>0</v>
      </c>
      <c r="M70" s="9">
        <v>1100</v>
      </c>
      <c r="N70" s="20" t="s">
        <v>315</v>
      </c>
      <c r="P70" s="20" t="s">
        <v>272</v>
      </c>
      <c r="R70" s="20" t="s">
        <v>316</v>
      </c>
      <c r="T70" s="21" t="s">
        <v>97</v>
      </c>
      <c r="X70" s="20" t="s">
        <v>149</v>
      </c>
      <c r="Y70" s="15">
        <f>(E70*$K70/1000)+(E70*$K70/1000)*IF($K70&lt;=7799,2%,1%)</f>
        <v>82.466999999999999</v>
      </c>
      <c r="Z70" s="15">
        <f>(F70*$K70/1000)+(F70*$K70/1000)*IF($K70&lt;=5299,4%,2%)</f>
        <v>0</v>
      </c>
      <c r="AA70" s="15">
        <f>(G70*$K70/1000)+(G70*$K70/1000)*IF($K70&lt;=10599,4%,3%)</f>
        <v>0</v>
      </c>
      <c r="AB70" s="15">
        <f>+Y70+Z70+AA70</f>
        <v>82.466999999999999</v>
      </c>
      <c r="AC70" s="6" t="s">
        <v>97</v>
      </c>
      <c r="AE70" s="48">
        <v>43800</v>
      </c>
      <c r="AG70" s="51">
        <v>129</v>
      </c>
      <c r="XFB70" s="44" t="s">
        <v>346</v>
      </c>
    </row>
    <row r="71" spans="1:33 16382:16382" ht="25.5">
      <c r="A71" s="27">
        <v>67</v>
      </c>
      <c r="B71" s="20" t="s">
        <v>347</v>
      </c>
      <c r="C71" s="6" t="s">
        <v>204</v>
      </c>
      <c r="D71" s="20" t="s">
        <v>91</v>
      </c>
      <c r="H71" s="26" t="s">
        <v>92</v>
      </c>
      <c r="I71" s="53" t="s">
        <v>348</v>
      </c>
      <c r="J71" s="6" t="s">
        <v>162</v>
      </c>
      <c r="K71" s="8">
        <v>269</v>
      </c>
      <c r="L71" s="46">
        <v>0</v>
      </c>
      <c r="M71" s="9">
        <f>K71-L71</f>
        <v>269</v>
      </c>
      <c r="O71" s="6" t="s">
        <v>54</v>
      </c>
      <c r="P71" s="20" t="s">
        <v>272</v>
      </c>
      <c r="S71" s="6" t="s">
        <v>54</v>
      </c>
      <c r="T71" s="21" t="s">
        <v>97</v>
      </c>
      <c r="Y71" s="15">
        <f>(E71*$K71/1000)+(E71*$K71/1000)*IF($K71&lt;=7799,2%,1%)</f>
        <v>0</v>
      </c>
      <c r="Z71" s="15">
        <f>(F71*$K71/1000)+(F71*$K71/1000)*IF($K71&lt;=5299,4%,2%)</f>
        <v>0</v>
      </c>
      <c r="AA71" s="15">
        <f>(G71*$K71/1000)+(G71*$K71/1000)*IF($K71&lt;=10599,4%,3%)</f>
        <v>0</v>
      </c>
      <c r="AB71" s="15">
        <f>+Y71+Z71+AA71</f>
        <v>0</v>
      </c>
      <c r="AC71" s="6" t="s">
        <v>97</v>
      </c>
      <c r="AE71" s="48" t="s">
        <v>163</v>
      </c>
      <c r="XFB71" s="44" t="s">
        <v>349</v>
      </c>
    </row>
    <row r="72" spans="1:33 16382:16382" ht="25.5">
      <c r="A72" s="27">
        <v>68</v>
      </c>
      <c r="B72" s="20" t="s">
        <v>350</v>
      </c>
      <c r="C72" s="6" t="s">
        <v>204</v>
      </c>
      <c r="D72" s="20" t="s">
        <v>91</v>
      </c>
      <c r="H72" s="26" t="s">
        <v>92</v>
      </c>
      <c r="I72" s="53" t="s">
        <v>351</v>
      </c>
      <c r="J72" s="6" t="s">
        <v>162</v>
      </c>
      <c r="K72" s="8">
        <v>268</v>
      </c>
      <c r="L72" s="46">
        <v>0</v>
      </c>
      <c r="M72" s="9">
        <f>K72-L72</f>
        <v>268</v>
      </c>
      <c r="O72" s="6" t="s">
        <v>54</v>
      </c>
      <c r="P72" s="20" t="s">
        <v>272</v>
      </c>
      <c r="S72" s="6" t="s">
        <v>54</v>
      </c>
      <c r="T72" s="21" t="s">
        <v>97</v>
      </c>
      <c r="Y72" s="15">
        <f>(E72*$K72/1000)+(E72*$K72/1000)*IF($K72&lt;=7799,2%,1%)</f>
        <v>0</v>
      </c>
      <c r="Z72" s="15">
        <f>(F72*$K72/1000)+(F72*$K72/1000)*IF($K72&lt;=5299,4%,2%)</f>
        <v>0</v>
      </c>
      <c r="AA72" s="15">
        <f>(G72*$K72/1000)+(G72*$K72/1000)*IF($K72&lt;=10599,4%,3%)</f>
        <v>0</v>
      </c>
      <c r="AB72" s="15">
        <f>+Y72+Z72+AA72</f>
        <v>0</v>
      </c>
      <c r="AC72" s="6" t="s">
        <v>97</v>
      </c>
      <c r="AE72" s="48" t="s">
        <v>163</v>
      </c>
      <c r="XFB72" s="44" t="s">
        <v>352</v>
      </c>
    </row>
    <row r="73" spans="1:33 16382:16382" ht="25.5">
      <c r="A73" s="27">
        <v>69</v>
      </c>
      <c r="B73" s="20" t="s">
        <v>353</v>
      </c>
      <c r="C73" s="6" t="s">
        <v>90</v>
      </c>
      <c r="D73" s="20" t="s">
        <v>91</v>
      </c>
      <c r="H73" s="26" t="s">
        <v>92</v>
      </c>
      <c r="I73" s="53" t="s">
        <v>354</v>
      </c>
      <c r="J73" s="6" t="s">
        <v>320</v>
      </c>
      <c r="K73" s="8">
        <v>561</v>
      </c>
      <c r="L73" s="46">
        <v>0</v>
      </c>
      <c r="M73" s="9">
        <f>K73-L73</f>
        <v>561</v>
      </c>
      <c r="O73" s="6" t="s">
        <v>54</v>
      </c>
      <c r="P73" s="20" t="s">
        <v>272</v>
      </c>
      <c r="S73" s="6" t="s">
        <v>54</v>
      </c>
      <c r="T73" s="21" t="s">
        <v>97</v>
      </c>
      <c r="Y73" s="15">
        <f>(E73*$K73/1000)+(E73*$K73/1000)*IF($K73&lt;=7799,2%,1%)</f>
        <v>0</v>
      </c>
      <c r="Z73" s="15">
        <f>(F73*$K73/1000)+(F73*$K73/1000)*IF($K73&lt;=5299,4%,2%)</f>
        <v>0</v>
      </c>
      <c r="AA73" s="15">
        <f>(G73*$K73/1000)+(G73*$K73/1000)*IF($K73&lt;=10599,4%,3%)</f>
        <v>0</v>
      </c>
      <c r="AB73" s="15">
        <f>+Y73+Z73+AA73</f>
        <v>0</v>
      </c>
      <c r="AC73" s="6" t="s">
        <v>97</v>
      </c>
      <c r="AE73" s="48" t="s">
        <v>284</v>
      </c>
      <c r="XFB73" s="44" t="s">
        <v>355</v>
      </c>
    </row>
    <row r="74" spans="1:33 16382:16382" ht="25.5">
      <c r="A74" s="27">
        <v>70</v>
      </c>
      <c r="B74" s="20" t="s">
        <v>356</v>
      </c>
      <c r="C74" s="6" t="s">
        <v>90</v>
      </c>
      <c r="D74" s="20" t="s">
        <v>91</v>
      </c>
      <c r="H74" s="26" t="s">
        <v>92</v>
      </c>
      <c r="I74" s="53" t="s">
        <v>357</v>
      </c>
      <c r="J74" s="6" t="s">
        <v>320</v>
      </c>
      <c r="K74" s="8">
        <v>631</v>
      </c>
      <c r="L74" s="46">
        <v>0</v>
      </c>
      <c r="M74" s="9">
        <f>K74-L74</f>
        <v>631</v>
      </c>
      <c r="O74" s="6" t="s">
        <v>54</v>
      </c>
      <c r="P74" s="20" t="s">
        <v>272</v>
      </c>
      <c r="S74" s="6" t="s">
        <v>54</v>
      </c>
      <c r="T74" s="21" t="s">
        <v>97</v>
      </c>
      <c r="Y74" s="15">
        <f>(E74*$K74/1000)+(E74*$K74/1000)*IF($K74&lt;=7799,2%,1%)</f>
        <v>0</v>
      </c>
      <c r="Z74" s="15">
        <f>(F74*$K74/1000)+(F74*$K74/1000)*IF($K74&lt;=5299,4%,2%)</f>
        <v>0</v>
      </c>
      <c r="AA74" s="15">
        <f>(G74*$K74/1000)+(G74*$K74/1000)*IF($K74&lt;=10599,4%,3%)</f>
        <v>0</v>
      </c>
      <c r="AB74" s="15">
        <f>+Y74+Z74+AA74</f>
        <v>0</v>
      </c>
      <c r="AC74" s="6" t="s">
        <v>97</v>
      </c>
      <c r="AE74" s="48" t="s">
        <v>284</v>
      </c>
      <c r="XFB74" s="44" t="s">
        <v>358</v>
      </c>
    </row>
    <row r="75" spans="1:33 16382:16382" ht="25.5">
      <c r="A75" s="27">
        <v>71</v>
      </c>
      <c r="B75" s="20" t="s">
        <v>359</v>
      </c>
      <c r="C75" s="6" t="s">
        <v>90</v>
      </c>
      <c r="D75" s="20" t="s">
        <v>91</v>
      </c>
      <c r="H75" s="26" t="s">
        <v>92</v>
      </c>
      <c r="I75" s="53" t="s">
        <v>360</v>
      </c>
      <c r="J75" s="6" t="s">
        <v>320</v>
      </c>
      <c r="K75" s="8">
        <v>135</v>
      </c>
      <c r="L75" s="46">
        <v>0</v>
      </c>
      <c r="M75" s="9">
        <f>K75-L75</f>
        <v>135</v>
      </c>
      <c r="O75" s="6" t="s">
        <v>54</v>
      </c>
      <c r="P75" s="20" t="s">
        <v>272</v>
      </c>
      <c r="S75" s="6" t="s">
        <v>54</v>
      </c>
      <c r="T75" s="21" t="s">
        <v>97</v>
      </c>
      <c r="Y75" s="15">
        <f>(E75*$K75/1000)+(E75*$K75/1000)*IF($K75&lt;=7799,2%,1%)</f>
        <v>0</v>
      </c>
      <c r="Z75" s="15">
        <f>(F75*$K75/1000)+(F75*$K75/1000)*IF($K75&lt;=5299,4%,2%)</f>
        <v>0</v>
      </c>
      <c r="AA75" s="15">
        <f>(G75*$K75/1000)+(G75*$K75/1000)*IF($K75&lt;=10599,4%,3%)</f>
        <v>0</v>
      </c>
      <c r="AB75" s="15">
        <f>+Y75+Z75+AA75</f>
        <v>0</v>
      </c>
      <c r="AC75" s="6" t="s">
        <v>97</v>
      </c>
      <c r="AE75" s="48" t="s">
        <v>284</v>
      </c>
      <c r="XFB75" s="44" t="s">
        <v>361</v>
      </c>
    </row>
    <row r="76" spans="1:33 16382:16382" ht="25.5">
      <c r="A76" s="27">
        <v>72</v>
      </c>
      <c r="B76" s="20" t="s">
        <v>362</v>
      </c>
      <c r="C76" s="6" t="s">
        <v>90</v>
      </c>
      <c r="D76" s="20" t="s">
        <v>91</v>
      </c>
      <c r="H76" s="26" t="s">
        <v>92</v>
      </c>
      <c r="I76" s="53" t="s">
        <v>363</v>
      </c>
      <c r="J76" s="6" t="s">
        <v>162</v>
      </c>
      <c r="K76" s="8">
        <v>274</v>
      </c>
      <c r="L76" s="46">
        <v>0</v>
      </c>
      <c r="M76" s="9">
        <f>K76-L76</f>
        <v>274</v>
      </c>
      <c r="O76" s="6" t="s">
        <v>54</v>
      </c>
      <c r="P76" s="20" t="s">
        <v>272</v>
      </c>
      <c r="S76" s="6" t="s">
        <v>54</v>
      </c>
      <c r="T76" s="21" t="s">
        <v>97</v>
      </c>
      <c r="Y76" s="15">
        <f>(E76*$K76/1000)+(E76*$K76/1000)*IF($K76&lt;=7799,2%,1%)</f>
        <v>0</v>
      </c>
      <c r="Z76" s="15">
        <f>(F76*$K76/1000)+(F76*$K76/1000)*IF($K76&lt;=5299,4%,2%)</f>
        <v>0</v>
      </c>
      <c r="AA76" s="15">
        <f>(G76*$K76/1000)+(G76*$K76/1000)*IF($K76&lt;=10599,4%,3%)</f>
        <v>0</v>
      </c>
      <c r="AB76" s="15">
        <f>+Y76+Z76+AA76</f>
        <v>0</v>
      </c>
      <c r="AC76" s="6" t="s">
        <v>97</v>
      </c>
      <c r="AE76" s="48" t="s">
        <v>163</v>
      </c>
      <c r="XFB76" s="44" t="s">
        <v>364</v>
      </c>
    </row>
    <row r="77" spans="1:33 16382:16382" ht="25.5">
      <c r="A77" s="27">
        <v>73</v>
      </c>
      <c r="B77" s="20" t="s">
        <v>365</v>
      </c>
      <c r="C77" s="6" t="s">
        <v>90</v>
      </c>
      <c r="D77" s="20" t="s">
        <v>91</v>
      </c>
      <c r="H77" s="26" t="s">
        <v>92</v>
      </c>
      <c r="I77" s="53" t="s">
        <v>366</v>
      </c>
      <c r="J77" s="6" t="s">
        <v>162</v>
      </c>
      <c r="K77" s="8">
        <v>340</v>
      </c>
      <c r="L77" s="46">
        <v>0</v>
      </c>
      <c r="M77" s="9">
        <f>K77-L77</f>
        <v>340</v>
      </c>
      <c r="O77" s="6" t="s">
        <v>54</v>
      </c>
      <c r="P77" s="20" t="s">
        <v>272</v>
      </c>
      <c r="S77" s="6" t="s">
        <v>54</v>
      </c>
      <c r="T77" s="21" t="s">
        <v>97</v>
      </c>
      <c r="Y77" s="15">
        <f>(E77*$K77/1000)+(E77*$K77/1000)*IF($K77&lt;=7799,2%,1%)</f>
        <v>0</v>
      </c>
      <c r="Z77" s="15">
        <f>(F77*$K77/1000)+(F77*$K77/1000)*IF($K77&lt;=5299,4%,2%)</f>
        <v>0</v>
      </c>
      <c r="AA77" s="15">
        <f>(G77*$K77/1000)+(G77*$K77/1000)*IF($K77&lt;=10599,4%,3%)</f>
        <v>0</v>
      </c>
      <c r="AB77" s="15">
        <f>+Y77+Z77+AA77</f>
        <v>0</v>
      </c>
      <c r="AC77" s="6" t="s">
        <v>97</v>
      </c>
      <c r="AE77" s="48" t="s">
        <v>163</v>
      </c>
      <c r="XFB77" s="44" t="s">
        <v>367</v>
      </c>
    </row>
    <row r="78" spans="1:33 16382:16382" ht="25.5">
      <c r="A78" s="27">
        <v>74</v>
      </c>
      <c r="B78" s="20" t="s">
        <v>368</v>
      </c>
      <c r="C78" s="6" t="s">
        <v>90</v>
      </c>
      <c r="D78" s="20" t="s">
        <v>289</v>
      </c>
      <c r="H78" s="26" t="s">
        <v>93</v>
      </c>
      <c r="I78" s="53" t="s">
        <v>369</v>
      </c>
      <c r="J78" s="6" t="s">
        <v>320</v>
      </c>
      <c r="K78" s="8">
        <v>3704</v>
      </c>
      <c r="L78" s="46">
        <v>0</v>
      </c>
      <c r="M78" s="9">
        <f>K78-L78</f>
        <v>3704</v>
      </c>
      <c r="O78" s="6" t="s">
        <v>54</v>
      </c>
      <c r="P78" s="20" t="s">
        <v>272</v>
      </c>
      <c r="S78" s="6" t="s">
        <v>54</v>
      </c>
      <c r="T78" s="21" t="s">
        <v>97</v>
      </c>
      <c r="Y78" s="15">
        <f>(E78*$K78/1000)+(E78*$K78/1000)*IF($K78&lt;=7799,2%,1%)</f>
        <v>0</v>
      </c>
      <c r="Z78" s="15">
        <f>(F78*$K78/1000)+(F78*$K78/1000)*IF($K78&lt;=5299,4%,2%)</f>
        <v>0</v>
      </c>
      <c r="AA78" s="15">
        <f>(G78*$K78/1000)+(G78*$K78/1000)*IF($K78&lt;=10599,4%,3%)</f>
        <v>0</v>
      </c>
      <c r="AB78" s="15">
        <f>+Y78+Z78+AA78</f>
        <v>0</v>
      </c>
      <c r="AC78" s="6" t="s">
        <v>97</v>
      </c>
      <c r="AE78" s="48" t="s">
        <v>370</v>
      </c>
      <c r="XFB78" s="44" t="s">
        <v>371</v>
      </c>
    </row>
    <row r="79" spans="1:33 16382:16382" ht="25.5">
      <c r="A79" s="27">
        <v>75</v>
      </c>
      <c r="B79" s="20" t="s">
        <v>372</v>
      </c>
      <c r="C79" s="6" t="s">
        <v>90</v>
      </c>
      <c r="D79" s="20" t="s">
        <v>136</v>
      </c>
      <c r="H79" s="26" t="s">
        <v>166</v>
      </c>
      <c r="I79" s="53" t="s">
        <v>373</v>
      </c>
      <c r="J79" s="6" t="s">
        <v>320</v>
      </c>
      <c r="K79" s="8">
        <v>628</v>
      </c>
      <c r="L79" s="46">
        <v>0</v>
      </c>
      <c r="M79" s="9">
        <f>K79-L79</f>
        <v>628</v>
      </c>
      <c r="O79" s="6" t="s">
        <v>54</v>
      </c>
      <c r="P79" s="20" t="s">
        <v>272</v>
      </c>
      <c r="S79" s="6" t="s">
        <v>54</v>
      </c>
      <c r="T79" s="21" t="s">
        <v>97</v>
      </c>
      <c r="Y79" s="15">
        <f>(E79*$K79/1000)+(E79*$K79/1000)*IF($K79&lt;=7799,2%,1%)</f>
        <v>0</v>
      </c>
      <c r="Z79" s="15">
        <f>(F79*$K79/1000)+(F79*$K79/1000)*IF($K79&lt;=5299,4%,2%)</f>
        <v>0</v>
      </c>
      <c r="AA79" s="15">
        <f>(G79*$K79/1000)+(G79*$K79/1000)*IF($K79&lt;=10599,4%,3%)</f>
        <v>0</v>
      </c>
      <c r="AB79" s="15">
        <f>+Y79+Z79+AA79</f>
        <v>0</v>
      </c>
      <c r="AC79" s="6" t="s">
        <v>97</v>
      </c>
      <c r="AE79" s="48" t="s">
        <v>284</v>
      </c>
      <c r="XFB79" s="44" t="s">
        <v>374</v>
      </c>
    </row>
    <row r="80" spans="1:33 16382:16382" ht="25.5">
      <c r="A80" s="27">
        <v>76</v>
      </c>
      <c r="B80" s="20" t="s">
        <v>375</v>
      </c>
      <c r="C80" s="6" t="s">
        <v>90</v>
      </c>
      <c r="D80" s="20" t="s">
        <v>91</v>
      </c>
      <c r="H80" s="26" t="s">
        <v>166</v>
      </c>
      <c r="I80" s="53" t="s">
        <v>376</v>
      </c>
      <c r="J80" s="6" t="s">
        <v>115</v>
      </c>
      <c r="K80" s="8">
        <v>2200</v>
      </c>
      <c r="L80" s="46">
        <v>0</v>
      </c>
      <c r="M80" s="9">
        <f>K80-L80</f>
        <v>2200</v>
      </c>
      <c r="O80" s="6" t="s">
        <v>54</v>
      </c>
      <c r="P80" s="20" t="s">
        <v>272</v>
      </c>
      <c r="S80" s="6" t="s">
        <v>54</v>
      </c>
      <c r="T80" s="21" t="s">
        <v>97</v>
      </c>
      <c r="Y80" s="15">
        <f>(E80*$K80/1000)+(E80*$K80/1000)*IF($K80&lt;=7799,2%,1%)</f>
        <v>0</v>
      </c>
      <c r="Z80" s="15">
        <f>(F80*$K80/1000)+(F80*$K80/1000)*IF($K80&lt;=5299,4%,2%)</f>
        <v>0</v>
      </c>
      <c r="AA80" s="15">
        <f>(G80*$K80/1000)+(G80*$K80/1000)*IF($K80&lt;=10599,4%,3%)</f>
        <v>0</v>
      </c>
      <c r="AB80" s="15">
        <f>+Y80+Z80+AA80</f>
        <v>0</v>
      </c>
      <c r="AC80" s="6" t="s">
        <v>97</v>
      </c>
      <c r="AE80" s="48" t="s">
        <v>116</v>
      </c>
      <c r="XFB80" s="44" t="s">
        <v>377</v>
      </c>
    </row>
    <row r="81" spans="1:33 16382:16382" ht="38.25">
      <c r="A81" s="27">
        <v>77</v>
      </c>
      <c r="B81" s="20" t="s">
        <v>378</v>
      </c>
      <c r="C81" s="6" t="s">
        <v>90</v>
      </c>
      <c r="D81" s="20" t="s">
        <v>91</v>
      </c>
      <c r="G81" s="30">
        <v>12.5</v>
      </c>
      <c r="H81" s="26" t="s">
        <v>92</v>
      </c>
      <c r="I81" s="53" t="s">
        <v>379</v>
      </c>
      <c r="J81" s="6" t="s">
        <v>115</v>
      </c>
      <c r="K81" s="8">
        <v>2200</v>
      </c>
      <c r="L81" s="46">
        <v>0</v>
      </c>
      <c r="M81" s="9">
        <v>2200</v>
      </c>
      <c r="N81" s="20" t="s">
        <v>185</v>
      </c>
      <c r="P81" s="20" t="s">
        <v>272</v>
      </c>
      <c r="R81" s="20" t="s">
        <v>186</v>
      </c>
      <c r="T81" s="21" t="s">
        <v>97</v>
      </c>
      <c r="X81" s="20" t="s">
        <v>119</v>
      </c>
      <c r="Y81" s="15">
        <f>(E81*$K81/1000)+(E81*$K81/1000)*IF($K81&lt;=7799,2%,1%)</f>
        <v>0</v>
      </c>
      <c r="Z81" s="15">
        <f>(F81*$K81/1000)+(F81*$K81/1000)*IF($K81&lt;=5299,4%,2%)</f>
        <v>0</v>
      </c>
      <c r="AA81" s="15">
        <f>(G81*$K81/1000)+(G81*$K81/1000)*IF($K81&lt;=10599,4%,3%)</f>
        <v>28.6</v>
      </c>
      <c r="AB81" s="15">
        <f>+Y81+Z81+AA81</f>
        <v>28.6</v>
      </c>
      <c r="AC81" s="6" t="s">
        <v>97</v>
      </c>
      <c r="AE81" s="48" t="s">
        <v>116</v>
      </c>
      <c r="AG81" s="51">
        <v>129</v>
      </c>
      <c r="XFB81" s="44" t="s">
        <v>380</v>
      </c>
    </row>
    <row r="82" spans="1:33 16382:16382" ht="25.5">
      <c r="A82" s="27">
        <v>78</v>
      </c>
      <c r="B82" s="20" t="s">
        <v>381</v>
      </c>
      <c r="C82" s="6" t="s">
        <v>90</v>
      </c>
      <c r="D82" s="20" t="s">
        <v>136</v>
      </c>
      <c r="G82" s="30">
        <v>4</v>
      </c>
      <c r="H82" s="26" t="s">
        <v>92</v>
      </c>
      <c r="I82" s="53" t="s">
        <v>382</v>
      </c>
      <c r="J82" s="6" t="s">
        <v>115</v>
      </c>
      <c r="K82" s="8">
        <v>2200</v>
      </c>
      <c r="L82" s="46">
        <v>2200</v>
      </c>
      <c r="M82" s="9">
        <f>K82-L82</f>
        <v>0</v>
      </c>
      <c r="N82" s="20" t="s">
        <v>185</v>
      </c>
      <c r="P82" s="20" t="s">
        <v>272</v>
      </c>
      <c r="R82" s="20" t="s">
        <v>186</v>
      </c>
      <c r="S82" s="6" t="s">
        <v>26</v>
      </c>
      <c r="T82" s="21" t="s">
        <v>97</v>
      </c>
      <c r="X82" s="20" t="s">
        <v>383</v>
      </c>
      <c r="Y82" s="15">
        <f>(E82*$K82/1000)+(E82*$K82/1000)*IF($K82&lt;=7799,2%,1%)</f>
        <v>0</v>
      </c>
      <c r="Z82" s="15">
        <f>(F82*$K82/1000)+(F82*$K82/1000)*IF($K82&lt;=5299,4%,2%)</f>
        <v>0</v>
      </c>
      <c r="AA82" s="15">
        <f>(G82*$K82/1000)+(G82*$K82/1000)*IF($K82&lt;=10599,4%,3%)</f>
        <v>9.152000000000001</v>
      </c>
      <c r="AB82" s="15">
        <f>+Y82+Z82+AA82</f>
        <v>9.152000000000001</v>
      </c>
      <c r="AC82" s="6" t="s">
        <v>97</v>
      </c>
      <c r="AE82" s="48" t="s">
        <v>116</v>
      </c>
      <c r="AG82" s="51">
        <v>129</v>
      </c>
      <c r="XFB82" s="44" t="s">
        <v>384</v>
      </c>
    </row>
    <row r="83" spans="1:33 16382:16382" ht="38.25">
      <c r="A83" s="27">
        <v>79</v>
      </c>
      <c r="B83" s="20" t="s">
        <v>385</v>
      </c>
      <c r="C83" s="6" t="s">
        <v>229</v>
      </c>
      <c r="D83" s="20" t="s">
        <v>91</v>
      </c>
      <c r="H83" s="26" t="s">
        <v>92</v>
      </c>
      <c r="I83" s="53" t="s">
        <v>386</v>
      </c>
      <c r="J83" s="6" t="s">
        <v>146</v>
      </c>
      <c r="K83" s="8">
        <v>2628</v>
      </c>
      <c r="L83" s="46">
        <v>0</v>
      </c>
      <c r="M83" s="9">
        <f>K83-L83</f>
        <v>2628</v>
      </c>
      <c r="O83" s="6" t="s">
        <v>54</v>
      </c>
      <c r="P83" s="20" t="s">
        <v>272</v>
      </c>
      <c r="S83" s="6" t="s">
        <v>54</v>
      </c>
      <c r="T83" s="21" t="s">
        <v>97</v>
      </c>
      <c r="Y83" s="15">
        <f>(E83*$K83/1000)+(E83*$K83/1000)*IF($K83&lt;=7799,2%,1%)</f>
        <v>0</v>
      </c>
      <c r="Z83" s="15">
        <f>(F83*$K83/1000)+(F83*$K83/1000)*IF($K83&lt;=5299,4%,2%)</f>
        <v>0</v>
      </c>
      <c r="AA83" s="15">
        <f>(G83*$K83/1000)+(G83*$K83/1000)*IF($K83&lt;=10599,4%,3%)</f>
        <v>0</v>
      </c>
      <c r="AB83" s="15">
        <f>+Y83+Z83+AA83</f>
        <v>0</v>
      </c>
      <c r="AC83" s="6" t="s">
        <v>97</v>
      </c>
      <c r="AE83" s="48">
        <v>43770</v>
      </c>
      <c r="XFB83" s="44" t="s">
        <v>387</v>
      </c>
    </row>
    <row r="84" spans="1:33 16382:16382" ht="51">
      <c r="A84" s="27">
        <v>80</v>
      </c>
      <c r="B84" s="20" t="s">
        <v>388</v>
      </c>
      <c r="C84" s="6" t="s">
        <v>143</v>
      </c>
      <c r="D84" s="20" t="s">
        <v>91</v>
      </c>
      <c r="E84" s="30">
        <v>22.5</v>
      </c>
      <c r="H84" s="26" t="s">
        <v>144</v>
      </c>
      <c r="I84" s="53" t="s">
        <v>389</v>
      </c>
      <c r="J84" s="6" t="s">
        <v>115</v>
      </c>
      <c r="K84" s="8">
        <v>1100</v>
      </c>
      <c r="L84" s="46">
        <v>1100</v>
      </c>
      <c r="M84" s="9">
        <f>K84-L84</f>
        <v>0</v>
      </c>
      <c r="N84" s="20" t="s">
        <v>185</v>
      </c>
      <c r="P84" s="20" t="s">
        <v>272</v>
      </c>
      <c r="R84" s="20" t="s">
        <v>186</v>
      </c>
      <c r="S84" s="6" t="s">
        <v>26</v>
      </c>
      <c r="T84" s="21" t="s">
        <v>97</v>
      </c>
      <c r="X84" s="20" t="s">
        <v>219</v>
      </c>
      <c r="Y84" s="15">
        <f>(E84*$K84/1000)+(E84*$K84/1000)*IF($K84&lt;=7799,2%,1%)</f>
        <v>25.245000000000001</v>
      </c>
      <c r="Z84" s="15">
        <f>(F84*$K84/1000)+(F84*$K84/1000)*IF($K84&lt;=5299,4%,2%)</f>
        <v>0</v>
      </c>
      <c r="AA84" s="15">
        <f>(G84*$K84/1000)+(G84*$K84/1000)*IF($K84&lt;=10599,4%,3%)</f>
        <v>0</v>
      </c>
      <c r="AB84" s="15">
        <f>+Y84+Z84+AA84</f>
        <v>25.245000000000001</v>
      </c>
      <c r="AC84" s="6" t="s">
        <v>97</v>
      </c>
      <c r="AE84" s="48" t="s">
        <v>116</v>
      </c>
      <c r="AG84" s="51">
        <v>132</v>
      </c>
      <c r="XFB84" s="44" t="s">
        <v>390</v>
      </c>
    </row>
    <row r="85" spans="1:33 16382:16382" ht="51">
      <c r="A85" s="27">
        <v>81</v>
      </c>
      <c r="B85" s="20" t="s">
        <v>391</v>
      </c>
      <c r="C85" s="6" t="s">
        <v>143</v>
      </c>
      <c r="D85" s="20" t="s">
        <v>91</v>
      </c>
      <c r="E85" s="30">
        <v>62</v>
      </c>
      <c r="H85" s="26" t="s">
        <v>92</v>
      </c>
      <c r="I85" s="53" t="s">
        <v>392</v>
      </c>
      <c r="J85" s="6" t="s">
        <v>115</v>
      </c>
      <c r="K85" s="8">
        <v>1100</v>
      </c>
      <c r="L85" s="46">
        <v>0</v>
      </c>
      <c r="M85" s="9">
        <v>1100</v>
      </c>
      <c r="N85" s="20" t="s">
        <v>296</v>
      </c>
      <c r="P85" s="20" t="s">
        <v>272</v>
      </c>
      <c r="R85" s="20" t="s">
        <v>297</v>
      </c>
      <c r="T85" s="21" t="s">
        <v>97</v>
      </c>
      <c r="X85" s="20" t="s">
        <v>219</v>
      </c>
      <c r="Y85" s="15">
        <f>(E85*$K85/1000)+(E85*$K85/1000)*IF($K85&lt;=7799,2%,1%)</f>
        <v>69.564000000000007</v>
      </c>
      <c r="Z85" s="15">
        <f>(F85*$K85/1000)+(F85*$K85/1000)*IF($K85&lt;=5299,4%,2%)</f>
        <v>0</v>
      </c>
      <c r="AA85" s="15">
        <f>(G85*$K85/1000)+(G85*$K85/1000)*IF($K85&lt;=10599,4%,3%)</f>
        <v>0</v>
      </c>
      <c r="AB85" s="15">
        <f>+Y85+Z85+AA85</f>
        <v>69.564000000000007</v>
      </c>
      <c r="AC85" s="6" t="s">
        <v>97</v>
      </c>
      <c r="AE85" s="48" t="s">
        <v>116</v>
      </c>
      <c r="AG85" s="51">
        <v>132</v>
      </c>
      <c r="XFB85" s="44" t="s">
        <v>393</v>
      </c>
    </row>
    <row r="86" spans="1:33 16382:16382" ht="51">
      <c r="A86" s="27">
        <v>82</v>
      </c>
      <c r="B86" s="20" t="s">
        <v>394</v>
      </c>
      <c r="C86" s="6" t="s">
        <v>143</v>
      </c>
      <c r="D86" s="20" t="s">
        <v>136</v>
      </c>
      <c r="E86" s="30">
        <v>12</v>
      </c>
      <c r="H86" s="26" t="s">
        <v>144</v>
      </c>
      <c r="I86" s="53" t="s">
        <v>395</v>
      </c>
      <c r="J86" s="6" t="s">
        <v>115</v>
      </c>
      <c r="K86" s="8">
        <v>1100</v>
      </c>
      <c r="L86" s="46">
        <v>1100</v>
      </c>
      <c r="M86" s="9">
        <f>K86-L86</f>
        <v>0</v>
      </c>
      <c r="N86" s="20" t="s">
        <v>296</v>
      </c>
      <c r="P86" s="20" t="s">
        <v>272</v>
      </c>
      <c r="R86" s="20" t="s">
        <v>297</v>
      </c>
      <c r="S86" s="6" t="s">
        <v>26</v>
      </c>
      <c r="T86" s="21" t="s">
        <v>97</v>
      </c>
      <c r="X86" s="20" t="s">
        <v>223</v>
      </c>
      <c r="Y86" s="15">
        <f>(E86*$K86/1000)+(E86*$K86/1000)*IF($K86&lt;=7799,2%,1%)</f>
        <v>13.463999999999999</v>
      </c>
      <c r="Z86" s="15">
        <f>(F86*$K86/1000)+(F86*$K86/1000)*IF($K86&lt;=5299,4%,2%)</f>
        <v>0</v>
      </c>
      <c r="AA86" s="15">
        <f>(G86*$K86/1000)+(G86*$K86/1000)*IF($K86&lt;=10599,4%,3%)</f>
        <v>0</v>
      </c>
      <c r="AB86" s="15">
        <f>+Y86+Z86+AA86</f>
        <v>13.463999999999999</v>
      </c>
      <c r="AC86" s="6" t="s">
        <v>97</v>
      </c>
      <c r="AE86" s="48" t="s">
        <v>116</v>
      </c>
      <c r="AG86" s="51">
        <v>132</v>
      </c>
      <c r="XFB86" s="44" t="s">
        <v>396</v>
      </c>
    </row>
    <row r="87" spans="1:33 16382:16382" ht="38.25">
      <c r="A87" s="27">
        <v>83</v>
      </c>
      <c r="B87" s="20" t="s">
        <v>397</v>
      </c>
      <c r="C87" s="6" t="s">
        <v>90</v>
      </c>
      <c r="D87" s="20" t="s">
        <v>91</v>
      </c>
      <c r="G87" s="30">
        <v>11</v>
      </c>
      <c r="H87" s="26" t="s">
        <v>92</v>
      </c>
      <c r="I87" s="53" t="s">
        <v>398</v>
      </c>
      <c r="J87" s="6" t="s">
        <v>95</v>
      </c>
      <c r="K87" s="8">
        <v>1100</v>
      </c>
      <c r="L87" s="46">
        <v>0</v>
      </c>
      <c r="M87" s="9">
        <v>1100</v>
      </c>
      <c r="N87" s="20" t="s">
        <v>399</v>
      </c>
      <c r="P87" s="20" t="s">
        <v>400</v>
      </c>
      <c r="R87" s="20" t="s">
        <v>401</v>
      </c>
      <c r="T87" s="21" t="s">
        <v>97</v>
      </c>
      <c r="X87" s="20" t="s">
        <v>119</v>
      </c>
      <c r="Y87" s="15">
        <f>(E87*$K87/1000)+(E87*$K87/1000)*IF($K87&lt;=7799,2%,1%)</f>
        <v>0</v>
      </c>
      <c r="Z87" s="15">
        <f>(F87*$K87/1000)+(F87*$K87/1000)*IF($K87&lt;=5299,4%,2%)</f>
        <v>0</v>
      </c>
      <c r="AA87" s="15">
        <f>(G87*$K87/1000)+(G87*$K87/1000)*IF($K87&lt;=10599,4%,3%)</f>
        <v>12.584</v>
      </c>
      <c r="AB87" s="15">
        <f>+Y87+Z87+AA87</f>
        <v>12.584</v>
      </c>
      <c r="AC87" s="6" t="s">
        <v>97</v>
      </c>
      <c r="AE87" s="48">
        <v>43800</v>
      </c>
      <c r="AG87" s="51">
        <v>129</v>
      </c>
      <c r="XFB87" s="44" t="s">
        <v>402</v>
      </c>
    </row>
    <row r="88" spans="1:33 16382:16382" ht="38.25">
      <c r="A88" s="27">
        <v>84</v>
      </c>
      <c r="B88" s="20" t="s">
        <v>403</v>
      </c>
      <c r="C88" s="6" t="s">
        <v>90</v>
      </c>
      <c r="D88" s="20" t="s">
        <v>136</v>
      </c>
      <c r="G88" s="30">
        <v>4</v>
      </c>
      <c r="H88" s="26" t="s">
        <v>92</v>
      </c>
      <c r="I88" s="53" t="s">
        <v>404</v>
      </c>
      <c r="J88" s="6" t="s">
        <v>146</v>
      </c>
      <c r="K88" s="8">
        <v>1100</v>
      </c>
      <c r="L88" s="46">
        <v>1100</v>
      </c>
      <c r="M88" s="9">
        <f>K88-L88</f>
        <v>0</v>
      </c>
      <c r="N88" s="20" t="s">
        <v>405</v>
      </c>
      <c r="P88" s="20" t="s">
        <v>406</v>
      </c>
      <c r="R88" s="20" t="s">
        <v>407</v>
      </c>
      <c r="S88" s="6" t="s">
        <v>26</v>
      </c>
      <c r="T88" s="21" t="s">
        <v>97</v>
      </c>
      <c r="X88" s="20" t="s">
        <v>408</v>
      </c>
      <c r="Y88" s="15">
        <f>(E88*$K88/1000)+(E88*$K88/1000)*IF($K88&lt;=7799,2%,1%)</f>
        <v>0</v>
      </c>
      <c r="Z88" s="15">
        <f>(F88*$K88/1000)+(F88*$K88/1000)*IF($K88&lt;=5299,4%,2%)</f>
        <v>0</v>
      </c>
      <c r="AA88" s="15">
        <f>(G88*$K88/1000)+(G88*$K88/1000)*IF($K88&lt;=10599,4%,3%)</f>
        <v>4.5760000000000005</v>
      </c>
      <c r="AB88" s="15">
        <f>+Y88+Z88+AA88</f>
        <v>4.5760000000000005</v>
      </c>
      <c r="AC88" s="6" t="s">
        <v>97</v>
      </c>
      <c r="AE88" s="48">
        <v>43770</v>
      </c>
      <c r="AG88" s="51">
        <v>108</v>
      </c>
      <c r="XFB88" s="44" t="s">
        <v>409</v>
      </c>
    </row>
    <row r="89" spans="1:33 16382:16382" ht="51">
      <c r="A89" s="27">
        <v>85</v>
      </c>
      <c r="B89" s="20" t="s">
        <v>410</v>
      </c>
      <c r="C89" s="6" t="s">
        <v>90</v>
      </c>
      <c r="D89" s="20" t="s">
        <v>91</v>
      </c>
      <c r="G89" s="30">
        <v>17.5</v>
      </c>
      <c r="H89" s="26" t="s">
        <v>92</v>
      </c>
      <c r="I89" s="53" t="s">
        <v>411</v>
      </c>
      <c r="J89" s="6" t="s">
        <v>146</v>
      </c>
      <c r="K89" s="8">
        <v>1100</v>
      </c>
      <c r="L89" s="46" t="s">
        <v>412</v>
      </c>
      <c r="M89" s="9">
        <v>1100</v>
      </c>
      <c r="N89" s="20" t="s">
        <v>405</v>
      </c>
      <c r="P89" s="20" t="s">
        <v>406</v>
      </c>
      <c r="R89" s="20" t="s">
        <v>407</v>
      </c>
      <c r="T89" s="21" t="s">
        <v>97</v>
      </c>
      <c r="X89" s="20" t="s">
        <v>413</v>
      </c>
      <c r="Y89" s="15">
        <f>(E89*$K89/1000)+(E89*$K89/1000)*IF($K89&lt;=7799,2%,1%)</f>
        <v>0</v>
      </c>
      <c r="Z89" s="15">
        <f>(F89*$K89/1000)+(F89*$K89/1000)*IF($K89&lt;=5299,4%,2%)</f>
        <v>0</v>
      </c>
      <c r="AA89" s="15">
        <f>(G89*$K89/1000)+(G89*$K89/1000)*IF($K89&lt;=10599,4%,3%)</f>
        <v>20.02</v>
      </c>
      <c r="AB89" s="15">
        <f>+Y89+Z89+AA89</f>
        <v>20.02</v>
      </c>
      <c r="AC89" s="6" t="s">
        <v>97</v>
      </c>
      <c r="AE89" s="48">
        <v>43770</v>
      </c>
      <c r="AG89" s="51">
        <v>108</v>
      </c>
      <c r="XFB89" s="44" t="s">
        <v>414</v>
      </c>
    </row>
    <row r="90" spans="1:33 16382:16382" ht="25.5">
      <c r="A90" s="27">
        <v>86</v>
      </c>
      <c r="B90" s="20" t="s">
        <v>415</v>
      </c>
      <c r="C90" s="6" t="s">
        <v>90</v>
      </c>
      <c r="D90" s="20" t="s">
        <v>91</v>
      </c>
      <c r="H90" s="26" t="s">
        <v>92</v>
      </c>
      <c r="I90" s="53" t="s">
        <v>416</v>
      </c>
      <c r="J90" s="6" t="s">
        <v>107</v>
      </c>
      <c r="K90" s="8">
        <v>305</v>
      </c>
      <c r="L90" s="46">
        <v>0</v>
      </c>
      <c r="M90" s="9">
        <f>K90-L90</f>
        <v>305</v>
      </c>
      <c r="O90" s="6" t="s">
        <v>54</v>
      </c>
      <c r="P90" s="20" t="s">
        <v>406</v>
      </c>
      <c r="S90" s="6" t="s">
        <v>54</v>
      </c>
      <c r="T90" s="21" t="s">
        <v>97</v>
      </c>
      <c r="Y90" s="15">
        <f>(E90*$K90/1000)+(E90*$K90/1000)*IF($K90&lt;=7799,2%,1%)</f>
        <v>0</v>
      </c>
      <c r="Z90" s="15">
        <f>(F90*$K90/1000)+(F90*$K90/1000)*IF($K90&lt;=5299,4%,2%)</f>
        <v>0</v>
      </c>
      <c r="AA90" s="15">
        <f>(G90*$K90/1000)+(G90*$K90/1000)*IF($K90&lt;=10599,4%,3%)</f>
        <v>0</v>
      </c>
      <c r="AB90" s="15">
        <f>+Y90+Z90+AA90</f>
        <v>0</v>
      </c>
      <c r="AC90" s="6" t="s">
        <v>97</v>
      </c>
      <c r="AE90" s="48" t="s">
        <v>108</v>
      </c>
      <c r="XFB90" s="44" t="s">
        <v>417</v>
      </c>
    </row>
    <row r="91" spans="1:33 16382:16382" ht="25.5">
      <c r="A91" s="27">
        <v>87</v>
      </c>
      <c r="B91" s="20" t="s">
        <v>418</v>
      </c>
      <c r="C91" s="6" t="s">
        <v>90</v>
      </c>
      <c r="D91" s="20" t="s">
        <v>91</v>
      </c>
      <c r="H91" s="26" t="s">
        <v>93</v>
      </c>
      <c r="I91" s="53" t="s">
        <v>419</v>
      </c>
      <c r="J91" s="6" t="s">
        <v>95</v>
      </c>
      <c r="K91" s="8">
        <v>67</v>
      </c>
      <c r="L91" s="46">
        <v>0</v>
      </c>
      <c r="M91" s="9">
        <f>K91-L91</f>
        <v>67</v>
      </c>
      <c r="O91" s="6" t="s">
        <v>54</v>
      </c>
      <c r="P91" s="20" t="s">
        <v>406</v>
      </c>
      <c r="S91" s="6" t="s">
        <v>54</v>
      </c>
      <c r="T91" s="21" t="s">
        <v>97</v>
      </c>
      <c r="Y91" s="15">
        <f>(E91*$K91/1000)+(E91*$K91/1000)*IF($K91&lt;=7799,2%,1%)</f>
        <v>0</v>
      </c>
      <c r="Z91" s="15">
        <f>(F91*$K91/1000)+(F91*$K91/1000)*IF($K91&lt;=5299,4%,2%)</f>
        <v>0</v>
      </c>
      <c r="AA91" s="15">
        <f>(G91*$K91/1000)+(G91*$K91/1000)*IF($K91&lt;=10599,4%,3%)</f>
        <v>0</v>
      </c>
      <c r="AB91" s="15">
        <f>+Y91+Z91+AA91</f>
        <v>0</v>
      </c>
      <c r="AC91" s="6" t="s">
        <v>97</v>
      </c>
      <c r="AE91" s="48">
        <v>43800</v>
      </c>
      <c r="XFB91" s="44" t="s">
        <v>420</v>
      </c>
    </row>
    <row r="92" spans="1:33 16382:16382" ht="25.5">
      <c r="A92" s="27">
        <v>88</v>
      </c>
      <c r="B92" s="20" t="s">
        <v>173</v>
      </c>
      <c r="C92" s="6" t="s">
        <v>90</v>
      </c>
      <c r="D92" s="20" t="s">
        <v>136</v>
      </c>
      <c r="H92" s="26" t="s">
        <v>166</v>
      </c>
      <c r="I92" s="53" t="s">
        <v>421</v>
      </c>
      <c r="J92" s="6" t="s">
        <v>95</v>
      </c>
      <c r="K92" s="8">
        <v>1100</v>
      </c>
      <c r="L92" s="46">
        <v>0</v>
      </c>
      <c r="M92" s="9">
        <f>K92-L92</f>
        <v>1100</v>
      </c>
      <c r="O92" s="6" t="s">
        <v>54</v>
      </c>
      <c r="P92" s="20" t="s">
        <v>406</v>
      </c>
      <c r="S92" s="6" t="s">
        <v>54</v>
      </c>
      <c r="T92" s="21" t="s">
        <v>97</v>
      </c>
      <c r="Y92" s="15">
        <f>(E92*$K92/1000)+(E92*$K92/1000)*IF($K92&lt;=7799,2%,1%)</f>
        <v>0</v>
      </c>
      <c r="Z92" s="15">
        <f>(F92*$K92/1000)+(F92*$K92/1000)*IF($K92&lt;=5299,4%,2%)</f>
        <v>0</v>
      </c>
      <c r="AA92" s="15">
        <f>(G92*$K92/1000)+(G92*$K92/1000)*IF($K92&lt;=10599,4%,3%)</f>
        <v>0</v>
      </c>
      <c r="AB92" s="15">
        <f>+Y92+Z92+AA92</f>
        <v>0</v>
      </c>
      <c r="AC92" s="6" t="s">
        <v>97</v>
      </c>
      <c r="AE92" s="48">
        <v>43800</v>
      </c>
      <c r="XFB92" s="44" t="s">
        <v>422</v>
      </c>
    </row>
    <row r="93" spans="1:33 16382:16382" ht="25.5">
      <c r="A93" s="27">
        <v>89</v>
      </c>
      <c r="B93" s="20" t="s">
        <v>173</v>
      </c>
      <c r="C93" s="6" t="s">
        <v>90</v>
      </c>
      <c r="D93" s="20" t="s">
        <v>136</v>
      </c>
      <c r="H93" s="26" t="s">
        <v>166</v>
      </c>
      <c r="I93" s="53" t="s">
        <v>423</v>
      </c>
      <c r="J93" s="6" t="s">
        <v>115</v>
      </c>
      <c r="K93" s="8">
        <v>550</v>
      </c>
      <c r="L93" s="46">
        <v>0</v>
      </c>
      <c r="M93" s="9">
        <f>K93-L93</f>
        <v>550</v>
      </c>
      <c r="O93" s="6" t="s">
        <v>54</v>
      </c>
      <c r="P93" s="20" t="s">
        <v>406</v>
      </c>
      <c r="S93" s="6" t="s">
        <v>54</v>
      </c>
      <c r="T93" s="21" t="s">
        <v>97</v>
      </c>
      <c r="Y93" s="15">
        <f>(E93*$K93/1000)+(E93*$K93/1000)*IF($K93&lt;=7799,2%,1%)</f>
        <v>0</v>
      </c>
      <c r="Z93" s="15">
        <f>(F93*$K93/1000)+(F93*$K93/1000)*IF($K93&lt;=5299,4%,2%)</f>
        <v>0</v>
      </c>
      <c r="AA93" s="15">
        <f>(G93*$K93/1000)+(G93*$K93/1000)*IF($K93&lt;=10599,4%,3%)</f>
        <v>0</v>
      </c>
      <c r="AB93" s="15">
        <f>+Y93+Z93+AA93</f>
        <v>0</v>
      </c>
      <c r="AC93" s="6" t="s">
        <v>97</v>
      </c>
      <c r="AE93" s="48" t="s">
        <v>116</v>
      </c>
      <c r="XFB93" s="44" t="s">
        <v>424</v>
      </c>
    </row>
    <row r="94" spans="1:33 16382:16382" ht="25.5">
      <c r="A94" s="27">
        <v>90</v>
      </c>
      <c r="B94" s="20" t="s">
        <v>176</v>
      </c>
      <c r="C94" s="6" t="s">
        <v>177</v>
      </c>
      <c r="D94" s="20" t="s">
        <v>91</v>
      </c>
      <c r="H94" s="26" t="s">
        <v>166</v>
      </c>
      <c r="I94" s="53" t="s">
        <v>425</v>
      </c>
      <c r="J94" s="6" t="s">
        <v>146</v>
      </c>
      <c r="K94" s="8">
        <v>4134</v>
      </c>
      <c r="L94" s="46">
        <v>0</v>
      </c>
      <c r="M94" s="9">
        <f>K94-L94</f>
        <v>4134</v>
      </c>
      <c r="O94" s="6" t="s">
        <v>54</v>
      </c>
      <c r="P94" s="20" t="s">
        <v>406</v>
      </c>
      <c r="S94" s="6" t="s">
        <v>54</v>
      </c>
      <c r="T94" s="21" t="s">
        <v>97</v>
      </c>
      <c r="Y94" s="15">
        <f>(E94*$K94/1000)+(E94*$K94/1000)*IF($K94&lt;=7799,2%,1%)</f>
        <v>0</v>
      </c>
      <c r="Z94" s="15">
        <f>(F94*$K94/1000)+(F94*$K94/1000)*IF($K94&lt;=5299,4%,2%)</f>
        <v>0</v>
      </c>
      <c r="AA94" s="15">
        <f>(G94*$K94/1000)+(G94*$K94/1000)*IF($K94&lt;=10599,4%,3%)</f>
        <v>0</v>
      </c>
      <c r="AB94" s="15">
        <f>+Y94+Z94+AA94</f>
        <v>0</v>
      </c>
      <c r="AC94" s="6" t="s">
        <v>97</v>
      </c>
      <c r="AE94" s="48" t="s">
        <v>426</v>
      </c>
      <c r="XFB94" s="44" t="s">
        <v>427</v>
      </c>
    </row>
    <row r="95" spans="1:33 16382:16382" ht="25.5">
      <c r="A95" s="27">
        <v>91</v>
      </c>
      <c r="B95" s="20" t="s">
        <v>176</v>
      </c>
      <c r="C95" s="6" t="s">
        <v>177</v>
      </c>
      <c r="D95" s="20" t="s">
        <v>91</v>
      </c>
      <c r="H95" s="26" t="s">
        <v>166</v>
      </c>
      <c r="I95" s="53" t="s">
        <v>428</v>
      </c>
      <c r="J95" s="6" t="s">
        <v>115</v>
      </c>
      <c r="K95" s="8">
        <v>1100</v>
      </c>
      <c r="L95" s="46">
        <v>0</v>
      </c>
      <c r="M95" s="9">
        <f>K95-L95</f>
        <v>1100</v>
      </c>
      <c r="O95" s="6" t="s">
        <v>54</v>
      </c>
      <c r="P95" s="20" t="s">
        <v>406</v>
      </c>
      <c r="S95" s="6" t="s">
        <v>54</v>
      </c>
      <c r="T95" s="21" t="s">
        <v>97</v>
      </c>
      <c r="Y95" s="15">
        <f>(E95*$K95/1000)+(E95*$K95/1000)*IF($K95&lt;=7799,2%,1%)</f>
        <v>0</v>
      </c>
      <c r="Z95" s="15">
        <f>(F95*$K95/1000)+(F95*$K95/1000)*IF($K95&lt;=5299,4%,2%)</f>
        <v>0</v>
      </c>
      <c r="AA95" s="15">
        <f>(G95*$K95/1000)+(G95*$K95/1000)*IF($K95&lt;=10599,4%,3%)</f>
        <v>0</v>
      </c>
      <c r="AB95" s="15">
        <f>+Y95+Z95+AA95</f>
        <v>0</v>
      </c>
      <c r="AC95" s="6" t="s">
        <v>97</v>
      </c>
      <c r="AE95" s="48" t="s">
        <v>116</v>
      </c>
      <c r="XFB95" s="44" t="s">
        <v>429</v>
      </c>
    </row>
    <row r="96" spans="1:33 16382:16382" ht="25.5">
      <c r="A96" s="27">
        <v>92</v>
      </c>
      <c r="B96" s="20" t="s">
        <v>180</v>
      </c>
      <c r="C96" s="6" t="s">
        <v>90</v>
      </c>
      <c r="D96" s="20" t="s">
        <v>91</v>
      </c>
      <c r="H96" s="26" t="s">
        <v>166</v>
      </c>
      <c r="I96" s="53" t="s">
        <v>430</v>
      </c>
      <c r="J96" s="6" t="s">
        <v>139</v>
      </c>
      <c r="K96" s="8">
        <v>6050</v>
      </c>
      <c r="L96" s="46">
        <v>0</v>
      </c>
      <c r="M96" s="9">
        <f>K96-L96</f>
        <v>6050</v>
      </c>
      <c r="O96" s="6" t="s">
        <v>54</v>
      </c>
      <c r="P96" s="20" t="s">
        <v>406</v>
      </c>
      <c r="S96" s="6" t="s">
        <v>54</v>
      </c>
      <c r="T96" s="21" t="s">
        <v>97</v>
      </c>
      <c r="Y96" s="15">
        <f>(E96*$K96/1000)+(E96*$K96/1000)*IF($K96&lt;=7799,2%,1%)</f>
        <v>0</v>
      </c>
      <c r="Z96" s="15">
        <f>(F96*$K96/1000)+(F96*$K96/1000)*IF($K96&lt;=5299,4%,2%)</f>
        <v>0</v>
      </c>
      <c r="AA96" s="15">
        <f>(G96*$K96/1000)+(G96*$K96/1000)*IF($K96&lt;=10599,4%,3%)</f>
        <v>0</v>
      </c>
      <c r="AB96" s="15">
        <f>+Y96+Z96+AA96</f>
        <v>0</v>
      </c>
      <c r="AC96" s="6" t="s">
        <v>97</v>
      </c>
      <c r="AE96" s="48" t="s">
        <v>370</v>
      </c>
      <c r="XFB96" s="44" t="s">
        <v>431</v>
      </c>
    </row>
    <row r="97" spans="1:33 16382:16382" ht="25.5">
      <c r="A97" s="27">
        <v>93</v>
      </c>
      <c r="B97" s="20" t="s">
        <v>180</v>
      </c>
      <c r="C97" s="6" t="s">
        <v>90</v>
      </c>
      <c r="D97" s="20" t="s">
        <v>91</v>
      </c>
      <c r="H97" s="26" t="s">
        <v>166</v>
      </c>
      <c r="I97" s="53" t="s">
        <v>432</v>
      </c>
      <c r="J97" s="6" t="s">
        <v>115</v>
      </c>
      <c r="K97" s="8">
        <v>6600</v>
      </c>
      <c r="L97" s="46">
        <v>0</v>
      </c>
      <c r="M97" s="9">
        <f>K97-L97</f>
        <v>6600</v>
      </c>
      <c r="O97" s="6" t="s">
        <v>54</v>
      </c>
      <c r="P97" s="20" t="s">
        <v>406</v>
      </c>
      <c r="S97" s="6" t="s">
        <v>54</v>
      </c>
      <c r="T97" s="21" t="s">
        <v>97</v>
      </c>
      <c r="Y97" s="15">
        <f>(E97*$K97/1000)+(E97*$K97/1000)*IF($K97&lt;=7799,2%,1%)</f>
        <v>0</v>
      </c>
      <c r="Z97" s="15">
        <f>(F97*$K97/1000)+(F97*$K97/1000)*IF($K97&lt;=5299,4%,2%)</f>
        <v>0</v>
      </c>
      <c r="AA97" s="15">
        <f>(G97*$K97/1000)+(G97*$K97/1000)*IF($K97&lt;=10599,4%,3%)</f>
        <v>0</v>
      </c>
      <c r="AB97" s="15">
        <f>+Y97+Z97+AA97</f>
        <v>0</v>
      </c>
      <c r="AC97" s="6" t="s">
        <v>97</v>
      </c>
      <c r="AE97" s="48" t="s">
        <v>433</v>
      </c>
      <c r="XFB97" s="44" t="s">
        <v>434</v>
      </c>
    </row>
    <row r="98" spans="1:33 16382:16382" ht="38.25">
      <c r="A98" s="27">
        <v>94</v>
      </c>
      <c r="B98" s="20" t="s">
        <v>435</v>
      </c>
      <c r="C98" s="6" t="s">
        <v>229</v>
      </c>
      <c r="D98" s="20" t="s">
        <v>91</v>
      </c>
      <c r="E98" s="30">
        <v>6.5</v>
      </c>
      <c r="H98" s="26" t="s">
        <v>92</v>
      </c>
      <c r="I98" s="53" t="s">
        <v>436</v>
      </c>
      <c r="J98" s="6" t="s">
        <v>139</v>
      </c>
      <c r="K98" s="8">
        <v>1100</v>
      </c>
      <c r="L98" s="46">
        <v>1100</v>
      </c>
      <c r="M98" s="9">
        <f>K98-L98</f>
        <v>0</v>
      </c>
      <c r="N98" s="20" t="s">
        <v>147</v>
      </c>
      <c r="P98" s="20" t="s">
        <v>406</v>
      </c>
      <c r="R98" s="20" t="s">
        <v>148</v>
      </c>
      <c r="S98" s="6" t="s">
        <v>26</v>
      </c>
      <c r="T98" s="21" t="s">
        <v>97</v>
      </c>
      <c r="X98" s="20" t="s">
        <v>187</v>
      </c>
      <c r="Y98" s="15">
        <f>(E98*$K98/1000)+(E98*$K98/1000)*IF($K98&lt;=7799,2%,1%)</f>
        <v>7.2930000000000001</v>
      </c>
      <c r="Z98" s="15">
        <f>(F98*$K98/1000)+(F98*$K98/1000)*IF($K98&lt;=5299,4%,2%)</f>
        <v>0</v>
      </c>
      <c r="AA98" s="15">
        <f>(G98*$K98/1000)+(G98*$K98/1000)*IF($K98&lt;=10599,4%,3%)</f>
        <v>0</v>
      </c>
      <c r="AB98" s="15">
        <f>+Y98+Z98+AA98</f>
        <v>7.2930000000000001</v>
      </c>
      <c r="AC98" s="6" t="s">
        <v>97</v>
      </c>
      <c r="AE98" s="48" t="s">
        <v>140</v>
      </c>
      <c r="AG98" s="51">
        <v>131</v>
      </c>
      <c r="XFB98" s="44" t="s">
        <v>437</v>
      </c>
    </row>
    <row r="99" spans="1:33 16382:16382" ht="51">
      <c r="A99" s="27">
        <v>95</v>
      </c>
      <c r="B99" s="20" t="s">
        <v>435</v>
      </c>
      <c r="C99" s="6" t="s">
        <v>229</v>
      </c>
      <c r="D99" s="20" t="s">
        <v>91</v>
      </c>
      <c r="E99" s="30">
        <v>6.5</v>
      </c>
      <c r="H99" s="26" t="s">
        <v>92</v>
      </c>
      <c r="I99" s="53" t="s">
        <v>438</v>
      </c>
      <c r="J99" s="6" t="s">
        <v>115</v>
      </c>
      <c r="K99" s="8">
        <v>1100</v>
      </c>
      <c r="L99" s="46">
        <v>1100</v>
      </c>
      <c r="M99" s="9">
        <f>K99-L99</f>
        <v>0</v>
      </c>
      <c r="N99" s="20" t="s">
        <v>147</v>
      </c>
      <c r="P99" s="20" t="s">
        <v>406</v>
      </c>
      <c r="R99" s="20" t="s">
        <v>148</v>
      </c>
      <c r="S99" s="6" t="s">
        <v>26</v>
      </c>
      <c r="T99" s="21" t="s">
        <v>97</v>
      </c>
      <c r="X99" s="20" t="s">
        <v>219</v>
      </c>
      <c r="Y99" s="15">
        <f>(E99*$K99/1000)+(E99*$K99/1000)*IF($K99&lt;=7799,2%,1%)</f>
        <v>7.2930000000000001</v>
      </c>
      <c r="Z99" s="15">
        <f>(F99*$K99/1000)+(F99*$K99/1000)*IF($K99&lt;=5299,4%,2%)</f>
        <v>0</v>
      </c>
      <c r="AA99" s="15">
        <f>(G99*$K99/1000)+(G99*$K99/1000)*IF($K99&lt;=10599,4%,3%)</f>
        <v>0</v>
      </c>
      <c r="AB99" s="15">
        <f>+Y99+Z99+AA99</f>
        <v>7.2930000000000001</v>
      </c>
      <c r="AC99" s="6" t="s">
        <v>97</v>
      </c>
      <c r="AE99" s="48" t="s">
        <v>116</v>
      </c>
      <c r="AG99" s="51">
        <v>132</v>
      </c>
      <c r="XFB99" s="44" t="s">
        <v>439</v>
      </c>
    </row>
    <row r="100" spans="1:33 16382:16382" ht="38.25">
      <c r="A100" s="27">
        <v>96</v>
      </c>
      <c r="B100" s="20" t="s">
        <v>440</v>
      </c>
      <c r="C100" s="6" t="s">
        <v>229</v>
      </c>
      <c r="D100" s="20" t="s">
        <v>91</v>
      </c>
      <c r="E100" s="30">
        <v>4</v>
      </c>
      <c r="H100" s="26" t="s">
        <v>92</v>
      </c>
      <c r="I100" s="53" t="s">
        <v>441</v>
      </c>
      <c r="J100" s="6" t="s">
        <v>139</v>
      </c>
      <c r="K100" s="8">
        <v>550</v>
      </c>
      <c r="L100" s="46">
        <v>550</v>
      </c>
      <c r="M100" s="9">
        <f>K100-L100</f>
        <v>0</v>
      </c>
      <c r="N100" s="20" t="s">
        <v>315</v>
      </c>
      <c r="P100" s="20" t="s">
        <v>406</v>
      </c>
      <c r="R100" s="20" t="s">
        <v>316</v>
      </c>
      <c r="S100" s="6" t="s">
        <v>26</v>
      </c>
      <c r="T100" s="21" t="s">
        <v>97</v>
      </c>
      <c r="X100" s="20" t="s">
        <v>187</v>
      </c>
      <c r="Y100" s="15">
        <f>(E100*$K100/1000)+(E100*$K100/1000)*IF($K100&lt;=7799,2%,1%)</f>
        <v>2.2440000000000002</v>
      </c>
      <c r="Z100" s="15">
        <f>(F100*$K100/1000)+(F100*$K100/1000)*IF($K100&lt;=5299,4%,2%)</f>
        <v>0</v>
      </c>
      <c r="AA100" s="15">
        <f>(G100*$K100/1000)+(G100*$K100/1000)*IF($K100&lt;=10599,4%,3%)</f>
        <v>0</v>
      </c>
      <c r="AB100" s="15">
        <f>+Y100+Z100+AA100</f>
        <v>2.2440000000000002</v>
      </c>
      <c r="AC100" s="6" t="s">
        <v>97</v>
      </c>
      <c r="AE100" s="48" t="s">
        <v>140</v>
      </c>
      <c r="AG100" s="51">
        <v>131</v>
      </c>
      <c r="XFB100" s="44" t="s">
        <v>442</v>
      </c>
    </row>
    <row r="101" spans="1:33 16382:16382" ht="51">
      <c r="A101" s="27">
        <v>97</v>
      </c>
      <c r="B101" s="20" t="s">
        <v>440</v>
      </c>
      <c r="C101" s="6" t="s">
        <v>229</v>
      </c>
      <c r="D101" s="20" t="s">
        <v>91</v>
      </c>
      <c r="E101" s="30">
        <v>4</v>
      </c>
      <c r="H101" s="26" t="s">
        <v>92</v>
      </c>
      <c r="I101" s="53" t="s">
        <v>443</v>
      </c>
      <c r="J101" s="6" t="s">
        <v>115</v>
      </c>
      <c r="K101" s="8">
        <v>1100</v>
      </c>
      <c r="L101" s="46">
        <v>1100</v>
      </c>
      <c r="M101" s="9">
        <f>K101-L101</f>
        <v>0</v>
      </c>
      <c r="N101" s="20" t="s">
        <v>315</v>
      </c>
      <c r="P101" s="20" t="s">
        <v>406</v>
      </c>
      <c r="R101" s="20" t="s">
        <v>316</v>
      </c>
      <c r="S101" s="6" t="s">
        <v>26</v>
      </c>
      <c r="T101" s="21" t="s">
        <v>97</v>
      </c>
      <c r="X101" s="20" t="s">
        <v>219</v>
      </c>
      <c r="Y101" s="15">
        <f>(E101*$K101/1000)+(E101*$K101/1000)*IF($K101&lt;=7799,2%,1%)</f>
        <v>4.4880000000000004</v>
      </c>
      <c r="Z101" s="15">
        <f>(F101*$K101/1000)+(F101*$K101/1000)*IF($K101&lt;=5299,4%,2%)</f>
        <v>0</v>
      </c>
      <c r="AA101" s="15">
        <f>(G101*$K101/1000)+(G101*$K101/1000)*IF($K101&lt;=10599,4%,3%)</f>
        <v>0</v>
      </c>
      <c r="AB101" s="15">
        <f>+Y101+Z101+AA101</f>
        <v>4.4880000000000004</v>
      </c>
      <c r="AC101" s="6" t="s">
        <v>97</v>
      </c>
      <c r="AE101" s="48" t="s">
        <v>116</v>
      </c>
      <c r="AG101" s="51">
        <v>132</v>
      </c>
      <c r="XFB101" s="44" t="s">
        <v>444</v>
      </c>
    </row>
    <row r="102" spans="1:33 16382:16382" ht="38.25">
      <c r="A102" s="27">
        <v>98</v>
      </c>
      <c r="B102" s="20" t="s">
        <v>445</v>
      </c>
      <c r="C102" s="6" t="s">
        <v>229</v>
      </c>
      <c r="D102" s="20" t="s">
        <v>91</v>
      </c>
      <c r="E102" s="30">
        <v>6</v>
      </c>
      <c r="H102" s="26" t="s">
        <v>92</v>
      </c>
      <c r="I102" s="53" t="s">
        <v>446</v>
      </c>
      <c r="J102" s="6" t="s">
        <v>139</v>
      </c>
      <c r="K102" s="8">
        <v>550</v>
      </c>
      <c r="L102" s="46">
        <v>550</v>
      </c>
      <c r="M102" s="9">
        <f>K102-L102</f>
        <v>0</v>
      </c>
      <c r="N102" s="20" t="s">
        <v>447</v>
      </c>
      <c r="P102" s="20" t="s">
        <v>406</v>
      </c>
      <c r="R102" s="20" t="s">
        <v>448</v>
      </c>
      <c r="S102" s="6" t="s">
        <v>26</v>
      </c>
      <c r="T102" s="21" t="s">
        <v>97</v>
      </c>
      <c r="X102" s="20" t="s">
        <v>187</v>
      </c>
      <c r="Y102" s="15">
        <f>(E102*$K102/1000)+(E102*$K102/1000)*IF($K102&lt;=7799,2%,1%)</f>
        <v>3.3659999999999997</v>
      </c>
      <c r="Z102" s="15">
        <f>(F102*$K102/1000)+(F102*$K102/1000)*IF($K102&lt;=5299,4%,2%)</f>
        <v>0</v>
      </c>
      <c r="AA102" s="15">
        <f>(G102*$K102/1000)+(G102*$K102/1000)*IF($K102&lt;=10599,4%,3%)</f>
        <v>0</v>
      </c>
      <c r="AB102" s="15">
        <f>+Y102+Z102+AA102</f>
        <v>3.3659999999999997</v>
      </c>
      <c r="AC102" s="6" t="s">
        <v>97</v>
      </c>
      <c r="AE102" s="48" t="s">
        <v>140</v>
      </c>
      <c r="AG102" s="51">
        <v>131</v>
      </c>
      <c r="XFB102" s="44" t="s">
        <v>449</v>
      </c>
    </row>
    <row r="103" spans="1:33 16382:16382" ht="38.25">
      <c r="A103" s="27">
        <v>99</v>
      </c>
      <c r="B103" s="20" t="s">
        <v>450</v>
      </c>
      <c r="C103" s="6" t="s">
        <v>229</v>
      </c>
      <c r="D103" s="20" t="s">
        <v>91</v>
      </c>
      <c r="E103" s="30">
        <v>27</v>
      </c>
      <c r="H103" s="26" t="s">
        <v>92</v>
      </c>
      <c r="I103" s="53" t="s">
        <v>451</v>
      </c>
      <c r="J103" s="6" t="s">
        <v>139</v>
      </c>
      <c r="K103" s="8">
        <v>1100</v>
      </c>
      <c r="L103" s="46">
        <v>0</v>
      </c>
      <c r="M103" s="9">
        <v>1100</v>
      </c>
      <c r="N103" s="20" t="s">
        <v>147</v>
      </c>
      <c r="P103" s="20" t="s">
        <v>406</v>
      </c>
      <c r="R103" s="20" t="s">
        <v>148</v>
      </c>
      <c r="T103" s="21" t="s">
        <v>97</v>
      </c>
      <c r="X103" s="20" t="s">
        <v>187</v>
      </c>
      <c r="Y103" s="15">
        <f>(E103*$K103/1000)+(E103*$K103/1000)*IF($K103&lt;=7799,2%,1%)</f>
        <v>30.294</v>
      </c>
      <c r="Z103" s="15">
        <f>(F103*$K103/1000)+(F103*$K103/1000)*IF($K103&lt;=5299,4%,2%)</f>
        <v>0</v>
      </c>
      <c r="AA103" s="15">
        <f>(G103*$K103/1000)+(G103*$K103/1000)*IF($K103&lt;=10599,4%,3%)</f>
        <v>0</v>
      </c>
      <c r="AB103" s="15">
        <f>+Y103+Z103+AA103</f>
        <v>30.294</v>
      </c>
      <c r="AC103" s="6" t="s">
        <v>97</v>
      </c>
      <c r="AE103" s="48" t="s">
        <v>140</v>
      </c>
      <c r="AG103" s="51">
        <v>131</v>
      </c>
      <c r="XFB103" s="44" t="s">
        <v>452</v>
      </c>
    </row>
    <row r="104" spans="1:33 16382:16382" ht="51">
      <c r="A104" s="27">
        <v>100</v>
      </c>
      <c r="B104" s="20" t="s">
        <v>450</v>
      </c>
      <c r="C104" s="6" t="s">
        <v>229</v>
      </c>
      <c r="D104" s="20" t="s">
        <v>91</v>
      </c>
      <c r="E104" s="30">
        <v>27</v>
      </c>
      <c r="H104" s="26" t="s">
        <v>92</v>
      </c>
      <c r="I104" s="53" t="s">
        <v>453</v>
      </c>
      <c r="J104" s="6" t="s">
        <v>115</v>
      </c>
      <c r="K104" s="8">
        <v>1100</v>
      </c>
      <c r="L104" s="46">
        <v>0</v>
      </c>
      <c r="M104" s="9">
        <v>1100</v>
      </c>
      <c r="N104" s="20" t="s">
        <v>147</v>
      </c>
      <c r="P104" s="20" t="s">
        <v>406</v>
      </c>
      <c r="R104" s="20" t="s">
        <v>148</v>
      </c>
      <c r="T104" s="21" t="s">
        <v>97</v>
      </c>
      <c r="X104" s="20" t="s">
        <v>219</v>
      </c>
      <c r="Y104" s="15">
        <f>(E104*$K104/1000)+(E104*$K104/1000)*IF($K104&lt;=7799,2%,1%)</f>
        <v>30.294</v>
      </c>
      <c r="Z104" s="15">
        <f>(F104*$K104/1000)+(F104*$K104/1000)*IF($K104&lt;=5299,4%,2%)</f>
        <v>0</v>
      </c>
      <c r="AA104" s="15">
        <f>(G104*$K104/1000)+(G104*$K104/1000)*IF($K104&lt;=10599,4%,3%)</f>
        <v>0</v>
      </c>
      <c r="AB104" s="15">
        <f>+Y104+Z104+AA104</f>
        <v>30.294</v>
      </c>
      <c r="AC104" s="6" t="s">
        <v>97</v>
      </c>
      <c r="AE104" s="48" t="s">
        <v>116</v>
      </c>
      <c r="AG104" s="51">
        <v>132</v>
      </c>
      <c r="XFB104" s="44" t="s">
        <v>454</v>
      </c>
    </row>
    <row r="105" spans="1:33 16382:16382" ht="38.25">
      <c r="A105" s="27">
        <v>101</v>
      </c>
      <c r="B105" s="20" t="s">
        <v>455</v>
      </c>
      <c r="C105" s="6" t="s">
        <v>229</v>
      </c>
      <c r="D105" s="20" t="s">
        <v>91</v>
      </c>
      <c r="E105" s="30">
        <v>14</v>
      </c>
      <c r="H105" s="26" t="s">
        <v>92</v>
      </c>
      <c r="I105" s="53" t="s">
        <v>456</v>
      </c>
      <c r="J105" s="6" t="s">
        <v>139</v>
      </c>
      <c r="K105" s="8">
        <v>550</v>
      </c>
      <c r="L105" s="46">
        <v>0</v>
      </c>
      <c r="M105" s="9">
        <v>550</v>
      </c>
      <c r="N105" s="20" t="s">
        <v>214</v>
      </c>
      <c r="P105" s="20" t="s">
        <v>406</v>
      </c>
      <c r="R105" s="20" t="s">
        <v>215</v>
      </c>
      <c r="T105" s="21" t="s">
        <v>97</v>
      </c>
      <c r="X105" s="20" t="s">
        <v>187</v>
      </c>
      <c r="Y105" s="15">
        <f>(E105*$K105/1000)+(E105*$K105/1000)*IF($K105&lt;=7799,2%,1%)</f>
        <v>7.8540000000000001</v>
      </c>
      <c r="Z105" s="15">
        <f>(F105*$K105/1000)+(F105*$K105/1000)*IF($K105&lt;=5299,4%,2%)</f>
        <v>0</v>
      </c>
      <c r="AA105" s="15">
        <f>(G105*$K105/1000)+(G105*$K105/1000)*IF($K105&lt;=10599,4%,3%)</f>
        <v>0</v>
      </c>
      <c r="AB105" s="15">
        <f>+Y105+Z105+AA105</f>
        <v>7.8540000000000001</v>
      </c>
      <c r="AC105" s="6" t="s">
        <v>97</v>
      </c>
      <c r="AE105" s="48" t="s">
        <v>140</v>
      </c>
      <c r="AG105" s="51">
        <v>131</v>
      </c>
      <c r="XFB105" s="44" t="s">
        <v>457</v>
      </c>
    </row>
    <row r="106" spans="1:33 16382:16382" ht="38.25">
      <c r="A106" s="27">
        <v>102</v>
      </c>
      <c r="B106" s="20" t="s">
        <v>458</v>
      </c>
      <c r="C106" s="6" t="s">
        <v>229</v>
      </c>
      <c r="D106" s="20" t="s">
        <v>91</v>
      </c>
      <c r="E106" s="30">
        <v>11</v>
      </c>
      <c r="H106" s="26" t="s">
        <v>92</v>
      </c>
      <c r="I106" s="53" t="s">
        <v>459</v>
      </c>
      <c r="J106" s="6" t="s">
        <v>139</v>
      </c>
      <c r="K106" s="8">
        <v>550</v>
      </c>
      <c r="L106" s="46">
        <v>0</v>
      </c>
      <c r="M106" s="9">
        <v>550</v>
      </c>
      <c r="N106" s="20" t="s">
        <v>315</v>
      </c>
      <c r="P106" s="20" t="s">
        <v>406</v>
      </c>
      <c r="R106" s="20" t="s">
        <v>316</v>
      </c>
      <c r="T106" s="21" t="s">
        <v>97</v>
      </c>
      <c r="X106" s="20" t="s">
        <v>187</v>
      </c>
      <c r="Y106" s="15">
        <f>(E106*$K106/1000)+(E106*$K106/1000)*IF($K106&lt;=7799,2%,1%)</f>
        <v>6.1709999999999994</v>
      </c>
      <c r="Z106" s="15">
        <f>(F106*$K106/1000)+(F106*$K106/1000)*IF($K106&lt;=5299,4%,2%)</f>
        <v>0</v>
      </c>
      <c r="AA106" s="15">
        <f>(G106*$K106/1000)+(G106*$K106/1000)*IF($K106&lt;=10599,4%,3%)</f>
        <v>0</v>
      </c>
      <c r="AB106" s="15">
        <f>+Y106+Z106+AA106</f>
        <v>6.1709999999999994</v>
      </c>
      <c r="AC106" s="6" t="s">
        <v>97</v>
      </c>
      <c r="AE106" s="48" t="s">
        <v>140</v>
      </c>
      <c r="AG106" s="51">
        <v>131</v>
      </c>
      <c r="XFB106" s="44" t="s">
        <v>460</v>
      </c>
    </row>
    <row r="107" spans="1:33 16382:16382" ht="51">
      <c r="A107" s="27">
        <v>103</v>
      </c>
      <c r="B107" s="20" t="s">
        <v>458</v>
      </c>
      <c r="C107" s="6" t="s">
        <v>229</v>
      </c>
      <c r="D107" s="20" t="s">
        <v>91</v>
      </c>
      <c r="E107" s="30">
        <v>11</v>
      </c>
      <c r="H107" s="26" t="s">
        <v>92</v>
      </c>
      <c r="I107" s="53" t="s">
        <v>461</v>
      </c>
      <c r="J107" s="6" t="s">
        <v>115</v>
      </c>
      <c r="K107" s="8">
        <v>1100</v>
      </c>
      <c r="L107" s="46">
        <v>0</v>
      </c>
      <c r="M107" s="9">
        <v>1100</v>
      </c>
      <c r="N107" s="20" t="s">
        <v>315</v>
      </c>
      <c r="P107" s="20" t="s">
        <v>406</v>
      </c>
      <c r="R107" s="20" t="s">
        <v>316</v>
      </c>
      <c r="T107" s="21" t="s">
        <v>97</v>
      </c>
      <c r="X107" s="20" t="s">
        <v>219</v>
      </c>
      <c r="Y107" s="15">
        <f>(E107*$K107/1000)+(E107*$K107/1000)*IF($K107&lt;=7799,2%,1%)</f>
        <v>12.341999999999999</v>
      </c>
      <c r="Z107" s="15">
        <f>(F107*$K107/1000)+(F107*$K107/1000)*IF($K107&lt;=5299,4%,2%)</f>
        <v>0</v>
      </c>
      <c r="AA107" s="15">
        <f>(G107*$K107/1000)+(G107*$K107/1000)*IF($K107&lt;=10599,4%,3%)</f>
        <v>0</v>
      </c>
      <c r="AB107" s="15">
        <f>+Y107+Z107+AA107</f>
        <v>12.341999999999999</v>
      </c>
      <c r="AC107" s="6" t="s">
        <v>97</v>
      </c>
      <c r="AE107" s="48" t="s">
        <v>116</v>
      </c>
      <c r="AG107" s="51">
        <v>132</v>
      </c>
      <c r="XFB107" s="44" t="s">
        <v>462</v>
      </c>
    </row>
    <row r="108" spans="1:33 16382:16382" ht="38.25">
      <c r="A108" s="27">
        <v>104</v>
      </c>
      <c r="B108" s="20" t="s">
        <v>463</v>
      </c>
      <c r="C108" s="6" t="s">
        <v>229</v>
      </c>
      <c r="D108" s="20" t="s">
        <v>91</v>
      </c>
      <c r="E108" s="30">
        <v>18</v>
      </c>
      <c r="H108" s="26" t="s">
        <v>92</v>
      </c>
      <c r="I108" s="53" t="s">
        <v>464</v>
      </c>
      <c r="J108" s="6" t="s">
        <v>139</v>
      </c>
      <c r="K108" s="8">
        <v>550</v>
      </c>
      <c r="L108" s="46">
        <v>0</v>
      </c>
      <c r="M108" s="9">
        <v>550</v>
      </c>
      <c r="N108" s="20" t="s">
        <v>447</v>
      </c>
      <c r="P108" s="20" t="s">
        <v>406</v>
      </c>
      <c r="R108" s="20" t="s">
        <v>448</v>
      </c>
      <c r="T108" s="21" t="s">
        <v>97</v>
      </c>
      <c r="X108" s="20" t="s">
        <v>187</v>
      </c>
      <c r="Y108" s="15">
        <f>(E108*$K108/1000)+(E108*$K108/1000)*IF($K108&lt;=7799,2%,1%)</f>
        <v>10.098000000000001</v>
      </c>
      <c r="Z108" s="15">
        <f>(F108*$K108/1000)+(F108*$K108/1000)*IF($K108&lt;=5299,4%,2%)</f>
        <v>0</v>
      </c>
      <c r="AA108" s="15">
        <f>(G108*$K108/1000)+(G108*$K108/1000)*IF($K108&lt;=10599,4%,3%)</f>
        <v>0</v>
      </c>
      <c r="AB108" s="15">
        <f>+Y108+Z108+AA108</f>
        <v>10.098000000000001</v>
      </c>
      <c r="AC108" s="6" t="s">
        <v>97</v>
      </c>
      <c r="AE108" s="48" t="s">
        <v>140</v>
      </c>
      <c r="AG108" s="51">
        <v>131</v>
      </c>
      <c r="XFB108" s="44" t="s">
        <v>465</v>
      </c>
    </row>
    <row r="109" spans="1:33 16382:16382" ht="38.25">
      <c r="A109" s="27">
        <v>105</v>
      </c>
      <c r="B109" s="20" t="s">
        <v>466</v>
      </c>
      <c r="C109" s="6" t="s">
        <v>143</v>
      </c>
      <c r="D109" s="20" t="s">
        <v>91</v>
      </c>
      <c r="E109" s="30">
        <v>12</v>
      </c>
      <c r="H109" s="26" t="s">
        <v>92</v>
      </c>
      <c r="I109" s="53" t="s">
        <v>467</v>
      </c>
      <c r="J109" s="6" t="s">
        <v>139</v>
      </c>
      <c r="K109" s="8">
        <v>1100</v>
      </c>
      <c r="L109" s="46">
        <v>0</v>
      </c>
      <c r="M109" s="9">
        <v>1100</v>
      </c>
      <c r="N109" s="20" t="s">
        <v>315</v>
      </c>
      <c r="P109" s="20" t="s">
        <v>406</v>
      </c>
      <c r="R109" s="20" t="s">
        <v>316</v>
      </c>
      <c r="T109" s="21" t="s">
        <v>97</v>
      </c>
      <c r="X109" s="20" t="s">
        <v>187</v>
      </c>
      <c r="Y109" s="15">
        <f>(E109*$K109/1000)+(E109*$K109/1000)*IF($K109&lt;=7799,2%,1%)</f>
        <v>13.463999999999999</v>
      </c>
      <c r="Z109" s="15">
        <f>(F109*$K109/1000)+(F109*$K109/1000)*IF($K109&lt;=5299,4%,2%)</f>
        <v>0</v>
      </c>
      <c r="AA109" s="15">
        <f>(G109*$K109/1000)+(G109*$K109/1000)*IF($K109&lt;=10599,4%,3%)</f>
        <v>0</v>
      </c>
      <c r="AB109" s="15">
        <f>+Y109+Z109+AA109</f>
        <v>13.463999999999999</v>
      </c>
      <c r="AC109" s="6" t="s">
        <v>97</v>
      </c>
      <c r="AE109" s="48" t="s">
        <v>140</v>
      </c>
      <c r="AG109" s="51">
        <v>131</v>
      </c>
      <c r="XFB109" s="44" t="s">
        <v>468</v>
      </c>
    </row>
    <row r="110" spans="1:33 16382:16382" ht="51">
      <c r="A110" s="27">
        <v>106</v>
      </c>
      <c r="B110" s="20" t="s">
        <v>469</v>
      </c>
      <c r="C110" s="6" t="s">
        <v>143</v>
      </c>
      <c r="D110" s="20" t="s">
        <v>136</v>
      </c>
      <c r="E110" s="30">
        <v>63</v>
      </c>
      <c r="H110" s="26" t="s">
        <v>92</v>
      </c>
      <c r="I110" s="53" t="s">
        <v>470</v>
      </c>
      <c r="J110" s="6" t="s">
        <v>95</v>
      </c>
      <c r="K110" s="8">
        <v>1100</v>
      </c>
      <c r="L110" s="46">
        <v>0</v>
      </c>
      <c r="M110" s="9">
        <v>1100</v>
      </c>
      <c r="N110" s="20" t="s">
        <v>296</v>
      </c>
      <c r="P110" s="20" t="s">
        <v>406</v>
      </c>
      <c r="R110" s="20" t="s">
        <v>297</v>
      </c>
      <c r="T110" s="21" t="s">
        <v>97</v>
      </c>
      <c r="X110" s="20" t="s">
        <v>149</v>
      </c>
      <c r="Y110" s="15">
        <f>(E110*$K110/1000)+(E110*$K110/1000)*IF($K110&lt;=7799,2%,1%)</f>
        <v>70.685999999999993</v>
      </c>
      <c r="Z110" s="15">
        <f>(F110*$K110/1000)+(F110*$K110/1000)*IF($K110&lt;=5299,4%,2%)</f>
        <v>0</v>
      </c>
      <c r="AA110" s="15">
        <f>(G110*$K110/1000)+(G110*$K110/1000)*IF($K110&lt;=10599,4%,3%)</f>
        <v>0</v>
      </c>
      <c r="AB110" s="15">
        <f>+Y110+Z110+AA110</f>
        <v>70.685999999999993</v>
      </c>
      <c r="AC110" s="6" t="s">
        <v>97</v>
      </c>
      <c r="AE110" s="48">
        <v>43800</v>
      </c>
      <c r="AG110" s="51">
        <v>129</v>
      </c>
      <c r="XFB110" s="44" t="s">
        <v>471</v>
      </c>
    </row>
    <row r="111" spans="1:33 16382:16382" ht="51">
      <c r="A111" s="27">
        <v>107</v>
      </c>
      <c r="B111" s="20" t="s">
        <v>469</v>
      </c>
      <c r="C111" s="6" t="s">
        <v>143</v>
      </c>
      <c r="D111" s="20" t="s">
        <v>136</v>
      </c>
      <c r="E111" s="30">
        <v>63</v>
      </c>
      <c r="H111" s="26" t="s">
        <v>92</v>
      </c>
      <c r="I111" s="53" t="s">
        <v>472</v>
      </c>
      <c r="J111" s="6" t="s">
        <v>115</v>
      </c>
      <c r="K111" s="8">
        <v>550</v>
      </c>
      <c r="L111" s="46">
        <v>0</v>
      </c>
      <c r="M111" s="9">
        <v>550</v>
      </c>
      <c r="N111" s="20" t="s">
        <v>296</v>
      </c>
      <c r="P111" s="20" t="s">
        <v>406</v>
      </c>
      <c r="R111" s="20" t="s">
        <v>297</v>
      </c>
      <c r="T111" s="21" t="s">
        <v>97</v>
      </c>
      <c r="X111" s="20" t="s">
        <v>223</v>
      </c>
      <c r="Y111" s="15">
        <f>(E111*$K111/1000)+(E111*$K111/1000)*IF($K111&lt;=7799,2%,1%)</f>
        <v>35.342999999999996</v>
      </c>
      <c r="Z111" s="15">
        <f>(F111*$K111/1000)+(F111*$K111/1000)*IF($K111&lt;=5299,4%,2%)</f>
        <v>0</v>
      </c>
      <c r="AA111" s="15">
        <f>(G111*$K111/1000)+(G111*$K111/1000)*IF($K111&lt;=10599,4%,3%)</f>
        <v>0</v>
      </c>
      <c r="AB111" s="15">
        <f>+Y111+Z111+AA111</f>
        <v>35.342999999999996</v>
      </c>
      <c r="AC111" s="6" t="s">
        <v>97</v>
      </c>
      <c r="AE111" s="48" t="s">
        <v>116</v>
      </c>
      <c r="AG111" s="51">
        <v>132</v>
      </c>
      <c r="XFB111" s="44" t="s">
        <v>473</v>
      </c>
    </row>
    <row r="112" spans="1:33 16382:16382" ht="25.5">
      <c r="A112" s="27">
        <v>108</v>
      </c>
      <c r="B112" s="20" t="s">
        <v>474</v>
      </c>
      <c r="C112" s="6" t="s">
        <v>90</v>
      </c>
      <c r="D112" s="20" t="s">
        <v>91</v>
      </c>
      <c r="H112" s="26" t="s">
        <v>92</v>
      </c>
      <c r="I112" s="53" t="s">
        <v>475</v>
      </c>
      <c r="J112" s="6" t="s">
        <v>107</v>
      </c>
      <c r="K112" s="8">
        <v>109</v>
      </c>
      <c r="L112" s="46">
        <v>0</v>
      </c>
      <c r="M112" s="9">
        <f>K112-L112</f>
        <v>109</v>
      </c>
      <c r="O112" s="6" t="s">
        <v>54</v>
      </c>
      <c r="P112" s="20" t="s">
        <v>406</v>
      </c>
      <c r="S112" s="6" t="s">
        <v>54</v>
      </c>
      <c r="T112" s="21" t="s">
        <v>97</v>
      </c>
      <c r="Y112" s="15">
        <f>(E112*$K112/1000)+(E112*$K112/1000)*IF($K112&lt;=7799,2%,1%)</f>
        <v>0</v>
      </c>
      <c r="Z112" s="15">
        <f>(F112*$K112/1000)+(F112*$K112/1000)*IF($K112&lt;=5299,4%,2%)</f>
        <v>0</v>
      </c>
      <c r="AA112" s="15">
        <f>(G112*$K112/1000)+(G112*$K112/1000)*IF($K112&lt;=10599,4%,3%)</f>
        <v>0</v>
      </c>
      <c r="AB112" s="15">
        <f>+Y112+Z112+AA112</f>
        <v>0</v>
      </c>
      <c r="AC112" s="6" t="s">
        <v>97</v>
      </c>
      <c r="AE112" s="48" t="s">
        <v>108</v>
      </c>
      <c r="XFB112" s="44" t="s">
        <v>476</v>
      </c>
    </row>
    <row r="113" spans="1:33 16382:16382" ht="25.5">
      <c r="A113" s="27">
        <v>109</v>
      </c>
      <c r="B113" s="20" t="s">
        <v>477</v>
      </c>
      <c r="C113" s="6" t="s">
        <v>90</v>
      </c>
      <c r="D113" s="20" t="s">
        <v>91</v>
      </c>
      <c r="H113" s="26" t="s">
        <v>92</v>
      </c>
      <c r="I113" s="53" t="s">
        <v>478</v>
      </c>
      <c r="J113" s="6" t="s">
        <v>107</v>
      </c>
      <c r="K113" s="8">
        <v>128</v>
      </c>
      <c r="L113" s="46">
        <v>0</v>
      </c>
      <c r="M113" s="9">
        <f>K113-L113</f>
        <v>128</v>
      </c>
      <c r="O113" s="6" t="s">
        <v>54</v>
      </c>
      <c r="P113" s="20" t="s">
        <v>406</v>
      </c>
      <c r="S113" s="6" t="s">
        <v>54</v>
      </c>
      <c r="T113" s="21" t="s">
        <v>97</v>
      </c>
      <c r="Y113" s="15">
        <f>(E113*$K113/1000)+(E113*$K113/1000)*IF($K113&lt;=7799,2%,1%)</f>
        <v>0</v>
      </c>
      <c r="Z113" s="15">
        <f>(F113*$K113/1000)+(F113*$K113/1000)*IF($K113&lt;=5299,4%,2%)</f>
        <v>0</v>
      </c>
      <c r="AA113" s="15">
        <f>(G113*$K113/1000)+(G113*$K113/1000)*IF($K113&lt;=10599,4%,3%)</f>
        <v>0</v>
      </c>
      <c r="AB113" s="15">
        <f>+Y113+Z113+AA113</f>
        <v>0</v>
      </c>
      <c r="AC113" s="6" t="s">
        <v>97</v>
      </c>
      <c r="AE113" s="48" t="s">
        <v>108</v>
      </c>
      <c r="XFB113" s="44" t="s">
        <v>479</v>
      </c>
    </row>
    <row r="114" spans="1:33 16382:16382" ht="25.5">
      <c r="A114" s="27">
        <v>110</v>
      </c>
      <c r="B114" s="20" t="s">
        <v>347</v>
      </c>
      <c r="C114" s="6" t="s">
        <v>204</v>
      </c>
      <c r="D114" s="20" t="s">
        <v>91</v>
      </c>
      <c r="H114" s="26" t="s">
        <v>92</v>
      </c>
      <c r="I114" s="53" t="s">
        <v>480</v>
      </c>
      <c r="J114" s="6" t="s">
        <v>162</v>
      </c>
      <c r="K114" s="8">
        <v>1040</v>
      </c>
      <c r="L114" s="46">
        <v>0</v>
      </c>
      <c r="M114" s="9">
        <f>K114-L114</f>
        <v>1040</v>
      </c>
      <c r="O114" s="6" t="s">
        <v>54</v>
      </c>
      <c r="P114" s="20" t="s">
        <v>406</v>
      </c>
      <c r="S114" s="6" t="s">
        <v>54</v>
      </c>
      <c r="T114" s="21" t="s">
        <v>97</v>
      </c>
      <c r="Y114" s="15">
        <f>(E114*$K114/1000)+(E114*$K114/1000)*IF($K114&lt;=7799,2%,1%)</f>
        <v>0</v>
      </c>
      <c r="Z114" s="15">
        <f>(F114*$K114/1000)+(F114*$K114/1000)*IF($K114&lt;=5299,4%,2%)</f>
        <v>0</v>
      </c>
      <c r="AA114" s="15">
        <f>(G114*$K114/1000)+(G114*$K114/1000)*IF($K114&lt;=10599,4%,3%)</f>
        <v>0</v>
      </c>
      <c r="AB114" s="15">
        <f>+Y114+Z114+AA114</f>
        <v>0</v>
      </c>
      <c r="AC114" s="6" t="s">
        <v>97</v>
      </c>
      <c r="AE114" s="48" t="s">
        <v>163</v>
      </c>
      <c r="XFB114" s="44" t="s">
        <v>481</v>
      </c>
    </row>
    <row r="115" spans="1:33 16382:16382" ht="25.5">
      <c r="A115" s="27">
        <v>111</v>
      </c>
      <c r="B115" s="20" t="s">
        <v>482</v>
      </c>
      <c r="C115" s="6" t="s">
        <v>204</v>
      </c>
      <c r="D115" s="20" t="s">
        <v>91</v>
      </c>
      <c r="H115" s="26" t="s">
        <v>92</v>
      </c>
      <c r="I115" s="53" t="s">
        <v>483</v>
      </c>
      <c r="J115" s="6" t="s">
        <v>162</v>
      </c>
      <c r="K115" s="8">
        <v>1032</v>
      </c>
      <c r="L115" s="46">
        <v>0</v>
      </c>
      <c r="M115" s="9">
        <f>K115-L115</f>
        <v>1032</v>
      </c>
      <c r="O115" s="6" t="s">
        <v>54</v>
      </c>
      <c r="P115" s="20" t="s">
        <v>406</v>
      </c>
      <c r="S115" s="6" t="s">
        <v>54</v>
      </c>
      <c r="T115" s="21" t="s">
        <v>97</v>
      </c>
      <c r="Y115" s="15">
        <f>(E115*$K115/1000)+(E115*$K115/1000)*IF($K115&lt;=7799,2%,1%)</f>
        <v>0</v>
      </c>
      <c r="Z115" s="15">
        <f>(F115*$K115/1000)+(F115*$K115/1000)*IF($K115&lt;=5299,4%,2%)</f>
        <v>0</v>
      </c>
      <c r="AA115" s="15">
        <f>(G115*$K115/1000)+(G115*$K115/1000)*IF($K115&lt;=10599,4%,3%)</f>
        <v>0</v>
      </c>
      <c r="AB115" s="15">
        <f>+Y115+Z115+AA115</f>
        <v>0</v>
      </c>
      <c r="AC115" s="6" t="s">
        <v>97</v>
      </c>
      <c r="AE115" s="48" t="s">
        <v>163</v>
      </c>
      <c r="XFB115" s="44" t="s">
        <v>484</v>
      </c>
    </row>
    <row r="116" spans="1:33 16382:16382" ht="38.25">
      <c r="A116" s="27">
        <v>112</v>
      </c>
      <c r="B116" s="20" t="s">
        <v>485</v>
      </c>
      <c r="C116" s="6" t="s">
        <v>204</v>
      </c>
      <c r="D116" s="20" t="s">
        <v>91</v>
      </c>
      <c r="E116" s="30">
        <v>11.5</v>
      </c>
      <c r="F116" s="30">
        <v>0.5</v>
      </c>
      <c r="H116" s="26" t="s">
        <v>205</v>
      </c>
      <c r="I116" s="53" t="s">
        <v>486</v>
      </c>
      <c r="J116" s="6" t="s">
        <v>207</v>
      </c>
      <c r="K116" s="8">
        <v>115</v>
      </c>
      <c r="L116" s="46">
        <v>0</v>
      </c>
      <c r="M116" s="9">
        <v>115</v>
      </c>
      <c r="N116" s="20" t="s">
        <v>209</v>
      </c>
      <c r="P116" s="20" t="s">
        <v>406</v>
      </c>
      <c r="R116" s="20" t="s">
        <v>210</v>
      </c>
      <c r="T116" s="21" t="s">
        <v>97</v>
      </c>
      <c r="X116" s="20" t="s">
        <v>187</v>
      </c>
      <c r="Y116" s="15">
        <f>(E116*$K116/1000)+(E116*$K116/1000)*IF($K116&lt;=7799,2%,1%)</f>
        <v>1.3489500000000001</v>
      </c>
      <c r="Z116" s="15">
        <f>(F116*$K116/1000)+(F116*$K116/1000)*IF($K116&lt;=5299,4%,2%)</f>
        <v>5.9800000000000006E-2</v>
      </c>
      <c r="AA116" s="15">
        <f>(G116*$K116/1000)+(G116*$K116/1000)*IF($K116&lt;=10599,4%,3%)</f>
        <v>0</v>
      </c>
      <c r="AB116" s="15">
        <f>+Y116+Z116+AA116</f>
        <v>1.4087500000000002</v>
      </c>
      <c r="AC116" s="6" t="s">
        <v>97</v>
      </c>
      <c r="AE116" s="48" t="s">
        <v>208</v>
      </c>
      <c r="AG116" s="51">
        <v>134</v>
      </c>
      <c r="XFB116" s="44" t="s">
        <v>487</v>
      </c>
    </row>
    <row r="117" spans="1:33 16382:16382" ht="38.25">
      <c r="A117" s="27">
        <v>113</v>
      </c>
      <c r="B117" s="20" t="s">
        <v>488</v>
      </c>
      <c r="C117" s="6" t="s">
        <v>90</v>
      </c>
      <c r="D117" s="20" t="s">
        <v>91</v>
      </c>
      <c r="E117" s="30">
        <v>10.5</v>
      </c>
      <c r="F117" s="30">
        <v>0.5</v>
      </c>
      <c r="H117" s="26" t="s">
        <v>205</v>
      </c>
      <c r="I117" s="53" t="s">
        <v>489</v>
      </c>
      <c r="J117" s="6" t="s">
        <v>207</v>
      </c>
      <c r="K117" s="8">
        <v>120</v>
      </c>
      <c r="L117" s="46">
        <v>0</v>
      </c>
      <c r="M117" s="9">
        <v>120</v>
      </c>
      <c r="N117" s="20" t="s">
        <v>490</v>
      </c>
      <c r="P117" s="20" t="s">
        <v>406</v>
      </c>
      <c r="R117" s="20" t="s">
        <v>491</v>
      </c>
      <c r="T117" s="21" t="s">
        <v>97</v>
      </c>
      <c r="X117" s="20" t="s">
        <v>187</v>
      </c>
      <c r="Y117" s="15">
        <f>(E117*$K117/1000)+(E117*$K117/1000)*IF($K117&lt;=7799,2%,1%)</f>
        <v>1.2852000000000001</v>
      </c>
      <c r="Z117" s="15">
        <f>(F117*$K117/1000)+(F117*$K117/1000)*IF($K117&lt;=5299,4%,2%)</f>
        <v>6.2399999999999997E-2</v>
      </c>
      <c r="AA117" s="15">
        <f>(G117*$K117/1000)+(G117*$K117/1000)*IF($K117&lt;=10599,4%,3%)</f>
        <v>0</v>
      </c>
      <c r="AB117" s="15">
        <f>+Y117+Z117+AA117</f>
        <v>1.3476000000000001</v>
      </c>
      <c r="AC117" s="6" t="s">
        <v>97</v>
      </c>
      <c r="AE117" s="48" t="s">
        <v>208</v>
      </c>
      <c r="AG117" s="51">
        <v>134</v>
      </c>
      <c r="XFB117" s="44" t="s">
        <v>492</v>
      </c>
    </row>
    <row r="118" spans="1:33 16382:16382" ht="38.25">
      <c r="A118" s="27">
        <v>114</v>
      </c>
      <c r="B118" s="20" t="s">
        <v>493</v>
      </c>
      <c r="C118" s="6" t="s">
        <v>90</v>
      </c>
      <c r="D118" s="20" t="s">
        <v>91</v>
      </c>
      <c r="G118" s="30">
        <v>12.5</v>
      </c>
      <c r="H118" s="26" t="s">
        <v>92</v>
      </c>
      <c r="I118" s="53" t="s">
        <v>494</v>
      </c>
      <c r="J118" s="6" t="s">
        <v>95</v>
      </c>
      <c r="K118" s="8">
        <v>2200</v>
      </c>
      <c r="L118" s="46">
        <v>0</v>
      </c>
      <c r="M118" s="9">
        <v>2200</v>
      </c>
      <c r="N118" s="20" t="s">
        <v>495</v>
      </c>
      <c r="P118" s="20" t="s">
        <v>406</v>
      </c>
      <c r="R118" s="20" t="s">
        <v>496</v>
      </c>
      <c r="T118" s="21" t="s">
        <v>97</v>
      </c>
      <c r="X118" s="20" t="s">
        <v>119</v>
      </c>
      <c r="Y118" s="15">
        <f>(E118*$K118/1000)+(E118*$K118/1000)*IF($K118&lt;=7799,2%,1%)</f>
        <v>0</v>
      </c>
      <c r="Z118" s="15">
        <f>(F118*$K118/1000)+(F118*$K118/1000)*IF($K118&lt;=5299,4%,2%)</f>
        <v>0</v>
      </c>
      <c r="AA118" s="15">
        <f>(G118*$K118/1000)+(G118*$K118/1000)*IF($K118&lt;=10599,4%,3%)</f>
        <v>28.6</v>
      </c>
      <c r="AB118" s="15">
        <f>+Y118+Z118+AA118</f>
        <v>28.6</v>
      </c>
      <c r="AC118" s="6" t="s">
        <v>97</v>
      </c>
      <c r="AE118" s="48">
        <v>43800</v>
      </c>
      <c r="AG118" s="51">
        <v>129</v>
      </c>
      <c r="XFB118" s="44" t="s">
        <v>497</v>
      </c>
    </row>
    <row r="119" spans="1:33 16382:16382" ht="38.25">
      <c r="A119" s="27">
        <v>115</v>
      </c>
      <c r="B119" s="20" t="s">
        <v>498</v>
      </c>
      <c r="C119" s="6" t="s">
        <v>90</v>
      </c>
      <c r="D119" s="20" t="s">
        <v>136</v>
      </c>
      <c r="G119" s="30">
        <v>4</v>
      </c>
      <c r="H119" s="26" t="s">
        <v>92</v>
      </c>
      <c r="I119" s="53" t="s">
        <v>499</v>
      </c>
      <c r="J119" s="6" t="s">
        <v>95</v>
      </c>
      <c r="K119" s="8">
        <v>2200</v>
      </c>
      <c r="L119" s="46">
        <v>2200</v>
      </c>
      <c r="M119" s="9">
        <f>K119-L119</f>
        <v>0</v>
      </c>
      <c r="N119" s="20" t="s">
        <v>495</v>
      </c>
      <c r="P119" s="20" t="s">
        <v>406</v>
      </c>
      <c r="R119" s="20" t="s">
        <v>496</v>
      </c>
      <c r="S119" s="6" t="s">
        <v>26</v>
      </c>
      <c r="T119" s="21" t="s">
        <v>97</v>
      </c>
      <c r="X119" s="20" t="s">
        <v>500</v>
      </c>
      <c r="Y119" s="15">
        <f>(E119*$K119/1000)+(E119*$K119/1000)*IF($K119&lt;=7799,2%,1%)</f>
        <v>0</v>
      </c>
      <c r="Z119" s="15">
        <f>(F119*$K119/1000)+(F119*$K119/1000)*IF($K119&lt;=5299,4%,2%)</f>
        <v>0</v>
      </c>
      <c r="AA119" s="15">
        <f>(G119*$K119/1000)+(G119*$K119/1000)*IF($K119&lt;=10599,4%,3%)</f>
        <v>9.152000000000001</v>
      </c>
      <c r="AB119" s="15">
        <f>+Y119+Z119+AA119</f>
        <v>9.152000000000001</v>
      </c>
      <c r="AC119" s="6" t="s">
        <v>97</v>
      </c>
      <c r="AE119" s="48">
        <v>43800</v>
      </c>
      <c r="AG119" s="51">
        <v>129</v>
      </c>
      <c r="XFB119" s="44" t="s">
        <v>501</v>
      </c>
    </row>
    <row r="120" spans="1:33 16382:16382" ht="25.5">
      <c r="A120" s="27">
        <v>116</v>
      </c>
      <c r="B120" s="20" t="s">
        <v>502</v>
      </c>
      <c r="C120" s="6" t="s">
        <v>90</v>
      </c>
      <c r="D120" s="20" t="s">
        <v>91</v>
      </c>
      <c r="H120" s="26" t="s">
        <v>92</v>
      </c>
      <c r="I120" s="53" t="s">
        <v>503</v>
      </c>
      <c r="J120" s="6" t="s">
        <v>95</v>
      </c>
      <c r="K120" s="8">
        <v>430</v>
      </c>
      <c r="L120" s="46">
        <v>0</v>
      </c>
      <c r="M120" s="9">
        <f>K120-L120</f>
        <v>430</v>
      </c>
      <c r="O120" s="6" t="s">
        <v>54</v>
      </c>
      <c r="P120" s="20" t="s">
        <v>406</v>
      </c>
      <c r="S120" s="6" t="s">
        <v>54</v>
      </c>
      <c r="T120" s="21" t="s">
        <v>97</v>
      </c>
      <c r="Y120" s="15">
        <f>(E120*$K120/1000)+(E120*$K120/1000)*IF($K120&lt;=7799,2%,1%)</f>
        <v>0</v>
      </c>
      <c r="Z120" s="15">
        <f>(F120*$K120/1000)+(F120*$K120/1000)*IF($K120&lt;=5299,4%,2%)</f>
        <v>0</v>
      </c>
      <c r="AA120" s="15">
        <f>(G120*$K120/1000)+(G120*$K120/1000)*IF($K120&lt;=10599,4%,3%)</f>
        <v>0</v>
      </c>
      <c r="AB120" s="15">
        <f>+Y120+Z120+AA120</f>
        <v>0</v>
      </c>
      <c r="AC120" s="6" t="s">
        <v>97</v>
      </c>
      <c r="AE120" s="48">
        <v>43800</v>
      </c>
      <c r="XFB120" s="44" t="s">
        <v>504</v>
      </c>
    </row>
    <row r="121" spans="1:33 16382:16382" ht="25.5">
      <c r="A121" s="27">
        <v>117</v>
      </c>
      <c r="B121" s="20" t="s">
        <v>505</v>
      </c>
      <c r="C121" s="6" t="s">
        <v>90</v>
      </c>
      <c r="D121" s="20" t="s">
        <v>91</v>
      </c>
      <c r="H121" s="26" t="s">
        <v>92</v>
      </c>
      <c r="I121" s="53" t="s">
        <v>506</v>
      </c>
      <c r="J121" s="6" t="s">
        <v>146</v>
      </c>
      <c r="K121" s="8">
        <v>1100</v>
      </c>
      <c r="L121" s="46">
        <v>0</v>
      </c>
      <c r="M121" s="9">
        <f>K121-L121</f>
        <v>1100</v>
      </c>
      <c r="O121" s="6" t="s">
        <v>54</v>
      </c>
      <c r="P121" s="20" t="s">
        <v>406</v>
      </c>
      <c r="S121" s="6" t="s">
        <v>54</v>
      </c>
      <c r="T121" s="21" t="s">
        <v>97</v>
      </c>
      <c r="Y121" s="15">
        <f>(E121*$K121/1000)+(E121*$K121/1000)*IF($K121&lt;=7799,2%,1%)</f>
        <v>0</v>
      </c>
      <c r="Z121" s="15">
        <f>(F121*$K121/1000)+(F121*$K121/1000)*IF($K121&lt;=5299,4%,2%)</f>
        <v>0</v>
      </c>
      <c r="AA121" s="15">
        <f>(G121*$K121/1000)+(G121*$K121/1000)*IF($K121&lt;=10599,4%,3%)</f>
        <v>0</v>
      </c>
      <c r="AB121" s="15">
        <f>+Y121+Z121+AA121</f>
        <v>0</v>
      </c>
      <c r="AC121" s="6" t="s">
        <v>97</v>
      </c>
      <c r="AE121" s="48">
        <v>43770</v>
      </c>
      <c r="XFB121" s="44" t="s">
        <v>507</v>
      </c>
    </row>
    <row r="122" spans="1:33 16382:16382" ht="25.5">
      <c r="A122" s="27">
        <v>118</v>
      </c>
      <c r="B122" s="20" t="s">
        <v>508</v>
      </c>
      <c r="C122" s="6" t="s">
        <v>90</v>
      </c>
      <c r="D122" s="20" t="s">
        <v>91</v>
      </c>
      <c r="H122" s="26" t="s">
        <v>166</v>
      </c>
      <c r="I122" s="53" t="s">
        <v>509</v>
      </c>
      <c r="J122" s="6" t="s">
        <v>95</v>
      </c>
      <c r="K122" s="8">
        <v>2200</v>
      </c>
      <c r="L122" s="46">
        <v>0</v>
      </c>
      <c r="M122" s="9">
        <f>K122-L122</f>
        <v>2200</v>
      </c>
      <c r="O122" s="6" t="s">
        <v>54</v>
      </c>
      <c r="P122" s="20" t="s">
        <v>406</v>
      </c>
      <c r="S122" s="6" t="s">
        <v>54</v>
      </c>
      <c r="T122" s="21" t="s">
        <v>97</v>
      </c>
      <c r="Y122" s="15">
        <f>(E122*$K122/1000)+(E122*$K122/1000)*IF($K122&lt;=7799,2%,1%)</f>
        <v>0</v>
      </c>
      <c r="Z122" s="15">
        <f>(F122*$K122/1000)+(F122*$K122/1000)*IF($K122&lt;=5299,4%,2%)</f>
        <v>0</v>
      </c>
      <c r="AA122" s="15">
        <f>(G122*$K122/1000)+(G122*$K122/1000)*IF($K122&lt;=10599,4%,3%)</f>
        <v>0</v>
      </c>
      <c r="AB122" s="15">
        <f>+Y122+Z122+AA122</f>
        <v>0</v>
      </c>
      <c r="AC122" s="6" t="s">
        <v>97</v>
      </c>
      <c r="AE122" s="48">
        <v>43800</v>
      </c>
      <c r="XFB122" s="44" t="s">
        <v>510</v>
      </c>
    </row>
    <row r="123" spans="1:33 16382:16382" ht="25.5">
      <c r="A123" s="27">
        <v>119</v>
      </c>
      <c r="B123" s="20" t="s">
        <v>511</v>
      </c>
      <c r="C123" s="6" t="s">
        <v>90</v>
      </c>
      <c r="D123" s="20" t="s">
        <v>91</v>
      </c>
      <c r="H123" s="26" t="s">
        <v>92</v>
      </c>
      <c r="I123" s="53" t="s">
        <v>512</v>
      </c>
      <c r="J123" s="6" t="s">
        <v>95</v>
      </c>
      <c r="K123" s="8">
        <v>68</v>
      </c>
      <c r="L123" s="46">
        <v>0</v>
      </c>
      <c r="M123" s="9">
        <f>K123-L123</f>
        <v>68</v>
      </c>
      <c r="O123" s="6" t="s">
        <v>54</v>
      </c>
      <c r="P123" s="20" t="s">
        <v>406</v>
      </c>
      <c r="S123" s="6" t="s">
        <v>54</v>
      </c>
      <c r="T123" s="21" t="s">
        <v>97</v>
      </c>
      <c r="Y123" s="15">
        <f>(E123*$K123/1000)+(E123*$K123/1000)*IF($K123&lt;=7799,2%,1%)</f>
        <v>0</v>
      </c>
      <c r="Z123" s="15">
        <f>(F123*$K123/1000)+(F123*$K123/1000)*IF($K123&lt;=5299,4%,2%)</f>
        <v>0</v>
      </c>
      <c r="AA123" s="15">
        <f>(G123*$K123/1000)+(G123*$K123/1000)*IF($K123&lt;=10599,4%,3%)</f>
        <v>0</v>
      </c>
      <c r="AB123" s="15">
        <f>+Y123+Z123+AA123</f>
        <v>0</v>
      </c>
      <c r="AC123" s="6" t="s">
        <v>97</v>
      </c>
      <c r="AE123" s="48">
        <v>43800</v>
      </c>
      <c r="XFB123" s="44" t="s">
        <v>513</v>
      </c>
    </row>
    <row r="124" spans="1:33 16382:16382" ht="25.5">
      <c r="A124" s="27">
        <v>120</v>
      </c>
      <c r="B124" s="20" t="s">
        <v>514</v>
      </c>
      <c r="C124" s="6" t="s">
        <v>90</v>
      </c>
      <c r="D124" s="20" t="s">
        <v>91</v>
      </c>
      <c r="H124" s="26" t="s">
        <v>92</v>
      </c>
      <c r="I124" s="53" t="s">
        <v>515</v>
      </c>
      <c r="J124" s="6" t="s">
        <v>95</v>
      </c>
      <c r="K124" s="8">
        <v>270</v>
      </c>
      <c r="L124" s="46">
        <v>0</v>
      </c>
      <c r="M124" s="9">
        <f>K124-L124</f>
        <v>270</v>
      </c>
      <c r="O124" s="6" t="s">
        <v>54</v>
      </c>
      <c r="P124" s="20" t="s">
        <v>406</v>
      </c>
      <c r="S124" s="6" t="s">
        <v>54</v>
      </c>
      <c r="T124" s="21" t="s">
        <v>97</v>
      </c>
      <c r="Y124" s="15">
        <f>(E124*$K124/1000)+(E124*$K124/1000)*IF($K124&lt;=7799,2%,1%)</f>
        <v>0</v>
      </c>
      <c r="Z124" s="15">
        <f>(F124*$K124/1000)+(F124*$K124/1000)*IF($K124&lt;=5299,4%,2%)</f>
        <v>0</v>
      </c>
      <c r="AA124" s="15">
        <f>(G124*$K124/1000)+(G124*$K124/1000)*IF($K124&lt;=10599,4%,3%)</f>
        <v>0</v>
      </c>
      <c r="AB124" s="15">
        <f>+Y124+Z124+AA124</f>
        <v>0</v>
      </c>
      <c r="AC124" s="6" t="s">
        <v>97</v>
      </c>
      <c r="AE124" s="48">
        <v>43800</v>
      </c>
      <c r="XFB124" s="44" t="s">
        <v>516</v>
      </c>
    </row>
    <row r="125" spans="1:33 16382:16382" ht="38.25">
      <c r="A125" s="27">
        <v>121</v>
      </c>
      <c r="B125" s="20" t="s">
        <v>385</v>
      </c>
      <c r="C125" s="6" t="s">
        <v>229</v>
      </c>
      <c r="D125" s="20" t="s">
        <v>91</v>
      </c>
      <c r="H125" s="26" t="s">
        <v>92</v>
      </c>
      <c r="I125" s="53" t="s">
        <v>517</v>
      </c>
      <c r="J125" s="6" t="s">
        <v>146</v>
      </c>
      <c r="K125" s="8">
        <v>4134</v>
      </c>
      <c r="L125" s="46">
        <v>0</v>
      </c>
      <c r="M125" s="9">
        <f>K125-L125</f>
        <v>4134</v>
      </c>
      <c r="O125" s="6" t="s">
        <v>54</v>
      </c>
      <c r="P125" s="20" t="s">
        <v>406</v>
      </c>
      <c r="S125" s="6" t="s">
        <v>54</v>
      </c>
      <c r="T125" s="21" t="s">
        <v>97</v>
      </c>
      <c r="Y125" s="15">
        <f>(E125*$K125/1000)+(E125*$K125/1000)*IF($K125&lt;=7799,2%,1%)</f>
        <v>0</v>
      </c>
      <c r="Z125" s="15">
        <f>(F125*$K125/1000)+(F125*$K125/1000)*IF($K125&lt;=5299,4%,2%)</f>
        <v>0</v>
      </c>
      <c r="AA125" s="15">
        <f>(G125*$K125/1000)+(G125*$K125/1000)*IF($K125&lt;=10599,4%,3%)</f>
        <v>0</v>
      </c>
      <c r="AB125" s="15">
        <f>+Y125+Z125+AA125</f>
        <v>0</v>
      </c>
      <c r="AC125" s="6" t="s">
        <v>97</v>
      </c>
      <c r="AE125" s="48" t="s">
        <v>426</v>
      </c>
      <c r="XFB125" s="44" t="s">
        <v>518</v>
      </c>
    </row>
    <row r="126" spans="1:33 16382:16382" ht="51">
      <c r="A126" s="27">
        <v>122</v>
      </c>
      <c r="B126" s="20" t="s">
        <v>519</v>
      </c>
      <c r="C126" s="6" t="s">
        <v>143</v>
      </c>
      <c r="D126" s="20" t="s">
        <v>91</v>
      </c>
      <c r="E126" s="30">
        <v>67.5</v>
      </c>
      <c r="H126" s="26" t="s">
        <v>92</v>
      </c>
      <c r="I126" s="53" t="s">
        <v>520</v>
      </c>
      <c r="J126" s="6" t="s">
        <v>115</v>
      </c>
      <c r="K126" s="8">
        <v>1100</v>
      </c>
      <c r="L126" s="46">
        <v>0</v>
      </c>
      <c r="M126" s="9">
        <v>1100</v>
      </c>
      <c r="N126" s="20" t="s">
        <v>185</v>
      </c>
      <c r="P126" s="20" t="s">
        <v>406</v>
      </c>
      <c r="R126" s="20" t="s">
        <v>186</v>
      </c>
      <c r="T126" s="21" t="s">
        <v>97</v>
      </c>
      <c r="X126" s="20" t="s">
        <v>219</v>
      </c>
      <c r="Y126" s="15">
        <f>(E126*$K126/1000)+(E126*$K126/1000)*IF($K126&lt;=7799,2%,1%)</f>
        <v>75.734999999999999</v>
      </c>
      <c r="Z126" s="15">
        <f>(F126*$K126/1000)+(F126*$K126/1000)*IF($K126&lt;=5299,4%,2%)</f>
        <v>0</v>
      </c>
      <c r="AA126" s="15">
        <f>(G126*$K126/1000)+(G126*$K126/1000)*IF($K126&lt;=10599,4%,3%)</f>
        <v>0</v>
      </c>
      <c r="AB126" s="15">
        <f>+Y126+Z126+AA126</f>
        <v>75.734999999999999</v>
      </c>
      <c r="AC126" s="6" t="s">
        <v>97</v>
      </c>
      <c r="AE126" s="48" t="s">
        <v>116</v>
      </c>
      <c r="AG126" s="51">
        <v>132</v>
      </c>
      <c r="XFB126" s="44" t="s">
        <v>521</v>
      </c>
    </row>
    <row r="127" spans="1:33 16382:16382" ht="51">
      <c r="A127" s="27">
        <v>123</v>
      </c>
      <c r="B127" s="20" t="s">
        <v>522</v>
      </c>
      <c r="C127" s="6" t="s">
        <v>143</v>
      </c>
      <c r="D127" s="20" t="s">
        <v>91</v>
      </c>
      <c r="E127" s="30">
        <v>58</v>
      </c>
      <c r="H127" s="26" t="s">
        <v>92</v>
      </c>
      <c r="I127" s="53" t="s">
        <v>523</v>
      </c>
      <c r="J127" s="6" t="s">
        <v>115</v>
      </c>
      <c r="K127" s="8">
        <v>1100</v>
      </c>
      <c r="L127" s="46">
        <v>0</v>
      </c>
      <c r="M127" s="9">
        <v>1100</v>
      </c>
      <c r="N127" s="20" t="s">
        <v>524</v>
      </c>
      <c r="P127" s="20" t="s">
        <v>406</v>
      </c>
      <c r="R127" s="20" t="s">
        <v>306</v>
      </c>
      <c r="T127" s="21" t="s">
        <v>97</v>
      </c>
      <c r="X127" s="20" t="s">
        <v>219</v>
      </c>
      <c r="Y127" s="15">
        <f>(E127*$K127/1000)+(E127*$K127/1000)*IF($K127&lt;=7799,2%,1%)</f>
        <v>65.075999999999993</v>
      </c>
      <c r="Z127" s="15">
        <f>(F127*$K127/1000)+(F127*$K127/1000)*IF($K127&lt;=5299,4%,2%)</f>
        <v>0</v>
      </c>
      <c r="AA127" s="15">
        <f>(G127*$K127/1000)+(G127*$K127/1000)*IF($K127&lt;=10599,4%,3%)</f>
        <v>0</v>
      </c>
      <c r="AB127" s="15">
        <f>+Y127+Z127+AA127</f>
        <v>65.075999999999993</v>
      </c>
      <c r="AC127" s="6" t="s">
        <v>97</v>
      </c>
      <c r="AE127" s="48" t="s">
        <v>116</v>
      </c>
      <c r="AG127" s="51">
        <v>132</v>
      </c>
      <c r="XFB127" s="44" t="s">
        <v>525</v>
      </c>
    </row>
    <row r="128" spans="1:33 16382:16382" ht="51">
      <c r="A128" s="27">
        <v>124</v>
      </c>
      <c r="B128" s="20" t="s">
        <v>526</v>
      </c>
      <c r="C128" s="6" t="s">
        <v>143</v>
      </c>
      <c r="D128" s="20" t="s">
        <v>91</v>
      </c>
      <c r="E128" s="30">
        <v>51</v>
      </c>
      <c r="H128" s="26" t="s">
        <v>92</v>
      </c>
      <c r="I128" s="53" t="s">
        <v>527</v>
      </c>
      <c r="J128" s="6" t="s">
        <v>115</v>
      </c>
      <c r="K128" s="8">
        <v>1100</v>
      </c>
      <c r="L128" s="46">
        <v>0</v>
      </c>
      <c r="M128" s="9">
        <v>1100</v>
      </c>
      <c r="N128" s="20" t="s">
        <v>191</v>
      </c>
      <c r="P128" s="20" t="s">
        <v>406</v>
      </c>
      <c r="R128" s="20" t="s">
        <v>192</v>
      </c>
      <c r="T128" s="21" t="s">
        <v>97</v>
      </c>
      <c r="X128" s="20" t="s">
        <v>219</v>
      </c>
      <c r="Y128" s="15">
        <f>(E128*$K128/1000)+(E128*$K128/1000)*IF($K128&lt;=7799,2%,1%)</f>
        <v>57.222000000000001</v>
      </c>
      <c r="Z128" s="15">
        <f>(F128*$K128/1000)+(F128*$K128/1000)*IF($K128&lt;=5299,4%,2%)</f>
        <v>0</v>
      </c>
      <c r="AA128" s="15">
        <f>(G128*$K128/1000)+(G128*$K128/1000)*IF($K128&lt;=10599,4%,3%)</f>
        <v>0</v>
      </c>
      <c r="AB128" s="15">
        <f>+Y128+Z128+AA128</f>
        <v>57.222000000000001</v>
      </c>
      <c r="AC128" s="6" t="s">
        <v>97</v>
      </c>
      <c r="AE128" s="48" t="s">
        <v>116</v>
      </c>
      <c r="AG128" s="51">
        <v>132</v>
      </c>
      <c r="XFB128" s="44" t="s">
        <v>528</v>
      </c>
    </row>
    <row r="129" spans="1:33 16382:16382" ht="51">
      <c r="A129" s="27">
        <v>125</v>
      </c>
      <c r="B129" s="20" t="s">
        <v>529</v>
      </c>
      <c r="C129" s="6" t="s">
        <v>530</v>
      </c>
      <c r="D129" s="20" t="s">
        <v>531</v>
      </c>
      <c r="G129" s="30">
        <v>38.5</v>
      </c>
      <c r="H129" s="26" t="s">
        <v>93</v>
      </c>
      <c r="I129" s="53" t="s">
        <v>532</v>
      </c>
      <c r="J129" s="6" t="s">
        <v>139</v>
      </c>
      <c r="K129" s="8">
        <v>2000</v>
      </c>
      <c r="L129" s="46">
        <v>0</v>
      </c>
      <c r="M129" s="9">
        <f>K129-L129</f>
        <v>2000</v>
      </c>
      <c r="N129" s="20" t="s">
        <v>533</v>
      </c>
      <c r="P129" s="20" t="s">
        <v>534</v>
      </c>
      <c r="R129" s="20" t="s">
        <v>535</v>
      </c>
      <c r="T129" s="21" t="s">
        <v>97</v>
      </c>
      <c r="X129" s="20" t="s">
        <v>536</v>
      </c>
      <c r="Y129" s="15">
        <f>(E129*$K129/1000)+(E129*$K129/1000)*IF($K129&lt;=7799,2%,1%)</f>
        <v>0</v>
      </c>
      <c r="Z129" s="15">
        <f>(F129*$K129/1000)+(F129*$K129/1000)*IF($K129&lt;=5299,4%,2%)</f>
        <v>0</v>
      </c>
      <c r="AA129" s="15">
        <f>(G129*$K129/1000)+(G129*$K129/1000)*IF($K129&lt;=10599,4%,3%)</f>
        <v>80.08</v>
      </c>
      <c r="AB129" s="15">
        <f>+Y129+Z129+AA129</f>
        <v>80.08</v>
      </c>
      <c r="AC129" s="6" t="s">
        <v>97</v>
      </c>
      <c r="AE129" s="48" t="s">
        <v>140</v>
      </c>
      <c r="XFB129" s="44" t="s">
        <v>537</v>
      </c>
    </row>
    <row r="130" spans="1:33 16382:16382" ht="51">
      <c r="A130" s="27">
        <v>126</v>
      </c>
      <c r="B130" s="20" t="s">
        <v>538</v>
      </c>
      <c r="C130" s="6" t="s">
        <v>530</v>
      </c>
      <c r="D130" s="20" t="s">
        <v>531</v>
      </c>
      <c r="G130" s="30">
        <v>51.5</v>
      </c>
      <c r="H130" s="26" t="s">
        <v>93</v>
      </c>
      <c r="I130" s="53" t="s">
        <v>539</v>
      </c>
      <c r="J130" s="6" t="s">
        <v>207</v>
      </c>
      <c r="K130" s="8">
        <v>1000</v>
      </c>
      <c r="L130" s="46">
        <v>0</v>
      </c>
      <c r="M130" s="9">
        <f>K130-L130</f>
        <v>1000</v>
      </c>
      <c r="N130" s="20" t="s">
        <v>533</v>
      </c>
      <c r="P130" s="20" t="s">
        <v>534</v>
      </c>
      <c r="R130" s="20" t="s">
        <v>535</v>
      </c>
      <c r="T130" s="21" t="s">
        <v>97</v>
      </c>
      <c r="X130" s="20" t="s">
        <v>536</v>
      </c>
      <c r="Y130" s="15">
        <f>(E130*$K130/1000)+(E130*$K130/1000)*IF($K130&lt;=7799,2%,1%)</f>
        <v>0</v>
      </c>
      <c r="Z130" s="15">
        <f>(F130*$K130/1000)+(F130*$K130/1000)*IF($K130&lt;=5299,4%,2%)</f>
        <v>0</v>
      </c>
      <c r="AA130" s="15">
        <f>(G130*$K130/1000)+(G130*$K130/1000)*IF($K130&lt;=10599,4%,3%)</f>
        <v>53.56</v>
      </c>
      <c r="AB130" s="15">
        <f>+Y130+Z130+AA130</f>
        <v>53.56</v>
      </c>
      <c r="AC130" s="6" t="s">
        <v>97</v>
      </c>
      <c r="AE130" s="48" t="s">
        <v>208</v>
      </c>
      <c r="XFB130" s="44" t="s">
        <v>540</v>
      </c>
    </row>
    <row r="131" spans="1:33 16382:16382" ht="51">
      <c r="A131" s="27">
        <v>127</v>
      </c>
      <c r="B131" s="20" t="s">
        <v>541</v>
      </c>
      <c r="C131" s="6" t="s">
        <v>530</v>
      </c>
      <c r="D131" s="20" t="s">
        <v>531</v>
      </c>
      <c r="G131" s="30">
        <v>27.5</v>
      </c>
      <c r="H131" s="26" t="s">
        <v>93</v>
      </c>
      <c r="I131" s="53" t="s">
        <v>542</v>
      </c>
      <c r="J131" s="6" t="s">
        <v>139</v>
      </c>
      <c r="K131" s="8">
        <v>1000</v>
      </c>
      <c r="L131" s="46">
        <v>0</v>
      </c>
      <c r="M131" s="9">
        <f>K131-L131</f>
        <v>1000</v>
      </c>
      <c r="N131" s="20" t="s">
        <v>533</v>
      </c>
      <c r="P131" s="20" t="s">
        <v>534</v>
      </c>
      <c r="R131" s="20" t="s">
        <v>535</v>
      </c>
      <c r="T131" s="21" t="s">
        <v>97</v>
      </c>
      <c r="X131" s="20" t="s">
        <v>536</v>
      </c>
      <c r="Y131" s="15">
        <f>(E131*$K131/1000)+(E131*$K131/1000)*IF($K131&lt;=7799,2%,1%)</f>
        <v>0</v>
      </c>
      <c r="Z131" s="15">
        <f>(F131*$K131/1000)+(F131*$K131/1000)*IF($K131&lt;=5299,4%,2%)</f>
        <v>0</v>
      </c>
      <c r="AA131" s="15">
        <f>(G131*$K131/1000)+(G131*$K131/1000)*IF($K131&lt;=10599,4%,3%)</f>
        <v>28.6</v>
      </c>
      <c r="AB131" s="15">
        <f>+Y131+Z131+AA131</f>
        <v>28.6</v>
      </c>
      <c r="AC131" s="6" t="s">
        <v>97</v>
      </c>
      <c r="AE131" s="48" t="s">
        <v>140</v>
      </c>
      <c r="XFB131" s="44" t="s">
        <v>543</v>
      </c>
    </row>
    <row r="132" spans="1:33 16382:16382" ht="51">
      <c r="A132" s="27">
        <v>128</v>
      </c>
      <c r="B132" s="20" t="s">
        <v>544</v>
      </c>
      <c r="C132" s="6" t="s">
        <v>530</v>
      </c>
      <c r="D132" s="20" t="s">
        <v>531</v>
      </c>
      <c r="G132" s="30">
        <v>26.5</v>
      </c>
      <c r="H132" s="26" t="s">
        <v>93</v>
      </c>
      <c r="I132" s="53" t="s">
        <v>545</v>
      </c>
      <c r="J132" s="6" t="s">
        <v>139</v>
      </c>
      <c r="K132" s="8">
        <v>1000</v>
      </c>
      <c r="L132" s="46">
        <v>0</v>
      </c>
      <c r="M132" s="9">
        <f>K132-L132</f>
        <v>1000</v>
      </c>
      <c r="N132" s="20" t="s">
        <v>533</v>
      </c>
      <c r="P132" s="20" t="s">
        <v>534</v>
      </c>
      <c r="R132" s="20" t="s">
        <v>535</v>
      </c>
      <c r="T132" s="21" t="s">
        <v>97</v>
      </c>
      <c r="X132" s="20" t="s">
        <v>536</v>
      </c>
      <c r="Y132" s="15">
        <f>(E132*$K132/1000)+(E132*$K132/1000)*IF($K132&lt;=7799,2%,1%)</f>
        <v>0</v>
      </c>
      <c r="Z132" s="15">
        <f>(F132*$K132/1000)+(F132*$K132/1000)*IF($K132&lt;=5299,4%,2%)</f>
        <v>0</v>
      </c>
      <c r="AA132" s="15">
        <f>(G132*$K132/1000)+(G132*$K132/1000)*IF($K132&lt;=10599,4%,3%)</f>
        <v>27.56</v>
      </c>
      <c r="AB132" s="15">
        <f>+Y132+Z132+AA132</f>
        <v>27.56</v>
      </c>
      <c r="AC132" s="6" t="s">
        <v>97</v>
      </c>
      <c r="AE132" s="48" t="s">
        <v>140</v>
      </c>
      <c r="XFB132" s="44" t="s">
        <v>546</v>
      </c>
    </row>
    <row r="133" spans="1:33 16382:16382" ht="51">
      <c r="A133" s="27">
        <v>129</v>
      </c>
      <c r="B133" s="20" t="s">
        <v>547</v>
      </c>
      <c r="C133" s="6" t="s">
        <v>530</v>
      </c>
      <c r="D133" s="20" t="s">
        <v>548</v>
      </c>
      <c r="G133" s="30">
        <v>33.5</v>
      </c>
      <c r="H133" s="26" t="s">
        <v>93</v>
      </c>
      <c r="I133" s="53" t="s">
        <v>549</v>
      </c>
      <c r="J133" s="6" t="s">
        <v>207</v>
      </c>
      <c r="K133" s="8">
        <v>1000</v>
      </c>
      <c r="L133" s="46">
        <v>0</v>
      </c>
      <c r="M133" s="9">
        <f>K133-L133</f>
        <v>1000</v>
      </c>
      <c r="N133" s="20" t="s">
        <v>533</v>
      </c>
      <c r="P133" s="20" t="s">
        <v>534</v>
      </c>
      <c r="R133" s="20" t="s">
        <v>535</v>
      </c>
      <c r="T133" s="21" t="s">
        <v>97</v>
      </c>
      <c r="X133" s="20" t="s">
        <v>536</v>
      </c>
      <c r="Y133" s="15">
        <f>(E133*$K133/1000)+(E133*$K133/1000)*IF($K133&lt;=7799,2%,1%)</f>
        <v>0</v>
      </c>
      <c r="Z133" s="15">
        <f>(F133*$K133/1000)+(F133*$K133/1000)*IF($K133&lt;=5299,4%,2%)</f>
        <v>0</v>
      </c>
      <c r="AA133" s="15">
        <f>(G133*$K133/1000)+(G133*$K133/1000)*IF($K133&lt;=10599,4%,3%)</f>
        <v>34.840000000000003</v>
      </c>
      <c r="AB133" s="15">
        <f>+Y133+Z133+AA133</f>
        <v>34.840000000000003</v>
      </c>
      <c r="AC133" s="6" t="s">
        <v>97</v>
      </c>
      <c r="AE133" s="48" t="s">
        <v>208</v>
      </c>
      <c r="XFB133" s="44" t="s">
        <v>550</v>
      </c>
    </row>
    <row r="134" spans="1:33 16382:16382" ht="51">
      <c r="A134" s="27">
        <v>130</v>
      </c>
      <c r="B134" s="20" t="s">
        <v>551</v>
      </c>
      <c r="C134" s="6" t="s">
        <v>530</v>
      </c>
      <c r="D134" s="20" t="s">
        <v>548</v>
      </c>
      <c r="G134" s="30">
        <v>44</v>
      </c>
      <c r="H134" s="26" t="s">
        <v>93</v>
      </c>
      <c r="I134" s="53" t="s">
        <v>552</v>
      </c>
      <c r="J134" s="6" t="s">
        <v>139</v>
      </c>
      <c r="K134" s="8">
        <v>2500</v>
      </c>
      <c r="L134" s="46">
        <v>0</v>
      </c>
      <c r="M134" s="9">
        <f>K134-L134</f>
        <v>2500</v>
      </c>
      <c r="N134" s="20" t="s">
        <v>533</v>
      </c>
      <c r="P134" s="20" t="s">
        <v>534</v>
      </c>
      <c r="R134" s="20" t="s">
        <v>535</v>
      </c>
      <c r="T134" s="21" t="s">
        <v>97</v>
      </c>
      <c r="X134" s="20" t="s">
        <v>536</v>
      </c>
      <c r="Y134" s="15">
        <f>(E134*$K134/1000)+(E134*$K134/1000)*IF($K134&lt;=7799,2%,1%)</f>
        <v>0</v>
      </c>
      <c r="Z134" s="15">
        <f>(F134*$K134/1000)+(F134*$K134/1000)*IF($K134&lt;=5299,4%,2%)</f>
        <v>0</v>
      </c>
      <c r="AA134" s="15">
        <f>(G134*$K134/1000)+(G134*$K134/1000)*IF($K134&lt;=10599,4%,3%)</f>
        <v>114.4</v>
      </c>
      <c r="AB134" s="15">
        <f>+Y134+Z134+AA134</f>
        <v>114.4</v>
      </c>
      <c r="AC134" s="6" t="s">
        <v>97</v>
      </c>
      <c r="AE134" s="48" t="s">
        <v>140</v>
      </c>
      <c r="XFB134" s="44" t="s">
        <v>553</v>
      </c>
    </row>
    <row r="135" spans="1:33 16382:16382" ht="25.5">
      <c r="A135" s="27">
        <v>131</v>
      </c>
      <c r="B135" s="20" t="s">
        <v>554</v>
      </c>
      <c r="C135" s="6" t="s">
        <v>90</v>
      </c>
      <c r="D135" s="20" t="s">
        <v>91</v>
      </c>
      <c r="H135" s="26" t="s">
        <v>93</v>
      </c>
      <c r="I135" s="53" t="s">
        <v>555</v>
      </c>
      <c r="J135" s="6" t="s">
        <v>95</v>
      </c>
      <c r="K135" s="8">
        <v>27</v>
      </c>
      <c r="L135" s="46">
        <v>0</v>
      </c>
      <c r="M135" s="9">
        <f>K135-L135</f>
        <v>27</v>
      </c>
      <c r="O135" s="6" t="s">
        <v>54</v>
      </c>
      <c r="P135" s="20" t="s">
        <v>556</v>
      </c>
      <c r="S135" s="6" t="s">
        <v>54</v>
      </c>
      <c r="T135" s="21" t="s">
        <v>97</v>
      </c>
      <c r="Y135" s="15">
        <f>(E135*$K135/1000)+(E135*$K135/1000)*IF($K135&lt;=7799,2%,1%)</f>
        <v>0</v>
      </c>
      <c r="Z135" s="15">
        <f>(F135*$K135/1000)+(F135*$K135/1000)*IF($K135&lt;=5299,4%,2%)</f>
        <v>0</v>
      </c>
      <c r="AA135" s="15">
        <f>(G135*$K135/1000)+(G135*$K135/1000)*IF($K135&lt;=10599,4%,3%)</f>
        <v>0</v>
      </c>
      <c r="AB135" s="15">
        <f>+Y135+Z135+AA135</f>
        <v>0</v>
      </c>
      <c r="AC135" s="6" t="s">
        <v>97</v>
      </c>
      <c r="AE135" s="48">
        <v>43800</v>
      </c>
      <c r="XFB135" s="44" t="s">
        <v>557</v>
      </c>
    </row>
    <row r="136" spans="1:33 16382:16382" ht="25.5">
      <c r="A136" s="27">
        <v>132</v>
      </c>
      <c r="B136" s="20" t="s">
        <v>558</v>
      </c>
      <c r="C136" s="6" t="s">
        <v>90</v>
      </c>
      <c r="D136" s="20" t="s">
        <v>91</v>
      </c>
      <c r="H136" s="26" t="s">
        <v>93</v>
      </c>
      <c r="I136" s="53" t="s">
        <v>559</v>
      </c>
      <c r="J136" s="6" t="s">
        <v>95</v>
      </c>
      <c r="K136" s="8">
        <v>28</v>
      </c>
      <c r="L136" s="46">
        <v>0</v>
      </c>
      <c r="M136" s="9">
        <f>K136-L136</f>
        <v>28</v>
      </c>
      <c r="O136" s="6" t="s">
        <v>54</v>
      </c>
      <c r="P136" s="20" t="s">
        <v>556</v>
      </c>
      <c r="S136" s="6" t="s">
        <v>54</v>
      </c>
      <c r="T136" s="21" t="s">
        <v>97</v>
      </c>
      <c r="Y136" s="15">
        <f>(E136*$K136/1000)+(E136*$K136/1000)*IF($K136&lt;=7799,2%,1%)</f>
        <v>0</v>
      </c>
      <c r="Z136" s="15">
        <f>(F136*$K136/1000)+(F136*$K136/1000)*IF($K136&lt;=5299,4%,2%)</f>
        <v>0</v>
      </c>
      <c r="AA136" s="15">
        <f>(G136*$K136/1000)+(G136*$K136/1000)*IF($K136&lt;=10599,4%,3%)</f>
        <v>0</v>
      </c>
      <c r="AB136" s="15">
        <f>+Y136+Z136+AA136</f>
        <v>0</v>
      </c>
      <c r="AC136" s="6" t="s">
        <v>97</v>
      </c>
      <c r="AE136" s="48">
        <v>43800</v>
      </c>
      <c r="XFB136" s="44" t="s">
        <v>560</v>
      </c>
    </row>
    <row r="137" spans="1:33 16382:16382" ht="38.25">
      <c r="A137" s="27">
        <v>133</v>
      </c>
      <c r="B137" s="20" t="s">
        <v>561</v>
      </c>
      <c r="C137" s="6" t="s">
        <v>90</v>
      </c>
      <c r="D137" s="20" t="s">
        <v>91</v>
      </c>
      <c r="G137" s="30">
        <v>8</v>
      </c>
      <c r="H137" s="26" t="s">
        <v>92</v>
      </c>
      <c r="I137" s="53" t="s">
        <v>562</v>
      </c>
      <c r="J137" s="6" t="s">
        <v>95</v>
      </c>
      <c r="K137" s="8">
        <v>1100</v>
      </c>
      <c r="L137" s="46">
        <v>0</v>
      </c>
      <c r="M137" s="9">
        <v>1100</v>
      </c>
      <c r="N137" s="20" t="s">
        <v>563</v>
      </c>
      <c r="P137" s="20" t="s">
        <v>556</v>
      </c>
      <c r="R137" s="20" t="s">
        <v>564</v>
      </c>
      <c r="T137" s="21" t="s">
        <v>97</v>
      </c>
      <c r="X137" s="20" t="s">
        <v>119</v>
      </c>
      <c r="Y137" s="15">
        <f>(E137*$K137/1000)+(E137*$K137/1000)*IF($K137&lt;=7799,2%,1%)</f>
        <v>0</v>
      </c>
      <c r="Z137" s="15">
        <f>(F137*$K137/1000)+(F137*$K137/1000)*IF($K137&lt;=5299,4%,2%)</f>
        <v>0</v>
      </c>
      <c r="AA137" s="15">
        <f>(G137*$K137/1000)+(G137*$K137/1000)*IF($K137&lt;=10599,4%,3%)</f>
        <v>9.152000000000001</v>
      </c>
      <c r="AB137" s="15">
        <f>+Y137+Z137+AA137</f>
        <v>9.152000000000001</v>
      </c>
      <c r="AC137" s="6" t="s">
        <v>97</v>
      </c>
      <c r="AE137" s="48">
        <v>43800</v>
      </c>
      <c r="AG137" s="51">
        <v>129</v>
      </c>
      <c r="XFB137" s="44" t="s">
        <v>565</v>
      </c>
    </row>
    <row r="138" spans="1:33 16382:16382" ht="25.5">
      <c r="A138" s="27">
        <v>134</v>
      </c>
      <c r="B138" s="20" t="s">
        <v>350</v>
      </c>
      <c r="C138" s="6" t="s">
        <v>204</v>
      </c>
      <c r="D138" s="20" t="s">
        <v>91</v>
      </c>
      <c r="H138" s="26" t="s">
        <v>92</v>
      </c>
      <c r="I138" s="53" t="s">
        <v>566</v>
      </c>
      <c r="J138" s="6" t="s">
        <v>162</v>
      </c>
      <c r="K138" s="8">
        <v>702</v>
      </c>
      <c r="L138" s="46">
        <v>0</v>
      </c>
      <c r="M138" s="9">
        <f>K138-L138</f>
        <v>702</v>
      </c>
      <c r="O138" s="6" t="s">
        <v>54</v>
      </c>
      <c r="P138" s="20" t="s">
        <v>567</v>
      </c>
      <c r="S138" s="6" t="s">
        <v>54</v>
      </c>
      <c r="T138" s="21" t="s">
        <v>97</v>
      </c>
      <c r="Y138" s="15">
        <f>(E138*$K138/1000)+(E138*$K138/1000)*IF($K138&lt;=7799,2%,1%)</f>
        <v>0</v>
      </c>
      <c r="Z138" s="15">
        <f>(F138*$K138/1000)+(F138*$K138/1000)*IF($K138&lt;=5299,4%,2%)</f>
        <v>0</v>
      </c>
      <c r="AA138" s="15">
        <f>(G138*$K138/1000)+(G138*$K138/1000)*IF($K138&lt;=10599,4%,3%)</f>
        <v>0</v>
      </c>
      <c r="AB138" s="15">
        <f>+Y138+Z138+AA138</f>
        <v>0</v>
      </c>
      <c r="AC138" s="6" t="s">
        <v>97</v>
      </c>
      <c r="AE138" s="48" t="s">
        <v>163</v>
      </c>
      <c r="XFB138" s="44" t="s">
        <v>568</v>
      </c>
    </row>
    <row r="139" spans="1:33 16382:16382" ht="38.25">
      <c r="A139" s="27">
        <v>135</v>
      </c>
      <c r="B139" s="20" t="s">
        <v>569</v>
      </c>
      <c r="C139" s="6" t="s">
        <v>90</v>
      </c>
      <c r="D139" s="20" t="s">
        <v>91</v>
      </c>
      <c r="G139" s="30">
        <v>8</v>
      </c>
      <c r="H139" s="26" t="s">
        <v>92</v>
      </c>
      <c r="I139" s="53" t="s">
        <v>570</v>
      </c>
      <c r="J139" s="6" t="s">
        <v>95</v>
      </c>
      <c r="K139" s="8">
        <v>1100</v>
      </c>
      <c r="L139" s="46">
        <v>0</v>
      </c>
      <c r="M139" s="9">
        <v>1100</v>
      </c>
      <c r="N139" s="20" t="s">
        <v>571</v>
      </c>
      <c r="P139" s="20" t="s">
        <v>567</v>
      </c>
      <c r="R139" s="20" t="s">
        <v>572</v>
      </c>
      <c r="T139" s="21" t="s">
        <v>97</v>
      </c>
      <c r="X139" s="20" t="s">
        <v>119</v>
      </c>
      <c r="Y139" s="15">
        <f>(E139*$K139/1000)+(E139*$K139/1000)*IF($K139&lt;=7799,2%,1%)</f>
        <v>0</v>
      </c>
      <c r="Z139" s="15">
        <f>(F139*$K139/1000)+(F139*$K139/1000)*IF($K139&lt;=5299,4%,2%)</f>
        <v>0</v>
      </c>
      <c r="AA139" s="15">
        <f>(G139*$K139/1000)+(G139*$K139/1000)*IF($K139&lt;=10599,4%,3%)</f>
        <v>9.152000000000001</v>
      </c>
      <c r="AB139" s="15">
        <f>+Y139+Z139+AA139</f>
        <v>9.152000000000001</v>
      </c>
      <c r="AC139" s="6" t="s">
        <v>97</v>
      </c>
      <c r="AE139" s="48">
        <v>43800</v>
      </c>
      <c r="AG139" s="51">
        <v>129</v>
      </c>
      <c r="XFB139" s="44" t="s">
        <v>573</v>
      </c>
    </row>
  </sheetData>
  <autoFilter ref="A4:XFB4"/>
  <mergeCells count="15">
    <mergeCell ref="A1:AD1"/>
    <mergeCell ref="A2:AD2"/>
    <mergeCell ref="XFC38:XFD38"/>
    <mergeCell ref="XFC21:XFD21"/>
    <mergeCell ref="XFC5:XFD5"/>
    <mergeCell ref="I3:J3"/>
    <mergeCell ref="E3:G3"/>
    <mergeCell ref="K3:M3"/>
    <mergeCell ref="N3:O3"/>
    <mergeCell ref="P3:Q3"/>
    <mergeCell ref="R3:S3"/>
    <mergeCell ref="X3:AB3"/>
    <mergeCell ref="U3:W3"/>
    <mergeCell ref="B3:D3"/>
    <mergeCell ref="AC3:AD3"/>
  </mergeCells>
  <conditionalFormatting sqref="Y5:AB1048576">
    <cfRule type="expression" dxfId="0" priority="2">
      <formula>$W5&gt;-900</formula>
    </cfRule>
  </conditionalFormatting>
  <dataValidations count="3">
    <dataValidation type="list" allowBlank="1" showInputMessage="1" showErrorMessage="1" sqref="S5:S1048576">
      <formula1>$XFD$6:$XFD$13</formula1>
    </dataValidation>
    <dataValidation type="list" allowBlank="1" showInputMessage="1" showErrorMessage="1" sqref="O5:O1048576">
      <formula1>$XFD$22:$XFD$36</formula1>
    </dataValidation>
    <dataValidation type="list" allowBlank="1" showInputMessage="1" showErrorMessage="1" sqref="Q5:Q1048576">
      <formula1>$XFD$39:$XFD$53</formula1>
    </dataValidation>
  </dataValidations>
  <printOptions horizontalCentered="1" gridLines="1"/>
  <pageMargins left="0" right="0" top="0.25" bottom="0" header="0.3" footer="0.3"/>
  <pageSetup paperSize="9" scale="55" fitToHeight="1000" orientation="landscape" blackAndWhite="1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"/>
  <sheetViews>
    <sheetView workbookViewId="0">
      <selection activeCell="L4" sqref="L4"/>
    </sheetView>
  </sheetViews>
  <sheetFormatPr defaultRowHeight="15"/>
  <cols>
    <col min="1" max="1" width="5" style="38" customWidth="1"/>
    <col min="2" max="2" width="23.140625" style="39" customWidth="1"/>
    <col min="3" max="3" width="8.85546875" style="38" customWidth="1"/>
    <col min="4" max="5" width="10.28515625" style="39" customWidth="1"/>
    <col min="6" max="7" width="8.7109375" style="40" customWidth="1"/>
    <col min="8" max="10" width="12.7109375" style="39" customWidth="1"/>
    <col min="11" max="11" width="9.140625" style="39"/>
    <col min="12" max="16380" width="9.140625" style="37"/>
    <col min="16381" max="16384" width="0" style="37" hidden="1" customWidth="1"/>
  </cols>
  <sheetData>
    <row r="1" spans="1:12" ht="18.75">
      <c r="A1" s="69" t="s">
        <v>79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2" ht="15.75">
      <c r="A2" s="70" t="s">
        <v>52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2">
      <c r="A3" s="34"/>
      <c r="B3" s="5"/>
      <c r="C3" s="34"/>
      <c r="D3" s="66" t="s">
        <v>32</v>
      </c>
      <c r="E3" s="66"/>
      <c r="F3" s="68" t="s">
        <v>1</v>
      </c>
      <c r="G3" s="68"/>
      <c r="H3" s="5"/>
      <c r="I3" s="66" t="s">
        <v>34</v>
      </c>
      <c r="J3" s="66"/>
    </row>
    <row r="4" spans="1:12">
      <c r="A4" s="34" t="s">
        <v>2</v>
      </c>
      <c r="B4" s="5" t="s">
        <v>4</v>
      </c>
      <c r="C4" s="34" t="s">
        <v>31</v>
      </c>
      <c r="D4" s="5" t="s">
        <v>35</v>
      </c>
      <c r="E4" s="5" t="s">
        <v>36</v>
      </c>
      <c r="F4" s="36" t="s">
        <v>35</v>
      </c>
      <c r="G4" s="36" t="s">
        <v>36</v>
      </c>
      <c r="H4" s="5" t="s">
        <v>33</v>
      </c>
      <c r="I4" s="5" t="s">
        <v>35</v>
      </c>
      <c r="J4" s="35" t="s">
        <v>36</v>
      </c>
      <c r="K4" s="35" t="s">
        <v>78</v>
      </c>
      <c r="L4" s="50" t="s">
        <v>82</v>
      </c>
    </row>
  </sheetData>
  <mergeCells count="5">
    <mergeCell ref="D3:E3"/>
    <mergeCell ref="F3:G3"/>
    <mergeCell ref="I3:J3"/>
    <mergeCell ref="A1:K1"/>
    <mergeCell ref="A2:K2"/>
  </mergeCells>
  <printOptions horizontalCentered="1" gridLines="1"/>
  <pageMargins left="0" right="0" top="0.25" bottom="0" header="0.3" footer="0.3"/>
  <pageSetup paperSize="9" fitToHeight="1000" orientation="landscape" blackAndWhite="1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Sheet1!Print_Titles</vt:lpstr>
      <vt:lpstr>Sheet2!Print_Titles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shamshad</cp:lastModifiedBy>
  <cp:lastPrinted>2013-10-15T09:01:38Z</cp:lastPrinted>
  <dcterms:created xsi:type="dcterms:W3CDTF">2013-08-31T04:53:26Z</dcterms:created>
  <dcterms:modified xsi:type="dcterms:W3CDTF">2019-01-10T08:14:15Z</dcterms:modified>
</cp:coreProperties>
</file>