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Sale Feb-21" sheetId="1" r:id="rId1"/>
    <sheet name="Purchase Feb-21 final list" sheetId="3" r:id="rId2"/>
  </sheets>
  <calcPr calcId="125725"/>
</workbook>
</file>

<file path=xl/calcChain.xml><?xml version="1.0" encoding="utf-8"?>
<calcChain xmlns="http://schemas.openxmlformats.org/spreadsheetml/2006/main">
  <c r="M79" i="3"/>
  <c r="L79"/>
  <c r="K79"/>
  <c r="L78"/>
  <c r="K78"/>
  <c r="M78" s="1"/>
  <c r="L77"/>
  <c r="K77"/>
  <c r="M77" s="1"/>
  <c r="L76"/>
  <c r="K76"/>
  <c r="L75"/>
  <c r="K75"/>
  <c r="M75" s="1"/>
  <c r="M74"/>
  <c r="L74"/>
  <c r="K74"/>
  <c r="M73"/>
  <c r="L73"/>
  <c r="K73"/>
  <c r="L72"/>
  <c r="K72"/>
  <c r="M72" s="1"/>
  <c r="L71"/>
  <c r="K71"/>
  <c r="L70"/>
  <c r="K70"/>
  <c r="M70" s="1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M61" s="1"/>
  <c r="L60"/>
  <c r="K60"/>
  <c r="L59"/>
  <c r="K59"/>
  <c r="M59" s="1"/>
  <c r="L58"/>
  <c r="K58"/>
  <c r="L57"/>
  <c r="K57"/>
  <c r="M57" s="1"/>
  <c r="M56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M46" s="1"/>
  <c r="M45"/>
  <c r="L45"/>
  <c r="K45"/>
  <c r="L44"/>
  <c r="K44"/>
  <c r="L43"/>
  <c r="K43"/>
  <c r="L41"/>
  <c r="K41"/>
  <c r="L40"/>
  <c r="K40"/>
  <c r="L39"/>
  <c r="K39"/>
  <c r="M39" s="1"/>
  <c r="L38"/>
  <c r="K38"/>
  <c r="L37"/>
  <c r="K37"/>
  <c r="L36"/>
  <c r="K36"/>
  <c r="M36" s="1"/>
  <c r="L35"/>
  <c r="K35"/>
  <c r="L34"/>
  <c r="K34"/>
  <c r="L33"/>
  <c r="K33"/>
  <c r="L32"/>
  <c r="K32"/>
  <c r="L31"/>
  <c r="K31"/>
  <c r="L30"/>
  <c r="K30"/>
  <c r="L29"/>
  <c r="K29"/>
  <c r="L28"/>
  <c r="K28"/>
  <c r="M28" s="1"/>
  <c r="L27"/>
  <c r="K27"/>
  <c r="L26"/>
  <c r="K26"/>
  <c r="M26" s="1"/>
  <c r="L25"/>
  <c r="K25"/>
  <c r="L24"/>
  <c r="K24"/>
  <c r="M24" s="1"/>
  <c r="M23"/>
  <c r="L23"/>
  <c r="K23"/>
  <c r="L22"/>
  <c r="K22"/>
  <c r="L21"/>
  <c r="K21"/>
  <c r="L19"/>
  <c r="K19"/>
  <c r="I18"/>
  <c r="L17"/>
  <c r="K17"/>
  <c r="M17" s="1"/>
  <c r="L16"/>
  <c r="K16"/>
  <c r="L15"/>
  <c r="K15"/>
  <c r="L14"/>
  <c r="K14"/>
  <c r="L13"/>
  <c r="K13"/>
  <c r="L12"/>
  <c r="K12"/>
  <c r="I11"/>
  <c r="L10"/>
  <c r="K10"/>
  <c r="L9"/>
  <c r="K9"/>
  <c r="L8"/>
  <c r="K8"/>
  <c r="L7"/>
  <c r="K7"/>
  <c r="M7" s="1"/>
  <c r="L6"/>
  <c r="K6"/>
  <c r="L5"/>
  <c r="K5"/>
  <c r="M5" s="1"/>
  <c r="L4"/>
  <c r="K4"/>
  <c r="L3"/>
  <c r="K3"/>
  <c r="M3" s="1"/>
  <c r="L29" i="1"/>
  <c r="L28"/>
  <c r="K28"/>
  <c r="M28" s="1"/>
  <c r="M25"/>
  <c r="L25"/>
  <c r="K25"/>
  <c r="M15"/>
  <c r="L15"/>
  <c r="K15"/>
  <c r="L5"/>
  <c r="K5"/>
  <c r="M5" s="1"/>
  <c r="L4"/>
  <c r="K4"/>
  <c r="M4" s="1"/>
  <c r="M8" i="3" l="1"/>
  <c r="M19"/>
  <c r="M29"/>
  <c r="M35"/>
  <c r="M64"/>
  <c r="M48"/>
  <c r="M52"/>
  <c r="M10"/>
  <c r="M31"/>
  <c r="M53"/>
  <c r="M62"/>
  <c r="M12"/>
  <c r="M16"/>
  <c r="M40"/>
  <c r="M43"/>
  <c r="M71"/>
  <c r="M76"/>
  <c r="M13"/>
  <c r="M32"/>
  <c r="M44"/>
  <c r="M51"/>
  <c r="M60"/>
  <c r="M65"/>
  <c r="M67"/>
  <c r="M69"/>
  <c r="M21"/>
  <c r="M37"/>
  <c r="M54"/>
  <c r="M6"/>
  <c r="M15"/>
  <c r="M27"/>
  <c r="M34"/>
  <c r="M49"/>
  <c r="M9"/>
  <c r="M14"/>
  <c r="M30"/>
  <c r="M33"/>
  <c r="M41"/>
  <c r="M47"/>
  <c r="M50"/>
  <c r="M55"/>
  <c r="M58"/>
  <c r="M63"/>
  <c r="M66"/>
  <c r="M68"/>
  <c r="M4"/>
  <c r="M22"/>
  <c r="M25"/>
  <c r="M38"/>
  <c r="K29" i="1"/>
  <c r="M29" s="1"/>
</calcChain>
</file>

<file path=xl/comments1.xml><?xml version="1.0" encoding="utf-8"?>
<comments xmlns="http://schemas.openxmlformats.org/spreadsheetml/2006/main">
  <authors>
    <author>om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QTY- 5039 KG 
RATE - 70 RS 
AMT = 352730 RS </t>
        </r>
      </text>
    </comment>
  </commentList>
</comments>
</file>

<file path=xl/comments2.xml><?xml version="1.0" encoding="utf-8"?>
<comments xmlns="http://schemas.openxmlformats.org/spreadsheetml/2006/main">
  <authors>
    <author>om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QTY-750 KG
RATE - 55 RS 
AMT = 41250 RS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- 793 KG
RATE 46.50 RS 
AMT = 36874.50 RS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- 2863 KG
RATE - 45.50 RS 
AMT = 130266.50 RS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- 849 KG 
RATE - 45 RS 
AMT = 38205 RS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QTY-1405 KG
RATE - 58 RS 
AMT = 81490 RS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- 1140 KG
RATE 55 RS 
AMT = 62700 RS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- 693 KG
RATE - 46.50 RS 
AMT = 32224.50 RS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- 707 KG 
RATE - 44.50 RS 
AMT = 31461.50 RS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QTY-2 PCS
RATE - 2210 RS 
AMT =4420 RS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 NOS
RAT E - 1297.03 RS 
AMT = 2594.06 RS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- 945 KG 
RATE - 87.50 RS 
AMT = 82687.50 RS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- 40 LTR
RATE - 105 RS
AMT = 4200 RS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-55 LTR
RATE - 70 RS
AMT = 3850 RS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293.80 KG 
RATE -15 RS
AMT = 4407 RS
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- 88 UNITS
RATE - 5 RS 
AMT = 440 RS</t>
        </r>
      </text>
    </comment>
    <comment ref="D3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243 MTR
RATE - 12 RS 
AMT = 2916 RS
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72 UNITS
RATE - 4 RS 
AMT = 288 RS 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- 10480 KG 
RATE - 56 RS 
AMT = 586880 RS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215 KG 
RATE - 70 RS 
AMT =15050 RS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- 3500 KG 
RATE - 44.50 RS 
AMT = 155750 RS 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- 532.20 KG 
RATE - 46.50 RS 
AMT = 24747.30 RS 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- 1637.80 KG 
RATE - 44.50 RS 
AMT =72882.10 RS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- 2625 KG 
RATE - 54 RS 
AMT =141750 RS 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- 1905 KG 
RATE - 54.50 RS 
AMT = 103822.50 RS 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- 540 KG 
RATE - 46.50 RS 
AMT = 25110 RS 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- 1100 KG 
RATE - 45 RS 
AMT =49500 RS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- 3440 KG 
RATE - 45 RS 
AMT =154800 RS 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 NOS
RAT E - 1280.08 RS 
AMT = 1280.08 RS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 NOS
RAT E - 1280.08 RS 
AMT = 2560.16 RS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- 19 PCS 
RATE - 350 RS 
AMT =6650 RS</t>
        </r>
      </text>
    </comment>
    <comment ref="D6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- 540 KG 
RATE - 9 RS 
AMT = 4860 RS</t>
        </r>
      </text>
    </comment>
    <comment ref="D7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121 KG
RATE 44 RS 
AMT = 5324 RS</t>
        </r>
      </text>
    </comment>
    <comment ref="D7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- 33 KG
RATE - 43.50 RS
AMT = 1435.50 RS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- 28 KG 
RATE 43.50 RA 
AMT = 1218 RS</t>
        </r>
      </text>
    </comment>
    <comment ref="D7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- 86 KG 
RATE - 54 RS 
AMT = 4644 RS 
</t>
        </r>
      </text>
    </comment>
    <comment ref="D7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- 19 KG 
RATE - 43.50 RS 
AMT = 826.50 RS </t>
        </r>
      </text>
    </comment>
    <comment ref="D7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0.225 MT 
RATE 53,500 RS 
AMT =12037.50 RS </t>
        </r>
      </text>
    </comment>
    <comment ref="D7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- 0.340 MT 
RATE - 53,500 RS 
AMT =18190 RS </t>
        </r>
      </text>
    </comment>
  </commentList>
</comments>
</file>

<file path=xl/sharedStrings.xml><?xml version="1.0" encoding="utf-8"?>
<sst xmlns="http://schemas.openxmlformats.org/spreadsheetml/2006/main" count="285" uniqueCount="154">
  <si>
    <t>SALE BILL</t>
  </si>
  <si>
    <t>STAR SCAFF SHUTTERING AND FABRICATION VILLAGE-DUNDSA, PIYALA ROAD, SIKRI, DIST-PALWAL-121102(HARYANA)                           GST NO.-06AISPN1327K1ZY</t>
  </si>
  <si>
    <t>S.R.No</t>
  </si>
  <si>
    <t>PARTY NAME</t>
  </si>
  <si>
    <t>PARTY ADDRES</t>
  </si>
  <si>
    <t>DESCRIPTION OF GOODS</t>
  </si>
  <si>
    <t>HSN/SAC</t>
  </si>
  <si>
    <t>PARTY GST NO.</t>
  </si>
  <si>
    <t>INVOICE NO.</t>
  </si>
  <si>
    <t>INVOICE DATE</t>
  </si>
  <si>
    <t xml:space="preserve">BASIC AMOUNT </t>
  </si>
  <si>
    <t>GST(18%)</t>
  </si>
  <si>
    <t>TOTAL TAXABLE AMT</t>
  </si>
  <si>
    <t>IGST</t>
  </si>
  <si>
    <t>SGST</t>
  </si>
  <si>
    <t>CGST</t>
  </si>
  <si>
    <t>A.N VISTAR ENGINEERING PVT. LTD.</t>
  </si>
  <si>
    <t>1288 MIE BHADUR GARH , HARYANA</t>
  </si>
  <si>
    <t>06AABCA4184F1ZY</t>
  </si>
  <si>
    <t>PURCHASE BILL</t>
  </si>
  <si>
    <t xml:space="preserve">Haryana Tools &amp; Hardware  Store </t>
  </si>
  <si>
    <t>48 MILES STONE NEAR DUDHOLA TATARPUR CHOWK, PRITHLA, PALWAL (HARYANA)</t>
  </si>
  <si>
    <t>06BMNPK9194H2ZE</t>
  </si>
  <si>
    <t>ND ABS HP GAS AGENCIES</t>
  </si>
  <si>
    <t>DUNDSA ,45 MILE STONE DELHI MATHURA ROAD, PALWAL-121102, HARYANA</t>
  </si>
  <si>
    <t>19KG FILLED LPG CYLINDER</t>
  </si>
  <si>
    <t>06ALSPS2229Q2Z7</t>
  </si>
  <si>
    <t>RIDHI SIDHI WELD PVT. LTD.</t>
  </si>
  <si>
    <t>KHASRA NO. 1008, DADRO ROAD, OPP. DHEERKHERA , HAPUR(U.P)</t>
  </si>
  <si>
    <t>09AAFCR7306A1ZN</t>
  </si>
  <si>
    <t>PERFECT HEAVY ELECTRICALS</t>
  </si>
  <si>
    <t>RAJEEV COLONY, 30FT ROAD,SEC-58,BALLABGARH-121004(HARYANA)</t>
  </si>
  <si>
    <t>D-G-SAT 62 KVA, RENT CHARGE</t>
  </si>
  <si>
    <t>06AEIPA0015R1ZP</t>
  </si>
  <si>
    <t>Ajanta Steel India Pvt. Ltd.</t>
  </si>
  <si>
    <t>66/1(BCR COMPLEX),INDUSTRIAL AREA , FARIDABAD</t>
  </si>
  <si>
    <t>06AAJCA9442L1ZA</t>
  </si>
  <si>
    <t>A.N. VISTAR ENGINEERING (P) LTD.</t>
  </si>
  <si>
    <t>1288, MIE BAHADURGARH, HARYANA-124507</t>
  </si>
  <si>
    <t>VIKRAM CRANE SERVICE</t>
  </si>
  <si>
    <t>GT ROAD, NATIONAL HIGHWAY , DHARAM KANTA, SEEKRI BALLABGARH , FBD-121004(HR)</t>
  </si>
  <si>
    <t>CHANNEL</t>
  </si>
  <si>
    <t>MIG WIRE 1.2 MM</t>
  </si>
  <si>
    <t>Loading and uploading charge</t>
  </si>
  <si>
    <t>06CJUPS6847J1Z6</t>
  </si>
  <si>
    <t>7308/4000</t>
  </si>
  <si>
    <t>JEET TRADERS</t>
  </si>
  <si>
    <t>SHOP NO. 552, SECTOR - 59, LOHA MANDI, FARIDABAD (HARYANA)</t>
  </si>
  <si>
    <t>MS BAR</t>
  </si>
  <si>
    <t>06AISPN1327K1ZY</t>
  </si>
  <si>
    <t xml:space="preserve">Round shuttering </t>
  </si>
  <si>
    <t>2000X3000 - 1 SET</t>
  </si>
  <si>
    <t xml:space="preserve">2000X2000 - 1 SET </t>
  </si>
  <si>
    <t>2000X250 - 3 SET</t>
  </si>
  <si>
    <t>BAS JACK 16 PCS</t>
  </si>
  <si>
    <t>1800X1200X3000 - 2 SET</t>
  </si>
  <si>
    <t>1400X1200X3000 - 1 SET</t>
  </si>
  <si>
    <t>1400X1200X1000 - 4 SET</t>
  </si>
  <si>
    <t>1800X1200X800 - 1 SET</t>
  </si>
  <si>
    <t>1400X1200X500 - 2 SET</t>
  </si>
  <si>
    <t>2000X1000 - 2 SET</t>
  </si>
  <si>
    <t xml:space="preserve">2000X500 - 2 SET </t>
  </si>
  <si>
    <t>1800X1200X2000 - 2 SET</t>
  </si>
  <si>
    <t>1400X1200X2000 - 2 SET</t>
  </si>
  <si>
    <t>1800X1200X1000 - 4 SET</t>
  </si>
  <si>
    <t>1800X1200X500 - 3 SET</t>
  </si>
  <si>
    <t>1800X2500 - 1 SET</t>
  </si>
  <si>
    <t xml:space="preserve">1800X500 - 1 SET </t>
  </si>
  <si>
    <t>2500X600 - 4 SET</t>
  </si>
  <si>
    <t>STRUCTURE</t>
  </si>
  <si>
    <t>1500X600-32 PCS</t>
  </si>
  <si>
    <t>1405 BEAM-64 PCS</t>
  </si>
  <si>
    <t xml:space="preserve">PLATE </t>
  </si>
  <si>
    <t>06AALFJ9612Q2ZM</t>
  </si>
  <si>
    <t>M.S. BAR</t>
  </si>
  <si>
    <t>CARTAGE CHARGE</t>
  </si>
  <si>
    <t>LOADING CHARGE</t>
  </si>
  <si>
    <t>Total</t>
  </si>
  <si>
    <t>MILD STEEL TUBES</t>
  </si>
  <si>
    <t>GLOBAL FIRE PROTECTION</t>
  </si>
  <si>
    <t>H.O. -308/1, SHASHTRI COLONY, OLD FARIDABAD (HARYANA)</t>
  </si>
  <si>
    <t>ABC FIRE GLOBAL</t>
  </si>
  <si>
    <t>06ABLPO8643F1ZD</t>
  </si>
  <si>
    <t>BLACK STEEL TUBE</t>
  </si>
  <si>
    <t>2020-21/9108</t>
  </si>
  <si>
    <t>SHAPE AND SECTION</t>
  </si>
  <si>
    <t>FREIGHT CHARGE</t>
  </si>
  <si>
    <t>ISHU HARDWARE STORE</t>
  </si>
  <si>
    <t>TATARPUR, PALWAL(HARYANA)</t>
  </si>
  <si>
    <t xml:space="preserve">HEX NUT 5/8 </t>
  </si>
  <si>
    <t>06AEYPL6537M1ZL</t>
  </si>
  <si>
    <t>ISH20-21/2330</t>
  </si>
  <si>
    <t xml:space="preserve">ALLAN BOLT 3/8X4 " </t>
  </si>
  <si>
    <t>PVC TAPE STEEL GRIP</t>
  </si>
  <si>
    <t>GAS CUTTING NOZZEL</t>
  </si>
  <si>
    <t>WELDING ROD 3.15X350 MM MANGLAM</t>
  </si>
  <si>
    <t>GEANS HAND GLAVES</t>
  </si>
  <si>
    <t>KNITTED HAND GLAVES</t>
  </si>
  <si>
    <t xml:space="preserve">V.M. PAINTS &amp; CHEMICALS </t>
  </si>
  <si>
    <t>PLOT NO. 1, JEEVAN NAGAR, WAZIRPUR ROAD, NAHAR PAR,NR DEEPA DAIRY, FARIDABAD-121004(HR)</t>
  </si>
  <si>
    <t>Blue Paints (20x2 =20 ltr)</t>
  </si>
  <si>
    <t>06CCRPR5490L1ZO</t>
  </si>
  <si>
    <t>Thinner (35x1 =35 ltr, 20x1 = 20 ltr)</t>
  </si>
  <si>
    <t xml:space="preserve">Cartage </t>
  </si>
  <si>
    <t>CALIBER SCALES (INDIA) PVT. LTD.</t>
  </si>
  <si>
    <t>8/1, PIYALA-DUNDSA ROAD, VILL-DUNDSA, PALWAL-121102(HARYANA)</t>
  </si>
  <si>
    <t>MS SHEET CUTTING 10 MM</t>
  </si>
  <si>
    <t>06AACCC0140L1Z2</t>
  </si>
  <si>
    <t>JW/20-21/392</t>
  </si>
  <si>
    <t>PIERCE IN 10 MM SHEET</t>
  </si>
  <si>
    <t>MS SHEET CUTTING 8 MM</t>
  </si>
  <si>
    <t>PIERCE IN 8 MM SHEET</t>
  </si>
  <si>
    <t>SHEET</t>
  </si>
  <si>
    <t>HAND GLOVES COTTON JEENS</t>
  </si>
  <si>
    <t>HTHS/20-21/4041</t>
  </si>
  <si>
    <t>WELDING ROD NO. 10 SUPRON 6013</t>
  </si>
  <si>
    <t>DIFFUSER 36KD IMP</t>
  </si>
  <si>
    <t>BLACK GLASS NO. 11</t>
  </si>
  <si>
    <t>HD JACK</t>
  </si>
  <si>
    <t>CHENNEL</t>
  </si>
  <si>
    <t>FLAT BAR</t>
  </si>
  <si>
    <t>PLATE</t>
  </si>
  <si>
    <t xml:space="preserve">CARTAGE CHARGE </t>
  </si>
  <si>
    <t>JAI BALAJI COIL &amp; PLATES PVT. LTD.</t>
  </si>
  <si>
    <t>SHOP NO. 706, LOHA MANDI, SECTOR-59, FARIDABAD-121004(HARYANA)</t>
  </si>
  <si>
    <t>BENDING CHARGE (248X25)</t>
  </si>
  <si>
    <t>06AABCJ7597B1Z1</t>
  </si>
  <si>
    <t>2020-21/59/496</t>
  </si>
  <si>
    <t xml:space="preserve">DS INTRATECH </t>
  </si>
  <si>
    <t>KHANDAWALI ROAD, KAILGOAN, BALLABHGARH, FARIDABAD-121004(HARYANA)</t>
  </si>
  <si>
    <t xml:space="preserve">MS COMPONENTS 10 MM </t>
  </si>
  <si>
    <t>06AAOFD0763H1ZF</t>
  </si>
  <si>
    <t xml:space="preserve">MS COMPONENTS 8 MM </t>
  </si>
  <si>
    <t>Total GST</t>
  </si>
  <si>
    <t>AARTI INDUSTRIAL GASES</t>
  </si>
  <si>
    <t>VILLAGE KABULPUR, BALLABGARH, FARIDABAD (HARYANA)</t>
  </si>
  <si>
    <t>O2 FILLED CYLINDER</t>
  </si>
  <si>
    <t>06FACPS7232H1ZK</t>
  </si>
  <si>
    <t>CO2 FILLED CYLINDER</t>
  </si>
  <si>
    <t xml:space="preserve">SHRI LAXMI STEELS </t>
  </si>
  <si>
    <t>PLOT NO. 593, LOHA MANDI, SECTOR-59, BALLABHGARH, FARIDABAD(HARYANA)</t>
  </si>
  <si>
    <t xml:space="preserve">ANGLE </t>
  </si>
  <si>
    <t>06ADWFS6234M1Z9</t>
  </si>
  <si>
    <t>20-21/13837</t>
  </si>
  <si>
    <t xml:space="preserve">ROUND </t>
  </si>
  <si>
    <t>BAR FLAT</t>
  </si>
  <si>
    <t>HR SHEET</t>
  </si>
  <si>
    <t>SANJEEV INDUSTRIAL CORPORATION</t>
  </si>
  <si>
    <t>B-146=149, NEHRU GROUND, NIT FARIDABAD-121001(HARYANA)</t>
  </si>
  <si>
    <t>HR COILS 3.00X1250 (3.00X1250X2500)</t>
  </si>
  <si>
    <t>06ABSFS0140G1Z9</t>
  </si>
  <si>
    <t>20-21/SIC/05164</t>
  </si>
  <si>
    <t>HR COILS 3.40X1250 (3.40X1250X2500)</t>
  </si>
  <si>
    <t>LABOUR CHARGE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</si>
</sst>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0_);\(0.00\)"/>
    <numFmt numFmtId="166" formatCode="0.00;[Red]0.00"/>
    <numFmt numFmtId="167" formatCode="0;[Red]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 applyAlignment="1">
      <alignment horizontal="left" vertical="top" wrapText="1"/>
    </xf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166" fontId="3" fillId="3" borderId="1" xfId="0" applyNumberFormat="1" applyFont="1" applyFill="1" applyBorder="1"/>
    <xf numFmtId="165" fontId="3" fillId="3" borderId="1" xfId="0" applyNumberFormat="1" applyFont="1" applyFill="1" applyBorder="1"/>
    <xf numFmtId="166" fontId="0" fillId="3" borderId="1" xfId="0" applyNumberFormat="1" applyFill="1" applyBorder="1"/>
    <xf numFmtId="15" fontId="0" fillId="3" borderId="1" xfId="0" applyNumberFormat="1" applyFill="1" applyBorder="1"/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 applyAlignment="1">
      <alignment horizontal="center"/>
    </xf>
    <xf numFmtId="167" fontId="0" fillId="3" borderId="1" xfId="0" applyNumberFormat="1" applyFill="1" applyBorder="1"/>
    <xf numFmtId="0" fontId="0" fillId="3" borderId="3" xfId="0" applyFill="1" applyBorder="1"/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/>
    <xf numFmtId="0" fontId="8" fillId="3" borderId="1" xfId="0" applyFont="1" applyFill="1" applyBorder="1"/>
    <xf numFmtId="0" fontId="0" fillId="5" borderId="1" xfId="0" applyFill="1" applyBorder="1"/>
    <xf numFmtId="0" fontId="11" fillId="3" borderId="1" xfId="0" applyFont="1" applyFill="1" applyBorder="1"/>
    <xf numFmtId="0" fontId="12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opLeftCell="D18" workbookViewId="0">
      <selection activeCell="M32" sqref="M32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.5703125" bestFit="1" customWidth="1"/>
    <col min="13" max="13" width="16.140625" bestFit="1" customWidth="1"/>
  </cols>
  <sheetData>
    <row r="1" spans="1:13" ht="110.25" customHeight="1">
      <c r="A1" s="1"/>
      <c r="B1" s="2" t="s">
        <v>0</v>
      </c>
      <c r="C1" s="36" t="s">
        <v>1</v>
      </c>
      <c r="D1" s="36"/>
      <c r="E1" s="1"/>
      <c r="F1" s="1"/>
      <c r="G1" s="1"/>
      <c r="H1" s="1"/>
      <c r="I1" s="1"/>
      <c r="J1" s="1"/>
      <c r="K1" s="1"/>
      <c r="L1" s="1"/>
      <c r="M1" s="1"/>
    </row>
    <row r="2" spans="1:13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7" t="s">
        <v>11</v>
      </c>
      <c r="K2" s="37"/>
      <c r="L2" s="37"/>
      <c r="M2" s="5" t="s">
        <v>12</v>
      </c>
    </row>
    <row r="3" spans="1:13">
      <c r="A3" s="6"/>
      <c r="B3" s="7"/>
      <c r="C3" s="8"/>
      <c r="D3" s="8"/>
      <c r="E3" s="8"/>
      <c r="F3" s="8"/>
      <c r="G3" s="8"/>
      <c r="H3" s="8"/>
      <c r="I3" s="8"/>
      <c r="J3" s="8" t="s">
        <v>13</v>
      </c>
      <c r="K3" s="8" t="s">
        <v>14</v>
      </c>
      <c r="L3" s="8" t="s">
        <v>15</v>
      </c>
      <c r="M3" s="9"/>
    </row>
    <row r="4" spans="1:13">
      <c r="A4" s="6">
        <v>1</v>
      </c>
      <c r="B4" s="11" t="s">
        <v>46</v>
      </c>
      <c r="C4" s="11" t="s">
        <v>47</v>
      </c>
      <c r="D4" s="11" t="s">
        <v>48</v>
      </c>
      <c r="E4" s="11">
        <v>7214</v>
      </c>
      <c r="F4" s="11" t="s">
        <v>49</v>
      </c>
      <c r="G4" s="11">
        <v>48</v>
      </c>
      <c r="H4" s="17">
        <v>44231</v>
      </c>
      <c r="I4" s="11">
        <v>19995</v>
      </c>
      <c r="J4" s="11"/>
      <c r="K4" s="14">
        <f>I4*9%</f>
        <v>1799.55</v>
      </c>
      <c r="L4" s="14">
        <f>I4*9%</f>
        <v>1799.55</v>
      </c>
      <c r="M4" s="15">
        <f t="shared" ref="M4:M25" si="0">SUM(I4,K4,L4,)</f>
        <v>23594.1</v>
      </c>
    </row>
    <row r="5" spans="1:13">
      <c r="A5" s="6">
        <v>2</v>
      </c>
      <c r="B5" s="8" t="s">
        <v>16</v>
      </c>
      <c r="C5" s="10" t="s">
        <v>17</v>
      </c>
      <c r="D5" s="11" t="s">
        <v>50</v>
      </c>
      <c r="E5" s="11" t="s">
        <v>45</v>
      </c>
      <c r="F5" s="11" t="s">
        <v>49</v>
      </c>
      <c r="G5" s="11">
        <v>50</v>
      </c>
      <c r="H5" s="12">
        <v>44245</v>
      </c>
      <c r="I5" s="13">
        <v>419300</v>
      </c>
      <c r="J5" s="11"/>
      <c r="K5" s="14">
        <f>I5*9%</f>
        <v>37737</v>
      </c>
      <c r="L5" s="14">
        <f>I5*9%</f>
        <v>37737</v>
      </c>
      <c r="M5" s="15">
        <f t="shared" si="0"/>
        <v>494774</v>
      </c>
    </row>
    <row r="6" spans="1:13">
      <c r="A6" s="6"/>
      <c r="B6" s="8"/>
      <c r="C6" s="10"/>
      <c r="D6" s="11" t="s">
        <v>51</v>
      </c>
      <c r="E6" s="11"/>
      <c r="F6" s="11"/>
      <c r="G6" s="11"/>
      <c r="H6" s="12"/>
      <c r="I6" s="13"/>
      <c r="J6" s="11"/>
      <c r="K6" s="14"/>
      <c r="L6" s="14"/>
      <c r="M6" s="15"/>
    </row>
    <row r="7" spans="1:13">
      <c r="A7" s="6"/>
      <c r="B7" s="8"/>
      <c r="C7" s="10"/>
      <c r="D7" s="11" t="s">
        <v>52</v>
      </c>
      <c r="E7" s="11"/>
      <c r="F7" s="11"/>
      <c r="G7" s="11"/>
      <c r="H7" s="12"/>
      <c r="I7" s="13"/>
      <c r="J7" s="11"/>
      <c r="K7" s="14"/>
      <c r="L7" s="14"/>
      <c r="M7" s="15"/>
    </row>
    <row r="8" spans="1:13" ht="39" customHeight="1">
      <c r="A8" s="6"/>
      <c r="B8" s="8"/>
      <c r="C8" s="10"/>
      <c r="D8" s="11" t="s">
        <v>53</v>
      </c>
      <c r="E8" s="11"/>
      <c r="F8" s="11"/>
      <c r="G8" s="11"/>
      <c r="H8" s="12"/>
      <c r="I8" s="13"/>
      <c r="J8" s="11"/>
      <c r="K8" s="14"/>
      <c r="L8" s="14"/>
      <c r="M8" s="15"/>
    </row>
    <row r="9" spans="1:13">
      <c r="A9" s="6"/>
      <c r="B9" s="8"/>
      <c r="C9" s="10"/>
      <c r="D9" s="11" t="s">
        <v>54</v>
      </c>
      <c r="E9" s="11"/>
      <c r="F9" s="11"/>
      <c r="G9" s="11"/>
      <c r="H9" s="12"/>
      <c r="I9" s="13"/>
      <c r="J9" s="11"/>
      <c r="K9" s="14"/>
      <c r="L9" s="14"/>
      <c r="M9" s="15"/>
    </row>
    <row r="10" spans="1:13">
      <c r="A10" s="6"/>
      <c r="B10" s="8"/>
      <c r="C10" s="10"/>
      <c r="D10" s="11" t="s">
        <v>55</v>
      </c>
      <c r="E10" s="11"/>
      <c r="F10" s="11"/>
      <c r="G10" s="11"/>
      <c r="H10" s="12"/>
      <c r="I10" s="13"/>
      <c r="J10" s="11"/>
      <c r="K10" s="14"/>
      <c r="L10" s="14"/>
      <c r="M10" s="15"/>
    </row>
    <row r="11" spans="1:13">
      <c r="A11" s="6"/>
      <c r="B11" s="8"/>
      <c r="C11" s="10"/>
      <c r="D11" s="11" t="s">
        <v>56</v>
      </c>
      <c r="E11" s="11"/>
      <c r="F11" s="11"/>
      <c r="G11" s="11"/>
      <c r="H11" s="12"/>
      <c r="I11" s="13"/>
      <c r="J11" s="11"/>
      <c r="K11" s="14"/>
      <c r="L11" s="14"/>
      <c r="M11" s="15"/>
    </row>
    <row r="12" spans="1:13">
      <c r="A12" s="6"/>
      <c r="B12" s="8"/>
      <c r="C12" s="10"/>
      <c r="D12" s="11" t="s">
        <v>57</v>
      </c>
      <c r="E12" s="11"/>
      <c r="F12" s="11"/>
      <c r="G12" s="11"/>
      <c r="H12" s="12"/>
      <c r="I12" s="13"/>
      <c r="J12" s="11"/>
      <c r="K12" s="14"/>
      <c r="L12" s="14"/>
      <c r="M12" s="15"/>
    </row>
    <row r="13" spans="1:13">
      <c r="A13" s="6"/>
      <c r="B13" s="8"/>
      <c r="C13" s="10"/>
      <c r="D13" s="11" t="s">
        <v>58</v>
      </c>
      <c r="E13" s="11"/>
      <c r="F13" s="11"/>
      <c r="G13" s="11"/>
      <c r="H13" s="12"/>
      <c r="I13" s="13"/>
      <c r="J13" s="11"/>
      <c r="K13" s="14"/>
      <c r="L13" s="14"/>
      <c r="M13" s="15"/>
    </row>
    <row r="14" spans="1:13">
      <c r="A14" s="6"/>
      <c r="B14" s="8"/>
      <c r="C14" s="10"/>
      <c r="D14" s="11" t="s">
        <v>59</v>
      </c>
      <c r="E14" s="11"/>
      <c r="F14" s="11"/>
      <c r="G14" s="11"/>
      <c r="H14" s="12"/>
      <c r="I14" s="13"/>
      <c r="J14" s="11"/>
      <c r="K14" s="14"/>
      <c r="L14" s="14"/>
      <c r="M14" s="15"/>
    </row>
    <row r="15" spans="1:13">
      <c r="A15" s="6">
        <v>3</v>
      </c>
      <c r="B15" s="8" t="s">
        <v>16</v>
      </c>
      <c r="C15" s="10" t="s">
        <v>17</v>
      </c>
      <c r="D15" s="11" t="s">
        <v>50</v>
      </c>
      <c r="E15" s="11" t="s">
        <v>45</v>
      </c>
      <c r="F15" s="11" t="s">
        <v>49</v>
      </c>
      <c r="G15" s="11">
        <v>51</v>
      </c>
      <c r="H15" s="12">
        <v>44245</v>
      </c>
      <c r="I15" s="13">
        <v>333900</v>
      </c>
      <c r="J15" s="11"/>
      <c r="K15" s="14">
        <f>I15*9%</f>
        <v>30051</v>
      </c>
      <c r="L15" s="14">
        <f>I15*9%</f>
        <v>30051</v>
      </c>
      <c r="M15" s="15">
        <f t="shared" si="0"/>
        <v>394002</v>
      </c>
    </row>
    <row r="16" spans="1:13">
      <c r="A16" s="6"/>
      <c r="B16" s="8"/>
      <c r="C16" s="10"/>
      <c r="D16" s="11" t="s">
        <v>60</v>
      </c>
      <c r="E16" s="11"/>
      <c r="F16" s="11"/>
      <c r="G16" s="11"/>
      <c r="H16" s="12"/>
      <c r="I16" s="13"/>
      <c r="J16" s="11"/>
      <c r="K16" s="14"/>
      <c r="L16" s="14"/>
      <c r="M16" s="15"/>
    </row>
    <row r="17" spans="1:13">
      <c r="A17" s="6"/>
      <c r="B17" s="8"/>
      <c r="C17" s="10"/>
      <c r="D17" s="11" t="s">
        <v>61</v>
      </c>
      <c r="E17" s="11"/>
      <c r="F17" s="11"/>
      <c r="G17" s="11"/>
      <c r="H17" s="12"/>
      <c r="I17" s="13"/>
      <c r="J17" s="11"/>
      <c r="K17" s="14"/>
      <c r="L17" s="14"/>
      <c r="M17" s="15"/>
    </row>
    <row r="18" spans="1:13">
      <c r="A18" s="6"/>
      <c r="B18" s="8"/>
      <c r="C18" s="10"/>
      <c r="D18" s="11" t="s">
        <v>56</v>
      </c>
      <c r="E18" s="11"/>
      <c r="F18" s="11"/>
      <c r="G18" s="11"/>
      <c r="H18" s="12"/>
      <c r="I18" s="13"/>
      <c r="J18" s="11"/>
      <c r="K18" s="14"/>
      <c r="L18" s="14"/>
      <c r="M18" s="15"/>
    </row>
    <row r="19" spans="1:13">
      <c r="A19" s="6"/>
      <c r="B19" s="8"/>
      <c r="C19" s="10"/>
      <c r="D19" s="11" t="s">
        <v>62</v>
      </c>
      <c r="E19" s="11"/>
      <c r="F19" s="11"/>
      <c r="G19" s="11"/>
      <c r="H19" s="12"/>
      <c r="I19" s="13"/>
      <c r="J19" s="11"/>
      <c r="K19" s="14"/>
      <c r="L19" s="14"/>
      <c r="M19" s="15"/>
    </row>
    <row r="20" spans="1:13">
      <c r="A20" s="6"/>
      <c r="B20" s="8"/>
      <c r="C20" s="10"/>
      <c r="D20" s="11" t="s">
        <v>63</v>
      </c>
      <c r="E20" s="11"/>
      <c r="F20" s="11"/>
      <c r="G20" s="11"/>
      <c r="H20" s="12"/>
      <c r="I20" s="13"/>
      <c r="J20" s="11"/>
      <c r="K20" s="14"/>
      <c r="L20" s="14"/>
      <c r="M20" s="15"/>
    </row>
    <row r="21" spans="1:13">
      <c r="A21" s="6"/>
      <c r="B21" s="8"/>
      <c r="C21" s="10"/>
      <c r="D21" s="11" t="s">
        <v>64</v>
      </c>
      <c r="E21" s="11"/>
      <c r="F21" s="11"/>
      <c r="G21" s="11"/>
      <c r="H21" s="12"/>
      <c r="I21" s="13"/>
      <c r="J21" s="11"/>
      <c r="K21" s="14"/>
      <c r="L21" s="14"/>
      <c r="M21" s="15"/>
    </row>
    <row r="22" spans="1:13">
      <c r="A22" s="6"/>
      <c r="B22" s="8"/>
      <c r="C22" s="10"/>
      <c r="D22" s="11" t="s">
        <v>65</v>
      </c>
      <c r="E22" s="11"/>
      <c r="F22" s="11"/>
      <c r="G22" s="11"/>
      <c r="H22" s="12"/>
      <c r="I22" s="13"/>
      <c r="J22" s="11"/>
      <c r="K22" s="14"/>
      <c r="L22" s="14"/>
      <c r="M22" s="15"/>
    </row>
    <row r="23" spans="1:13">
      <c r="A23" s="6"/>
      <c r="B23" s="8"/>
      <c r="C23" s="10"/>
      <c r="D23" s="11" t="s">
        <v>59</v>
      </c>
      <c r="E23" s="11"/>
      <c r="F23" s="11"/>
      <c r="G23" s="11"/>
      <c r="H23" s="12"/>
      <c r="I23" s="13"/>
      <c r="J23" s="11"/>
      <c r="K23" s="14"/>
      <c r="L23" s="14"/>
      <c r="M23" s="15"/>
    </row>
    <row r="24" spans="1:13">
      <c r="A24" s="6"/>
      <c r="B24" s="8"/>
      <c r="C24" s="10"/>
      <c r="D24" s="11"/>
      <c r="E24" s="11"/>
      <c r="F24" s="11"/>
      <c r="G24" s="11"/>
      <c r="H24" s="12"/>
      <c r="I24" s="13"/>
      <c r="J24" s="11"/>
      <c r="K24" s="14"/>
      <c r="L24" s="14"/>
      <c r="M24" s="15"/>
    </row>
    <row r="25" spans="1:13">
      <c r="A25" s="6">
        <v>4</v>
      </c>
      <c r="B25" s="8" t="s">
        <v>16</v>
      </c>
      <c r="C25" s="10" t="s">
        <v>17</v>
      </c>
      <c r="D25" s="11" t="s">
        <v>50</v>
      </c>
      <c r="E25" s="11" t="s">
        <v>45</v>
      </c>
      <c r="F25" s="11" t="s">
        <v>49</v>
      </c>
      <c r="G25" s="11">
        <v>52</v>
      </c>
      <c r="H25" s="12">
        <v>44245</v>
      </c>
      <c r="I25" s="13">
        <v>150850</v>
      </c>
      <c r="J25" s="11"/>
      <c r="K25" s="14">
        <f>I25*9%</f>
        <v>13576.5</v>
      </c>
      <c r="L25" s="14">
        <f>I25*9%</f>
        <v>13576.5</v>
      </c>
      <c r="M25" s="15">
        <f t="shared" si="0"/>
        <v>178003</v>
      </c>
    </row>
    <row r="26" spans="1:13">
      <c r="A26" s="6"/>
      <c r="B26" s="8"/>
      <c r="C26" s="10"/>
      <c r="D26" s="11" t="s">
        <v>66</v>
      </c>
      <c r="E26" s="11"/>
      <c r="F26" s="11"/>
      <c r="G26" s="11"/>
      <c r="H26" s="17"/>
      <c r="I26" s="13"/>
      <c r="J26" s="11"/>
      <c r="K26" s="14"/>
      <c r="L26" s="14"/>
      <c r="M26" s="15"/>
    </row>
    <row r="27" spans="1:13">
      <c r="A27" s="11"/>
      <c r="B27" s="8"/>
      <c r="C27" s="10"/>
      <c r="D27" s="11" t="s">
        <v>67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30">
        <v>5</v>
      </c>
      <c r="B28" s="8" t="s">
        <v>16</v>
      </c>
      <c r="C28" s="10" t="s">
        <v>17</v>
      </c>
      <c r="D28" s="11" t="s">
        <v>50</v>
      </c>
      <c r="E28" s="11" t="s">
        <v>45</v>
      </c>
      <c r="F28" s="11" t="s">
        <v>49</v>
      </c>
      <c r="G28" s="11">
        <v>53</v>
      </c>
      <c r="H28" s="17">
        <v>44254</v>
      </c>
      <c r="I28" s="11">
        <v>496300</v>
      </c>
      <c r="J28" s="11"/>
      <c r="K28" s="14">
        <f>I28*9%</f>
        <v>44667</v>
      </c>
      <c r="L28" s="14">
        <f>I28*9%</f>
        <v>44667</v>
      </c>
      <c r="M28" s="15">
        <f t="shared" ref="M28" si="1">SUM(I28,K28,L28,)</f>
        <v>585634</v>
      </c>
    </row>
    <row r="29" spans="1:13">
      <c r="A29" s="11"/>
      <c r="B29" s="8"/>
      <c r="C29" s="10"/>
      <c r="D29" s="11" t="s">
        <v>68</v>
      </c>
      <c r="E29" s="11"/>
      <c r="F29" s="11"/>
      <c r="G29" s="11"/>
      <c r="H29" s="11"/>
      <c r="I29" s="11"/>
      <c r="J29" s="11"/>
      <c r="K29" s="16">
        <f>SUM(K4:K28)</f>
        <v>127831.05</v>
      </c>
      <c r="L29" s="16">
        <f>SUM(L4:L28)</f>
        <v>127831.05</v>
      </c>
      <c r="M29" s="16">
        <f>SUM(K29:L29)</f>
        <v>255662.1</v>
      </c>
    </row>
    <row r="30" spans="1:13">
      <c r="A30" s="11"/>
      <c r="B30" s="8"/>
      <c r="C30" s="10"/>
      <c r="D30" s="11" t="s">
        <v>69</v>
      </c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30"/>
      <c r="B31" s="8"/>
      <c r="C31" s="10"/>
      <c r="D31" s="11" t="s">
        <v>70</v>
      </c>
      <c r="E31" s="11"/>
      <c r="F31" s="11"/>
      <c r="G31" s="11"/>
      <c r="H31" s="17"/>
      <c r="I31" s="11"/>
      <c r="J31" s="11"/>
      <c r="K31" s="14"/>
      <c r="L31" s="14"/>
      <c r="M31" s="15"/>
    </row>
    <row r="32" spans="1:13">
      <c r="A32" s="11"/>
      <c r="B32" s="8"/>
      <c r="C32" s="10"/>
      <c r="D32" s="11" t="s">
        <v>71</v>
      </c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8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3"/>
    </row>
  </sheetData>
  <mergeCells count="2">
    <mergeCell ref="C1:D1"/>
    <mergeCell ref="J2:L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9"/>
  <sheetViews>
    <sheetView tabSelected="1" topLeftCell="D61" workbookViewId="0">
      <selection activeCell="I66" sqref="I66"/>
    </sheetView>
  </sheetViews>
  <sheetFormatPr defaultRowHeight="15"/>
  <cols>
    <col min="1" max="1" width="18.85546875" bestFit="1" customWidth="1"/>
    <col min="2" max="2" width="38.5703125" bestFit="1" customWidth="1"/>
    <col min="3" max="3" width="92.42578125" bestFit="1" customWidth="1"/>
    <col min="4" max="4" width="44.28515625" bestFit="1" customWidth="1"/>
    <col min="5" max="5" width="9" bestFit="1" customWidth="1"/>
    <col min="6" max="6" width="18.5703125" bestFit="1" customWidth="1"/>
    <col min="7" max="7" width="17" bestFit="1" customWidth="1"/>
    <col min="8" max="8" width="11.140625" bestFit="1" customWidth="1"/>
    <col min="9" max="9" width="12.7109375" bestFit="1" customWidth="1"/>
    <col min="11" max="12" width="10" bestFit="1" customWidth="1"/>
    <col min="13" max="13" width="16.140625" bestFit="1" customWidth="1"/>
  </cols>
  <sheetData>
    <row r="1" spans="1:13" ht="135" customHeight="1">
      <c r="A1" s="18" t="s">
        <v>19</v>
      </c>
      <c r="B1" s="38" t="s">
        <v>1</v>
      </c>
      <c r="C1" s="38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>
      <c r="A2" s="22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39" t="s">
        <v>11</v>
      </c>
      <c r="K2" s="39"/>
      <c r="L2" s="39"/>
      <c r="M2" s="24" t="s">
        <v>12</v>
      </c>
    </row>
    <row r="3" spans="1:13">
      <c r="A3" s="27">
        <v>1</v>
      </c>
      <c r="B3" s="32" t="s">
        <v>39</v>
      </c>
      <c r="C3" s="11" t="s">
        <v>40</v>
      </c>
      <c r="D3" s="11" t="s">
        <v>43</v>
      </c>
      <c r="E3" s="11"/>
      <c r="F3" s="11" t="s">
        <v>44</v>
      </c>
      <c r="G3" s="11">
        <v>376</v>
      </c>
      <c r="H3" s="17">
        <v>44228</v>
      </c>
      <c r="I3" s="11">
        <v>17616</v>
      </c>
      <c r="J3" s="31">
        <v>0.18</v>
      </c>
      <c r="K3" s="11">
        <f t="shared" ref="K3:K19" si="0">I3*9%</f>
        <v>1585.44</v>
      </c>
      <c r="L3" s="11">
        <f t="shared" ref="L3:L19" si="1">I3*9%</f>
        <v>1585.44</v>
      </c>
      <c r="M3" s="11">
        <f t="shared" ref="M3:M66" si="2">SUM(I3,K3,L3,)</f>
        <v>20786.879999999997</v>
      </c>
    </row>
    <row r="4" spans="1:13">
      <c r="A4" s="27">
        <v>2</v>
      </c>
      <c r="B4" s="32" t="s">
        <v>30</v>
      </c>
      <c r="C4" s="11" t="s">
        <v>31</v>
      </c>
      <c r="D4" s="11" t="s">
        <v>32</v>
      </c>
      <c r="E4" s="11"/>
      <c r="F4" s="11" t="s">
        <v>33</v>
      </c>
      <c r="G4" s="11">
        <v>444</v>
      </c>
      <c r="H4" s="17">
        <v>44230</v>
      </c>
      <c r="I4" s="11">
        <v>8000</v>
      </c>
      <c r="J4" s="31">
        <v>0.18</v>
      </c>
      <c r="K4" s="11">
        <f t="shared" si="0"/>
        <v>720</v>
      </c>
      <c r="L4" s="11">
        <f t="shared" si="1"/>
        <v>720</v>
      </c>
      <c r="M4" s="11">
        <f t="shared" si="2"/>
        <v>9440</v>
      </c>
    </row>
    <row r="5" spans="1:13">
      <c r="A5" s="27">
        <v>3</v>
      </c>
      <c r="B5" s="11" t="s">
        <v>46</v>
      </c>
      <c r="C5" s="11" t="s">
        <v>47</v>
      </c>
      <c r="D5" s="11" t="s">
        <v>72</v>
      </c>
      <c r="E5" s="11">
        <v>7208</v>
      </c>
      <c r="F5" s="11" t="s">
        <v>73</v>
      </c>
      <c r="G5" s="11">
        <v>3119</v>
      </c>
      <c r="H5" s="17">
        <v>44230</v>
      </c>
      <c r="I5" s="16">
        <v>41250</v>
      </c>
      <c r="J5" s="11"/>
      <c r="K5" s="11">
        <f t="shared" si="0"/>
        <v>3712.5</v>
      </c>
      <c r="L5" s="11">
        <f t="shared" si="1"/>
        <v>3712.5</v>
      </c>
      <c r="M5" s="16">
        <f t="shared" si="2"/>
        <v>48675</v>
      </c>
    </row>
    <row r="6" spans="1:13">
      <c r="A6" s="27"/>
      <c r="B6" s="25"/>
      <c r="C6" s="11"/>
      <c r="D6" s="11" t="s">
        <v>74</v>
      </c>
      <c r="E6" s="11">
        <v>7214</v>
      </c>
      <c r="F6" s="11" t="s">
        <v>73</v>
      </c>
      <c r="G6" s="11">
        <v>3119</v>
      </c>
      <c r="H6" s="17">
        <v>44230</v>
      </c>
      <c r="I6" s="16">
        <v>36874.5</v>
      </c>
      <c r="J6" s="11"/>
      <c r="K6" s="11">
        <f t="shared" si="0"/>
        <v>3318.7049999999999</v>
      </c>
      <c r="L6" s="11">
        <f t="shared" si="1"/>
        <v>3318.7049999999999</v>
      </c>
      <c r="M6" s="16">
        <f t="shared" si="2"/>
        <v>43511.91</v>
      </c>
    </row>
    <row r="7" spans="1:13">
      <c r="A7" s="27"/>
      <c r="B7" s="11"/>
      <c r="C7" s="11"/>
      <c r="D7" s="11" t="s">
        <v>41</v>
      </c>
      <c r="E7" s="11">
        <v>7216</v>
      </c>
      <c r="F7" s="11" t="s">
        <v>73</v>
      </c>
      <c r="G7" s="11">
        <v>3119</v>
      </c>
      <c r="H7" s="17">
        <v>44230</v>
      </c>
      <c r="I7" s="16">
        <v>130266.5</v>
      </c>
      <c r="J7" s="11"/>
      <c r="K7" s="11">
        <f t="shared" si="0"/>
        <v>11723.984999999999</v>
      </c>
      <c r="L7" s="11">
        <f t="shared" si="1"/>
        <v>11723.984999999999</v>
      </c>
      <c r="M7" s="16">
        <f t="shared" si="2"/>
        <v>153714.46999999997</v>
      </c>
    </row>
    <row r="8" spans="1:13">
      <c r="A8" s="27"/>
      <c r="B8" s="11"/>
      <c r="C8" s="11"/>
      <c r="D8" s="11" t="s">
        <v>74</v>
      </c>
      <c r="E8" s="11">
        <v>7214</v>
      </c>
      <c r="F8" s="11" t="s">
        <v>73</v>
      </c>
      <c r="G8" s="11">
        <v>3119</v>
      </c>
      <c r="H8" s="17">
        <v>44230</v>
      </c>
      <c r="I8" s="11">
        <v>38205</v>
      </c>
      <c r="J8" s="11"/>
      <c r="K8" s="11">
        <f t="shared" si="0"/>
        <v>3438.45</v>
      </c>
      <c r="L8" s="11">
        <f t="shared" si="1"/>
        <v>3438.45</v>
      </c>
      <c r="M8" s="16">
        <f t="shared" si="2"/>
        <v>45081.899999999994</v>
      </c>
    </row>
    <row r="9" spans="1:13">
      <c r="A9" s="27"/>
      <c r="B9" s="11"/>
      <c r="C9" s="11"/>
      <c r="D9" s="11" t="s">
        <v>75</v>
      </c>
      <c r="E9" s="11"/>
      <c r="F9" s="11"/>
      <c r="G9" s="11"/>
      <c r="H9" s="17"/>
      <c r="I9" s="11">
        <v>1300</v>
      </c>
      <c r="J9" s="11"/>
      <c r="K9" s="11">
        <f t="shared" si="0"/>
        <v>117</v>
      </c>
      <c r="L9" s="11">
        <f t="shared" si="1"/>
        <v>117</v>
      </c>
      <c r="M9" s="16">
        <f t="shared" si="2"/>
        <v>1534</v>
      </c>
    </row>
    <row r="10" spans="1:13">
      <c r="A10" s="27"/>
      <c r="B10" s="11"/>
      <c r="C10" s="11"/>
      <c r="D10" s="11" t="s">
        <v>76</v>
      </c>
      <c r="E10" s="11"/>
      <c r="F10" s="11"/>
      <c r="G10" s="11"/>
      <c r="H10" s="11"/>
      <c r="I10" s="11">
        <v>1051</v>
      </c>
      <c r="J10" s="11"/>
      <c r="K10" s="11">
        <f t="shared" si="0"/>
        <v>94.59</v>
      </c>
      <c r="L10" s="11">
        <f t="shared" si="1"/>
        <v>94.59</v>
      </c>
      <c r="M10" s="16">
        <f t="shared" si="2"/>
        <v>1240.1799999999998</v>
      </c>
    </row>
    <row r="11" spans="1:13">
      <c r="A11" s="27"/>
      <c r="B11" s="11"/>
      <c r="C11" s="11"/>
      <c r="D11" s="11"/>
      <c r="E11" s="11"/>
      <c r="F11" s="11"/>
      <c r="G11" s="11"/>
      <c r="H11" s="11" t="s">
        <v>77</v>
      </c>
      <c r="I11" s="16">
        <f>SUM(I5:I10)</f>
        <v>248947</v>
      </c>
      <c r="J11" s="11"/>
      <c r="K11" s="11"/>
      <c r="L11" s="11"/>
      <c r="M11" s="16"/>
    </row>
    <row r="12" spans="1:13">
      <c r="A12" s="27">
        <v>4</v>
      </c>
      <c r="B12" s="11" t="s">
        <v>46</v>
      </c>
      <c r="C12" s="11" t="s">
        <v>47</v>
      </c>
      <c r="D12" s="11" t="s">
        <v>78</v>
      </c>
      <c r="E12" s="11">
        <v>7306</v>
      </c>
      <c r="F12" s="11" t="s">
        <v>73</v>
      </c>
      <c r="G12" s="11">
        <v>3145</v>
      </c>
      <c r="H12" s="17">
        <v>44231</v>
      </c>
      <c r="I12" s="16">
        <v>81490</v>
      </c>
      <c r="J12" s="11"/>
      <c r="K12" s="11">
        <f t="shared" si="0"/>
        <v>7334.0999999999995</v>
      </c>
      <c r="L12" s="11">
        <f t="shared" si="1"/>
        <v>7334.0999999999995</v>
      </c>
      <c r="M12" s="16">
        <f t="shared" si="2"/>
        <v>96158.200000000012</v>
      </c>
    </row>
    <row r="13" spans="1:13" ht="30.75" customHeight="1">
      <c r="A13" s="27"/>
      <c r="B13" s="25"/>
      <c r="C13" s="11"/>
      <c r="D13" s="11" t="s">
        <v>72</v>
      </c>
      <c r="E13" s="11">
        <v>7208</v>
      </c>
      <c r="F13" s="11" t="s">
        <v>73</v>
      </c>
      <c r="G13" s="11">
        <v>3145</v>
      </c>
      <c r="H13" s="17">
        <v>44231</v>
      </c>
      <c r="I13" s="16">
        <v>62700</v>
      </c>
      <c r="J13" s="11"/>
      <c r="K13" s="11">
        <f t="shared" si="0"/>
        <v>5643</v>
      </c>
      <c r="L13" s="11">
        <f t="shared" si="1"/>
        <v>5643</v>
      </c>
      <c r="M13" s="16">
        <f t="shared" si="2"/>
        <v>73986</v>
      </c>
    </row>
    <row r="14" spans="1:13">
      <c r="A14" s="27"/>
      <c r="B14" s="11"/>
      <c r="C14" s="11"/>
      <c r="D14" s="11" t="s">
        <v>74</v>
      </c>
      <c r="E14" s="11">
        <v>7214</v>
      </c>
      <c r="F14" s="11" t="s">
        <v>73</v>
      </c>
      <c r="G14" s="11">
        <v>3145</v>
      </c>
      <c r="H14" s="17">
        <v>44231</v>
      </c>
      <c r="I14" s="16">
        <v>32224.5</v>
      </c>
      <c r="J14" s="11"/>
      <c r="K14" s="11">
        <f t="shared" si="0"/>
        <v>2900.2049999999999</v>
      </c>
      <c r="L14" s="11">
        <f t="shared" si="1"/>
        <v>2900.2049999999999</v>
      </c>
      <c r="M14" s="16">
        <f t="shared" si="2"/>
        <v>38024.910000000003</v>
      </c>
    </row>
    <row r="15" spans="1:13">
      <c r="A15" s="27"/>
      <c r="B15" s="11"/>
      <c r="C15" s="11"/>
      <c r="D15" s="11" t="s">
        <v>74</v>
      </c>
      <c r="E15" s="11">
        <v>7214</v>
      </c>
      <c r="F15" s="11" t="s">
        <v>73</v>
      </c>
      <c r="G15" s="11">
        <v>3145</v>
      </c>
      <c r="H15" s="17">
        <v>44231</v>
      </c>
      <c r="I15" s="11">
        <v>31461.5</v>
      </c>
      <c r="J15" s="11"/>
      <c r="K15" s="11">
        <f t="shared" si="0"/>
        <v>2831.5349999999999</v>
      </c>
      <c r="L15" s="11">
        <f t="shared" si="1"/>
        <v>2831.5349999999999</v>
      </c>
      <c r="M15" s="16">
        <f t="shared" si="2"/>
        <v>37124.570000000007</v>
      </c>
    </row>
    <row r="16" spans="1:13">
      <c r="A16" s="27"/>
      <c r="B16" s="11"/>
      <c r="C16" s="11"/>
      <c r="D16" s="11" t="s">
        <v>75</v>
      </c>
      <c r="E16" s="11"/>
      <c r="F16" s="11"/>
      <c r="G16" s="11"/>
      <c r="H16" s="17"/>
      <c r="I16" s="11">
        <v>1300</v>
      </c>
      <c r="J16" s="11"/>
      <c r="K16" s="11">
        <f t="shared" si="0"/>
        <v>117</v>
      </c>
      <c r="L16" s="11">
        <f t="shared" si="1"/>
        <v>117</v>
      </c>
      <c r="M16" s="16">
        <f t="shared" si="2"/>
        <v>1534</v>
      </c>
    </row>
    <row r="17" spans="1:13">
      <c r="A17" s="27"/>
      <c r="B17" s="11"/>
      <c r="C17" s="11"/>
      <c r="D17" s="11" t="s">
        <v>76</v>
      </c>
      <c r="E17" s="11"/>
      <c r="F17" s="11"/>
      <c r="G17" s="11"/>
      <c r="H17" s="11"/>
      <c r="I17" s="11">
        <v>790</v>
      </c>
      <c r="J17" s="11"/>
      <c r="K17" s="11">
        <f t="shared" si="0"/>
        <v>71.099999999999994</v>
      </c>
      <c r="L17" s="11">
        <f t="shared" si="1"/>
        <v>71.099999999999994</v>
      </c>
      <c r="M17" s="16">
        <f t="shared" si="2"/>
        <v>932.2</v>
      </c>
    </row>
    <row r="18" spans="1:13">
      <c r="A18" s="27"/>
      <c r="B18" s="11"/>
      <c r="C18" s="11"/>
      <c r="D18" s="11"/>
      <c r="E18" s="11"/>
      <c r="F18" s="11"/>
      <c r="G18" s="11"/>
      <c r="H18" s="11" t="s">
        <v>77</v>
      </c>
      <c r="I18" s="16">
        <f>SUM(I12:I17)</f>
        <v>209966</v>
      </c>
      <c r="J18" s="11"/>
      <c r="K18" s="11"/>
      <c r="L18" s="11"/>
      <c r="M18" s="16"/>
    </row>
    <row r="19" spans="1:13">
      <c r="A19" s="27">
        <v>5</v>
      </c>
      <c r="B19" s="11" t="s">
        <v>79</v>
      </c>
      <c r="C19" s="11" t="s">
        <v>80</v>
      </c>
      <c r="D19" s="11" t="s">
        <v>81</v>
      </c>
      <c r="E19" s="11"/>
      <c r="F19" s="11" t="s">
        <v>82</v>
      </c>
      <c r="G19" s="11">
        <v>347</v>
      </c>
      <c r="H19" s="17">
        <v>44231</v>
      </c>
      <c r="I19" s="11">
        <v>4420</v>
      </c>
      <c r="J19" s="31">
        <v>0.18</v>
      </c>
      <c r="K19" s="11">
        <f t="shared" si="0"/>
        <v>397.8</v>
      </c>
      <c r="L19" s="11">
        <f t="shared" si="1"/>
        <v>397.8</v>
      </c>
      <c r="M19" s="16">
        <f t="shared" si="2"/>
        <v>5215.6000000000004</v>
      </c>
    </row>
    <row r="20" spans="1:13">
      <c r="A20" s="2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27">
        <v>6</v>
      </c>
      <c r="B21" s="25" t="s">
        <v>23</v>
      </c>
      <c r="C21" s="11" t="s">
        <v>24</v>
      </c>
      <c r="D21" s="11" t="s">
        <v>25</v>
      </c>
      <c r="E21" s="11">
        <v>27111900</v>
      </c>
      <c r="F21" s="11" t="s">
        <v>26</v>
      </c>
      <c r="G21" s="11">
        <v>8553</v>
      </c>
      <c r="H21" s="17">
        <v>44231</v>
      </c>
      <c r="I21" s="11">
        <v>2594.06</v>
      </c>
      <c r="J21" s="31">
        <v>0.18</v>
      </c>
      <c r="K21" s="11">
        <f t="shared" ref="K21:K31" si="3">I21*9%</f>
        <v>233.46539999999999</v>
      </c>
      <c r="L21" s="11">
        <f t="shared" ref="L21:L31" si="4">I21*9%</f>
        <v>233.46539999999999</v>
      </c>
      <c r="M21" s="11">
        <f t="shared" si="2"/>
        <v>3060.9908</v>
      </c>
    </row>
    <row r="22" spans="1:13">
      <c r="A22" s="27">
        <v>7</v>
      </c>
      <c r="B22" s="11" t="s">
        <v>27</v>
      </c>
      <c r="C22" s="11" t="s">
        <v>28</v>
      </c>
      <c r="D22" s="11" t="s">
        <v>42</v>
      </c>
      <c r="E22" s="11">
        <v>72299016</v>
      </c>
      <c r="F22" s="11" t="s">
        <v>29</v>
      </c>
      <c r="G22" s="28">
        <v>311</v>
      </c>
      <c r="H22" s="17">
        <v>44235</v>
      </c>
      <c r="I22" s="11">
        <v>82687.5</v>
      </c>
      <c r="J22" s="31">
        <v>0.18</v>
      </c>
      <c r="K22" s="11">
        <f t="shared" si="3"/>
        <v>7441.875</v>
      </c>
      <c r="L22" s="11">
        <f t="shared" si="4"/>
        <v>7441.875</v>
      </c>
      <c r="M22" s="11">
        <f t="shared" si="2"/>
        <v>97571.25</v>
      </c>
    </row>
    <row r="23" spans="1:13">
      <c r="A23" s="27">
        <v>8</v>
      </c>
      <c r="B23" s="32" t="s">
        <v>34</v>
      </c>
      <c r="C23" s="11" t="s">
        <v>35</v>
      </c>
      <c r="D23" s="11" t="s">
        <v>83</v>
      </c>
      <c r="E23" s="11">
        <v>7306</v>
      </c>
      <c r="F23" s="11" t="s">
        <v>36</v>
      </c>
      <c r="G23" s="11" t="s">
        <v>84</v>
      </c>
      <c r="H23" s="17">
        <v>44237</v>
      </c>
      <c r="I23" s="11">
        <v>37400</v>
      </c>
      <c r="J23" s="31">
        <v>0.18</v>
      </c>
      <c r="K23" s="11">
        <f t="shared" si="3"/>
        <v>3366</v>
      </c>
      <c r="L23" s="11">
        <f t="shared" si="4"/>
        <v>3366</v>
      </c>
      <c r="M23" s="11">
        <f t="shared" si="2"/>
        <v>44132</v>
      </c>
    </row>
    <row r="24" spans="1:13">
      <c r="A24" s="27"/>
      <c r="B24" s="25"/>
      <c r="C24" s="11"/>
      <c r="D24" s="11" t="s">
        <v>85</v>
      </c>
      <c r="E24" s="11">
        <v>7216</v>
      </c>
      <c r="F24" s="11" t="s">
        <v>36</v>
      </c>
      <c r="G24" s="11" t="s">
        <v>84</v>
      </c>
      <c r="H24" s="17">
        <v>44237</v>
      </c>
      <c r="I24" s="11">
        <v>39950</v>
      </c>
      <c r="J24" s="11"/>
      <c r="K24" s="11">
        <f t="shared" si="3"/>
        <v>3595.5</v>
      </c>
      <c r="L24" s="11">
        <f t="shared" si="4"/>
        <v>3595.5</v>
      </c>
      <c r="M24" s="11">
        <f t="shared" si="2"/>
        <v>47141</v>
      </c>
    </row>
    <row r="25" spans="1:13">
      <c r="A25" s="27"/>
      <c r="B25" s="20"/>
      <c r="C25" s="20"/>
      <c r="D25" s="11" t="s">
        <v>76</v>
      </c>
      <c r="E25" s="11"/>
      <c r="F25" s="11"/>
      <c r="G25" s="11"/>
      <c r="H25" s="17"/>
      <c r="I25" s="11">
        <v>350</v>
      </c>
      <c r="J25" s="11"/>
      <c r="K25" s="11">
        <f t="shared" si="3"/>
        <v>31.5</v>
      </c>
      <c r="L25" s="11">
        <f t="shared" si="4"/>
        <v>31.5</v>
      </c>
      <c r="M25" s="11">
        <f t="shared" si="2"/>
        <v>413</v>
      </c>
    </row>
    <row r="26" spans="1:13">
      <c r="A26" s="27"/>
      <c r="B26" s="11"/>
      <c r="C26" s="11"/>
      <c r="D26" s="11" t="s">
        <v>86</v>
      </c>
      <c r="E26" s="29"/>
      <c r="F26" s="11"/>
      <c r="G26" s="11"/>
      <c r="H26" s="17"/>
      <c r="I26" s="11">
        <v>1500</v>
      </c>
      <c r="J26" s="11"/>
      <c r="K26" s="11">
        <f t="shared" si="3"/>
        <v>135</v>
      </c>
      <c r="L26" s="11">
        <f t="shared" si="4"/>
        <v>135</v>
      </c>
      <c r="M26" s="11">
        <f t="shared" si="2"/>
        <v>1770</v>
      </c>
    </row>
    <row r="27" spans="1:13">
      <c r="A27" s="27">
        <v>9</v>
      </c>
      <c r="B27" s="11" t="s">
        <v>87</v>
      </c>
      <c r="C27" s="11" t="s">
        <v>88</v>
      </c>
      <c r="D27" s="11" t="s">
        <v>89</v>
      </c>
      <c r="E27" s="11">
        <v>7318</v>
      </c>
      <c r="F27" s="11" t="s">
        <v>90</v>
      </c>
      <c r="G27" s="11" t="s">
        <v>91</v>
      </c>
      <c r="H27" s="17">
        <v>44238</v>
      </c>
      <c r="I27" s="11">
        <v>375</v>
      </c>
      <c r="J27" s="31">
        <v>0.18</v>
      </c>
      <c r="K27" s="11">
        <f t="shared" si="3"/>
        <v>33.75</v>
      </c>
      <c r="L27" s="11">
        <f t="shared" si="4"/>
        <v>33.75</v>
      </c>
      <c r="M27" s="11">
        <f t="shared" si="2"/>
        <v>442.5</v>
      </c>
    </row>
    <row r="28" spans="1:13">
      <c r="A28" s="27"/>
      <c r="B28" s="11"/>
      <c r="C28" s="11"/>
      <c r="D28" s="11" t="s">
        <v>92</v>
      </c>
      <c r="E28" s="11">
        <v>7318</v>
      </c>
      <c r="F28" s="11" t="s">
        <v>90</v>
      </c>
      <c r="G28" s="11" t="s">
        <v>91</v>
      </c>
      <c r="H28" s="17">
        <v>44238</v>
      </c>
      <c r="I28" s="11">
        <v>216</v>
      </c>
      <c r="J28" s="11"/>
      <c r="K28" s="11">
        <f t="shared" si="3"/>
        <v>19.439999999999998</v>
      </c>
      <c r="L28" s="11">
        <f t="shared" si="4"/>
        <v>19.439999999999998</v>
      </c>
      <c r="M28" s="11">
        <f t="shared" si="2"/>
        <v>254.88</v>
      </c>
    </row>
    <row r="29" spans="1:13">
      <c r="A29" s="27"/>
      <c r="B29" s="26"/>
      <c r="C29" s="8"/>
      <c r="D29" s="11" t="s">
        <v>93</v>
      </c>
      <c r="E29" s="11">
        <v>8546</v>
      </c>
      <c r="F29" s="11" t="s">
        <v>90</v>
      </c>
      <c r="G29" s="11" t="s">
        <v>91</v>
      </c>
      <c r="H29" s="17">
        <v>44238</v>
      </c>
      <c r="I29" s="11">
        <v>90</v>
      </c>
      <c r="J29" s="11"/>
      <c r="K29" s="11">
        <f t="shared" si="3"/>
        <v>8.1</v>
      </c>
      <c r="L29" s="11">
        <f t="shared" si="4"/>
        <v>8.1</v>
      </c>
      <c r="M29" s="11">
        <f t="shared" si="2"/>
        <v>106.19999999999999</v>
      </c>
    </row>
    <row r="30" spans="1:13">
      <c r="A30" s="27"/>
      <c r="B30" s="11"/>
      <c r="C30" s="11"/>
      <c r="D30" s="11" t="s">
        <v>94</v>
      </c>
      <c r="E30" s="11">
        <v>8515</v>
      </c>
      <c r="F30" s="11" t="s">
        <v>90</v>
      </c>
      <c r="G30" s="11" t="s">
        <v>91</v>
      </c>
      <c r="H30" s="17">
        <v>44238</v>
      </c>
      <c r="I30" s="11">
        <v>625</v>
      </c>
      <c r="J30" s="11"/>
      <c r="K30" s="11">
        <f t="shared" si="3"/>
        <v>56.25</v>
      </c>
      <c r="L30" s="11">
        <f t="shared" si="4"/>
        <v>56.25</v>
      </c>
      <c r="M30" s="11">
        <f t="shared" si="2"/>
        <v>737.5</v>
      </c>
    </row>
    <row r="31" spans="1:13">
      <c r="A31" s="27"/>
      <c r="B31" s="11"/>
      <c r="C31" s="11"/>
      <c r="D31" s="11" t="s">
        <v>95</v>
      </c>
      <c r="E31" s="11">
        <v>8311</v>
      </c>
      <c r="F31" s="11" t="s">
        <v>90</v>
      </c>
      <c r="G31" s="11" t="s">
        <v>91</v>
      </c>
      <c r="H31" s="17">
        <v>44238</v>
      </c>
      <c r="I31" s="11">
        <v>5520</v>
      </c>
      <c r="J31" s="11"/>
      <c r="K31" s="11">
        <f t="shared" si="3"/>
        <v>496.79999999999995</v>
      </c>
      <c r="L31" s="11">
        <f t="shared" si="4"/>
        <v>496.79999999999995</v>
      </c>
      <c r="M31" s="11">
        <f t="shared" si="2"/>
        <v>6513.6</v>
      </c>
    </row>
    <row r="32" spans="1:13">
      <c r="A32" s="27"/>
      <c r="B32" s="11"/>
      <c r="C32" s="11"/>
      <c r="D32" s="11" t="s">
        <v>96</v>
      </c>
      <c r="E32" s="11">
        <v>5208</v>
      </c>
      <c r="F32" s="11" t="s">
        <v>90</v>
      </c>
      <c r="G32" s="11" t="s">
        <v>91</v>
      </c>
      <c r="H32" s="17">
        <v>44238</v>
      </c>
      <c r="I32" s="11">
        <v>200</v>
      </c>
      <c r="J32" s="31">
        <v>0.05</v>
      </c>
      <c r="K32" s="11">
        <f>I32*2.5%</f>
        <v>5</v>
      </c>
      <c r="L32" s="11">
        <f>I32*2.5%</f>
        <v>5</v>
      </c>
      <c r="M32" s="11">
        <f t="shared" si="2"/>
        <v>210</v>
      </c>
    </row>
    <row r="33" spans="1:13">
      <c r="A33" s="27"/>
      <c r="B33" s="26"/>
      <c r="C33" s="8"/>
      <c r="D33" s="11" t="s">
        <v>97</v>
      </c>
      <c r="E33" s="11">
        <v>6307</v>
      </c>
      <c r="F33" s="11" t="s">
        <v>90</v>
      </c>
      <c r="G33" s="11" t="s">
        <v>91</v>
      </c>
      <c r="H33" s="17">
        <v>44238</v>
      </c>
      <c r="I33" s="11">
        <v>168</v>
      </c>
      <c r="J33" s="31">
        <v>0.05</v>
      </c>
      <c r="K33" s="11">
        <f>I33*2.5%</f>
        <v>4.2</v>
      </c>
      <c r="L33" s="11">
        <f>I33*2.5%</f>
        <v>4.2</v>
      </c>
      <c r="M33" s="11">
        <f t="shared" si="2"/>
        <v>176.39999999999998</v>
      </c>
    </row>
    <row r="34" spans="1:13">
      <c r="A34" s="27">
        <v>10</v>
      </c>
      <c r="B34" s="11" t="s">
        <v>98</v>
      </c>
      <c r="C34" s="11" t="s">
        <v>99</v>
      </c>
      <c r="D34" s="11" t="s">
        <v>100</v>
      </c>
      <c r="E34" s="11">
        <v>3208</v>
      </c>
      <c r="F34" s="11" t="s">
        <v>101</v>
      </c>
      <c r="G34" s="11">
        <v>110</v>
      </c>
      <c r="H34" s="17">
        <v>44242</v>
      </c>
      <c r="I34" s="11">
        <v>4200</v>
      </c>
      <c r="J34" s="31">
        <v>0.18</v>
      </c>
      <c r="K34" s="11">
        <f t="shared" ref="K34:K36" si="5">I34*9%</f>
        <v>378</v>
      </c>
      <c r="L34" s="11">
        <f t="shared" ref="L34:L36" si="6">I34*9%</f>
        <v>378</v>
      </c>
      <c r="M34" s="11">
        <f t="shared" si="2"/>
        <v>4956</v>
      </c>
    </row>
    <row r="35" spans="1:13">
      <c r="A35" s="27"/>
      <c r="B35" s="11"/>
      <c r="C35" s="11"/>
      <c r="D35" s="11" t="s">
        <v>102</v>
      </c>
      <c r="E35" s="11">
        <v>3208</v>
      </c>
      <c r="F35" s="11" t="s">
        <v>101</v>
      </c>
      <c r="G35" s="11">
        <v>110</v>
      </c>
      <c r="H35" s="17">
        <v>44242</v>
      </c>
      <c r="I35" s="11">
        <v>3850</v>
      </c>
      <c r="J35" s="31">
        <v>0.18</v>
      </c>
      <c r="K35" s="11">
        <f t="shared" si="5"/>
        <v>346.5</v>
      </c>
      <c r="L35" s="11">
        <f t="shared" si="6"/>
        <v>346.5</v>
      </c>
      <c r="M35" s="11">
        <f t="shared" si="2"/>
        <v>4543</v>
      </c>
    </row>
    <row r="36" spans="1:13">
      <c r="A36" s="27"/>
      <c r="B36" s="11"/>
      <c r="C36" s="11"/>
      <c r="D36" s="11" t="s">
        <v>103</v>
      </c>
      <c r="E36" s="11"/>
      <c r="F36" s="11"/>
      <c r="G36" s="11"/>
      <c r="H36" s="17"/>
      <c r="I36" s="11">
        <v>300</v>
      </c>
      <c r="J36" s="11"/>
      <c r="K36" s="11">
        <f t="shared" si="5"/>
        <v>27</v>
      </c>
      <c r="L36" s="11">
        <f t="shared" si="6"/>
        <v>27</v>
      </c>
      <c r="M36" s="11">
        <f t="shared" si="2"/>
        <v>354</v>
      </c>
    </row>
    <row r="37" spans="1:13">
      <c r="A37" s="27">
        <v>11</v>
      </c>
      <c r="B37" s="33" t="s">
        <v>104</v>
      </c>
      <c r="C37" s="33" t="s">
        <v>105</v>
      </c>
      <c r="D37" s="11" t="s">
        <v>106</v>
      </c>
      <c r="E37" s="11">
        <v>9988</v>
      </c>
      <c r="F37" s="11" t="s">
        <v>107</v>
      </c>
      <c r="G37" s="11" t="s">
        <v>108</v>
      </c>
      <c r="H37" s="17">
        <v>44239</v>
      </c>
      <c r="I37" s="11">
        <v>4407</v>
      </c>
      <c r="J37" s="31">
        <v>0.12</v>
      </c>
      <c r="K37" s="11">
        <f>I37*6%</f>
        <v>264.42</v>
      </c>
      <c r="L37" s="11">
        <f>I37*6%</f>
        <v>264.42</v>
      </c>
      <c r="M37" s="11">
        <f t="shared" si="2"/>
        <v>4935.84</v>
      </c>
    </row>
    <row r="38" spans="1:13">
      <c r="A38" s="27"/>
      <c r="B38" s="20"/>
      <c r="C38" s="20"/>
      <c r="D38" s="11" t="s">
        <v>109</v>
      </c>
      <c r="E38" s="11">
        <v>9988</v>
      </c>
      <c r="F38" s="11" t="s">
        <v>107</v>
      </c>
      <c r="G38" s="11" t="s">
        <v>108</v>
      </c>
      <c r="H38" s="17">
        <v>44239</v>
      </c>
      <c r="I38" s="11">
        <v>440</v>
      </c>
      <c r="J38" s="11"/>
      <c r="K38" s="11">
        <f t="shared" ref="K38:K40" si="7">I38*6%</f>
        <v>26.4</v>
      </c>
      <c r="L38" s="11">
        <f t="shared" ref="L38:L40" si="8">I38*6%</f>
        <v>26.4</v>
      </c>
      <c r="M38" s="11">
        <f t="shared" si="2"/>
        <v>492.79999999999995</v>
      </c>
    </row>
    <row r="39" spans="1:13">
      <c r="A39" s="27"/>
      <c r="B39" s="11"/>
      <c r="C39" s="11"/>
      <c r="D39" s="11" t="s">
        <v>110</v>
      </c>
      <c r="E39" s="11">
        <v>9988</v>
      </c>
      <c r="F39" s="11" t="s">
        <v>107</v>
      </c>
      <c r="G39" s="11" t="s">
        <v>108</v>
      </c>
      <c r="H39" s="17">
        <v>44239</v>
      </c>
      <c r="I39" s="11">
        <v>2916</v>
      </c>
      <c r="J39" s="11"/>
      <c r="K39" s="11">
        <f t="shared" si="7"/>
        <v>174.95999999999998</v>
      </c>
      <c r="L39" s="11">
        <f t="shared" si="8"/>
        <v>174.95999999999998</v>
      </c>
      <c r="M39" s="11">
        <f t="shared" si="2"/>
        <v>3265.92</v>
      </c>
    </row>
    <row r="40" spans="1:13">
      <c r="A40" s="27"/>
      <c r="B40" s="11"/>
      <c r="C40" s="11"/>
      <c r="D40" s="11" t="s">
        <v>111</v>
      </c>
      <c r="E40" s="11">
        <v>9988</v>
      </c>
      <c r="F40" s="11" t="s">
        <v>107</v>
      </c>
      <c r="G40" s="11" t="s">
        <v>108</v>
      </c>
      <c r="H40" s="17">
        <v>44239</v>
      </c>
      <c r="I40" s="11">
        <v>288</v>
      </c>
      <c r="J40" s="11"/>
      <c r="K40" s="11">
        <f t="shared" si="7"/>
        <v>17.28</v>
      </c>
      <c r="L40" s="11">
        <f t="shared" si="8"/>
        <v>17.28</v>
      </c>
      <c r="M40" s="11">
        <f t="shared" si="2"/>
        <v>322.55999999999995</v>
      </c>
    </row>
    <row r="41" spans="1:13">
      <c r="A41" s="27">
        <v>12</v>
      </c>
      <c r="B41" s="32" t="s">
        <v>37</v>
      </c>
      <c r="C41" s="11" t="s">
        <v>38</v>
      </c>
      <c r="D41" s="11" t="s">
        <v>112</v>
      </c>
      <c r="E41" s="11">
        <v>7208</v>
      </c>
      <c r="F41" s="11" t="s">
        <v>18</v>
      </c>
      <c r="G41" s="11">
        <v>244</v>
      </c>
      <c r="H41" s="17">
        <v>44240</v>
      </c>
      <c r="I41" s="11">
        <v>586880</v>
      </c>
      <c r="J41" s="11"/>
      <c r="K41" s="11">
        <f>I41*9%</f>
        <v>52819.199999999997</v>
      </c>
      <c r="L41" s="11">
        <f>I41*9%</f>
        <v>52819.199999999997</v>
      </c>
      <c r="M41" s="11">
        <f t="shared" si="2"/>
        <v>692518.39999999991</v>
      </c>
    </row>
    <row r="42" spans="1:13">
      <c r="A42" s="27"/>
      <c r="B42" s="25"/>
      <c r="C42" s="11"/>
      <c r="D42" s="11" t="s">
        <v>86</v>
      </c>
      <c r="E42" s="11"/>
      <c r="F42" s="11"/>
      <c r="G42" s="11"/>
      <c r="H42" s="17"/>
      <c r="I42" s="11">
        <v>9500</v>
      </c>
      <c r="J42" s="11"/>
      <c r="K42" s="11"/>
      <c r="L42" s="11"/>
      <c r="M42" s="11"/>
    </row>
    <row r="43" spans="1:13">
      <c r="A43" s="27">
        <v>13</v>
      </c>
      <c r="B43" s="34" t="s">
        <v>20</v>
      </c>
      <c r="C43" s="8" t="s">
        <v>21</v>
      </c>
      <c r="D43" s="11" t="s">
        <v>113</v>
      </c>
      <c r="E43" s="11">
        <v>6116</v>
      </c>
      <c r="F43" s="11" t="s">
        <v>22</v>
      </c>
      <c r="G43" s="11" t="s">
        <v>114</v>
      </c>
      <c r="H43" s="17">
        <v>44243</v>
      </c>
      <c r="I43" s="11">
        <v>212</v>
      </c>
      <c r="J43" s="31">
        <v>0.05</v>
      </c>
      <c r="K43" s="11">
        <f>I43*2.5%</f>
        <v>5.3000000000000007</v>
      </c>
      <c r="L43" s="11">
        <f>I43*2.5%</f>
        <v>5.3000000000000007</v>
      </c>
      <c r="M43" s="11">
        <f t="shared" si="2"/>
        <v>222.60000000000002</v>
      </c>
    </row>
    <row r="44" spans="1:13">
      <c r="A44" s="27"/>
      <c r="B44" s="25"/>
      <c r="C44" s="11"/>
      <c r="D44" s="11" t="s">
        <v>115</v>
      </c>
      <c r="E44" s="11">
        <v>8311</v>
      </c>
      <c r="F44" s="11" t="s">
        <v>22</v>
      </c>
      <c r="G44" s="11" t="s">
        <v>114</v>
      </c>
      <c r="H44" s="17">
        <v>44243</v>
      </c>
      <c r="I44" s="11">
        <v>8100</v>
      </c>
      <c r="J44" s="31">
        <v>0.18</v>
      </c>
      <c r="K44" s="11">
        <f>I44*9%</f>
        <v>729</v>
      </c>
      <c r="L44" s="11">
        <f>I44*9%</f>
        <v>729</v>
      </c>
      <c r="M44" s="11">
        <f t="shared" si="2"/>
        <v>9558</v>
      </c>
    </row>
    <row r="45" spans="1:13">
      <c r="A45" s="27"/>
      <c r="B45" s="25"/>
      <c r="C45" s="11"/>
      <c r="D45" s="11" t="s">
        <v>116</v>
      </c>
      <c r="E45" s="11">
        <v>8515</v>
      </c>
      <c r="F45" s="11" t="s">
        <v>22</v>
      </c>
      <c r="G45" s="11" t="s">
        <v>114</v>
      </c>
      <c r="H45" s="17">
        <v>44243</v>
      </c>
      <c r="I45" s="11">
        <v>300</v>
      </c>
      <c r="J45" s="31">
        <v>0.18</v>
      </c>
      <c r="K45" s="11">
        <f t="shared" ref="K45:K53" si="9">I45*9%</f>
        <v>27</v>
      </c>
      <c r="L45" s="11">
        <f t="shared" ref="L45:L53" si="10">I45*9%</f>
        <v>27</v>
      </c>
      <c r="M45" s="11">
        <f t="shared" si="2"/>
        <v>354</v>
      </c>
    </row>
    <row r="46" spans="1:13">
      <c r="A46" s="27"/>
      <c r="B46" s="25"/>
      <c r="C46" s="11"/>
      <c r="D46" s="11" t="s">
        <v>117</v>
      </c>
      <c r="E46" s="11">
        <v>7020</v>
      </c>
      <c r="F46" s="11" t="s">
        <v>22</v>
      </c>
      <c r="G46" s="11" t="s">
        <v>114</v>
      </c>
      <c r="H46" s="17">
        <v>44243</v>
      </c>
      <c r="I46" s="11">
        <v>120</v>
      </c>
      <c r="J46" s="31">
        <v>0.18</v>
      </c>
      <c r="K46" s="11">
        <f t="shared" si="9"/>
        <v>10.799999999999999</v>
      </c>
      <c r="L46" s="11">
        <f t="shared" si="10"/>
        <v>10.799999999999999</v>
      </c>
      <c r="M46" s="11">
        <f t="shared" si="2"/>
        <v>141.60000000000002</v>
      </c>
    </row>
    <row r="47" spans="1:13">
      <c r="A47" s="27">
        <v>14</v>
      </c>
      <c r="B47" s="32" t="s">
        <v>37</v>
      </c>
      <c r="C47" s="11" t="s">
        <v>38</v>
      </c>
      <c r="D47" s="11" t="s">
        <v>118</v>
      </c>
      <c r="E47" s="11" t="s">
        <v>45</v>
      </c>
      <c r="F47" s="11" t="s">
        <v>18</v>
      </c>
      <c r="G47" s="11">
        <v>248</v>
      </c>
      <c r="H47" s="17">
        <v>44243</v>
      </c>
      <c r="I47" s="11">
        <v>15050</v>
      </c>
      <c r="J47" s="31">
        <v>0.18</v>
      </c>
      <c r="K47" s="11">
        <f t="shared" si="9"/>
        <v>1354.5</v>
      </c>
      <c r="L47" s="11">
        <f t="shared" si="10"/>
        <v>1354.5</v>
      </c>
      <c r="M47" s="11">
        <f t="shared" si="2"/>
        <v>17759</v>
      </c>
    </row>
    <row r="48" spans="1:13">
      <c r="A48" s="27">
        <v>15</v>
      </c>
      <c r="B48" s="11" t="s">
        <v>46</v>
      </c>
      <c r="C48" s="11" t="s">
        <v>47</v>
      </c>
      <c r="D48" s="11" t="s">
        <v>119</v>
      </c>
      <c r="E48" s="11">
        <v>7216</v>
      </c>
      <c r="F48" s="11" t="s">
        <v>73</v>
      </c>
      <c r="G48" s="11">
        <v>3402</v>
      </c>
      <c r="H48" s="17">
        <v>44246</v>
      </c>
      <c r="I48" s="11">
        <v>155750</v>
      </c>
      <c r="J48" s="31">
        <v>0.18</v>
      </c>
      <c r="K48" s="11">
        <f t="shared" si="9"/>
        <v>14017.5</v>
      </c>
      <c r="L48" s="11">
        <f t="shared" si="10"/>
        <v>14017.5</v>
      </c>
      <c r="M48" s="11">
        <f t="shared" si="2"/>
        <v>183785</v>
      </c>
    </row>
    <row r="49" spans="1:13">
      <c r="A49" s="27"/>
      <c r="B49" s="11"/>
      <c r="C49" s="11"/>
      <c r="D49" s="11" t="s">
        <v>120</v>
      </c>
      <c r="E49" s="11">
        <v>7211</v>
      </c>
      <c r="F49" s="11" t="s">
        <v>73</v>
      </c>
      <c r="G49" s="11">
        <v>3402</v>
      </c>
      <c r="H49" s="17">
        <v>44246</v>
      </c>
      <c r="I49" s="11">
        <v>24747.3</v>
      </c>
      <c r="J49" s="11"/>
      <c r="K49" s="11">
        <f t="shared" si="9"/>
        <v>2227.2570000000001</v>
      </c>
      <c r="L49" s="11">
        <f t="shared" si="10"/>
        <v>2227.2570000000001</v>
      </c>
      <c r="M49" s="11">
        <f t="shared" si="2"/>
        <v>29201.814000000002</v>
      </c>
    </row>
    <row r="50" spans="1:13">
      <c r="A50" s="27"/>
      <c r="B50" s="11"/>
      <c r="C50" s="11"/>
      <c r="D50" s="11" t="s">
        <v>120</v>
      </c>
      <c r="E50" s="11">
        <v>7211</v>
      </c>
      <c r="F50" s="11" t="s">
        <v>73</v>
      </c>
      <c r="G50" s="11">
        <v>3402</v>
      </c>
      <c r="H50" s="17">
        <v>44246</v>
      </c>
      <c r="I50" s="11">
        <v>72882.100000000006</v>
      </c>
      <c r="J50" s="11"/>
      <c r="K50" s="11">
        <f t="shared" si="9"/>
        <v>6559.3890000000001</v>
      </c>
      <c r="L50" s="11">
        <f t="shared" si="10"/>
        <v>6559.3890000000001</v>
      </c>
      <c r="M50" s="11">
        <f t="shared" si="2"/>
        <v>86000.877999999997</v>
      </c>
    </row>
    <row r="51" spans="1:13">
      <c r="A51" s="27"/>
      <c r="B51" s="11"/>
      <c r="C51" s="11"/>
      <c r="D51" s="11" t="s">
        <v>121</v>
      </c>
      <c r="E51" s="11">
        <v>7211</v>
      </c>
      <c r="F51" s="11" t="s">
        <v>73</v>
      </c>
      <c r="G51" s="11">
        <v>3402</v>
      </c>
      <c r="H51" s="17">
        <v>44246</v>
      </c>
      <c r="I51" s="11">
        <v>141750</v>
      </c>
      <c r="J51" s="11"/>
      <c r="K51" s="11">
        <f t="shared" si="9"/>
        <v>12757.5</v>
      </c>
      <c r="L51" s="11">
        <f t="shared" si="10"/>
        <v>12757.5</v>
      </c>
      <c r="M51" s="11">
        <f t="shared" si="2"/>
        <v>167265</v>
      </c>
    </row>
    <row r="52" spans="1:13">
      <c r="A52" s="27"/>
      <c r="B52" s="11"/>
      <c r="C52" s="11"/>
      <c r="D52" s="11" t="s">
        <v>122</v>
      </c>
      <c r="E52" s="11"/>
      <c r="F52" s="11"/>
      <c r="G52" s="11"/>
      <c r="H52" s="11"/>
      <c r="I52" s="11">
        <v>1800</v>
      </c>
      <c r="J52" s="11"/>
      <c r="K52" s="11">
        <f t="shared" si="9"/>
        <v>162</v>
      </c>
      <c r="L52" s="11">
        <f t="shared" si="10"/>
        <v>162</v>
      </c>
      <c r="M52" s="11">
        <f t="shared" si="2"/>
        <v>2124</v>
      </c>
    </row>
    <row r="53" spans="1:13">
      <c r="A53" s="27"/>
      <c r="B53" s="11"/>
      <c r="C53" s="11"/>
      <c r="D53" s="11" t="s">
        <v>76</v>
      </c>
      <c r="E53" s="11"/>
      <c r="F53" s="11"/>
      <c r="G53" s="11"/>
      <c r="H53" s="11"/>
      <c r="I53" s="11">
        <v>1660</v>
      </c>
      <c r="J53" s="11"/>
      <c r="K53" s="11">
        <f t="shared" si="9"/>
        <v>149.4</v>
      </c>
      <c r="L53" s="11">
        <f t="shared" si="10"/>
        <v>149.4</v>
      </c>
      <c r="M53" s="11">
        <f t="shared" si="2"/>
        <v>1958.8000000000002</v>
      </c>
    </row>
    <row r="54" spans="1:13">
      <c r="A54" s="27">
        <v>16</v>
      </c>
      <c r="B54" s="35" t="s">
        <v>123</v>
      </c>
      <c r="C54" s="20" t="s">
        <v>124</v>
      </c>
      <c r="D54" s="11" t="s">
        <v>125</v>
      </c>
      <c r="E54" s="11">
        <v>9988</v>
      </c>
      <c r="F54" s="11" t="s">
        <v>126</v>
      </c>
      <c r="G54" s="11" t="s">
        <v>127</v>
      </c>
      <c r="H54" s="17">
        <v>44247</v>
      </c>
      <c r="I54" s="11">
        <v>6200</v>
      </c>
      <c r="J54" s="31">
        <v>0.12</v>
      </c>
      <c r="K54" s="11">
        <f>I54*6%</f>
        <v>372</v>
      </c>
      <c r="L54" s="11">
        <f>I54*6%</f>
        <v>372</v>
      </c>
      <c r="M54" s="11">
        <f t="shared" si="2"/>
        <v>6944</v>
      </c>
    </row>
    <row r="55" spans="1:13">
      <c r="A55" s="27">
        <v>17</v>
      </c>
      <c r="B55" s="11" t="s">
        <v>128</v>
      </c>
      <c r="C55" s="11" t="s">
        <v>129</v>
      </c>
      <c r="D55" s="11" t="s">
        <v>130</v>
      </c>
      <c r="E55" s="11">
        <v>7208</v>
      </c>
      <c r="F55" s="11" t="s">
        <v>131</v>
      </c>
      <c r="G55" s="11">
        <v>190</v>
      </c>
      <c r="H55" s="17">
        <v>44228</v>
      </c>
      <c r="I55" s="11">
        <v>37500</v>
      </c>
      <c r="J55" s="31">
        <v>0.18</v>
      </c>
      <c r="K55" s="11">
        <f t="shared" ref="K55:K67" si="11">I55*9%</f>
        <v>3375</v>
      </c>
      <c r="L55" s="11">
        <f t="shared" ref="L55:L67" si="12">I55*9%</f>
        <v>3375</v>
      </c>
      <c r="M55" s="11">
        <f t="shared" si="2"/>
        <v>44250</v>
      </c>
    </row>
    <row r="56" spans="1:13">
      <c r="A56" s="27"/>
      <c r="B56" s="11"/>
      <c r="C56" s="11"/>
      <c r="D56" s="11" t="s">
        <v>132</v>
      </c>
      <c r="E56" s="11">
        <v>7208</v>
      </c>
      <c r="F56" s="11" t="s">
        <v>131</v>
      </c>
      <c r="G56" s="11">
        <v>190</v>
      </c>
      <c r="H56" s="17">
        <v>44228</v>
      </c>
      <c r="I56" s="11">
        <v>29650</v>
      </c>
      <c r="J56" s="11"/>
      <c r="K56" s="11">
        <f t="shared" si="11"/>
        <v>2668.5</v>
      </c>
      <c r="L56" s="11">
        <f t="shared" si="12"/>
        <v>2668.5</v>
      </c>
      <c r="M56" s="11">
        <f t="shared" si="2"/>
        <v>34987</v>
      </c>
    </row>
    <row r="57" spans="1:13">
      <c r="A57" s="27">
        <v>18</v>
      </c>
      <c r="B57" s="11" t="s">
        <v>46</v>
      </c>
      <c r="C57" s="11" t="s">
        <v>47</v>
      </c>
      <c r="D57" s="11" t="s">
        <v>121</v>
      </c>
      <c r="E57" s="11">
        <v>7208</v>
      </c>
      <c r="F57" s="11" t="s">
        <v>73</v>
      </c>
      <c r="G57" s="11">
        <v>3507</v>
      </c>
      <c r="H57" s="17">
        <v>44252</v>
      </c>
      <c r="I57" s="11">
        <v>103822.5</v>
      </c>
      <c r="J57" s="31">
        <v>0.18</v>
      </c>
      <c r="K57" s="11">
        <f t="shared" si="11"/>
        <v>9344.0249999999996</v>
      </c>
      <c r="L57" s="11">
        <f t="shared" si="12"/>
        <v>9344.0249999999996</v>
      </c>
      <c r="M57" s="11">
        <f t="shared" si="2"/>
        <v>122510.54999999999</v>
      </c>
    </row>
    <row r="58" spans="1:13">
      <c r="A58" s="27"/>
      <c r="B58" s="11"/>
      <c r="C58" s="11"/>
      <c r="D58" s="11" t="s">
        <v>120</v>
      </c>
      <c r="E58" s="11">
        <v>7211</v>
      </c>
      <c r="F58" s="11" t="s">
        <v>73</v>
      </c>
      <c r="G58" s="11">
        <v>3507</v>
      </c>
      <c r="H58" s="17">
        <v>44252</v>
      </c>
      <c r="I58" s="11">
        <v>25110</v>
      </c>
      <c r="J58" s="11"/>
      <c r="K58" s="11">
        <f t="shared" si="11"/>
        <v>2259.9</v>
      </c>
      <c r="L58" s="11">
        <f t="shared" si="12"/>
        <v>2259.9</v>
      </c>
      <c r="M58" s="11">
        <f t="shared" si="2"/>
        <v>29629.800000000003</v>
      </c>
    </row>
    <row r="59" spans="1:13">
      <c r="A59" s="27"/>
      <c r="B59" s="11"/>
      <c r="C59" s="11"/>
      <c r="D59" s="11" t="s">
        <v>120</v>
      </c>
      <c r="E59" s="11">
        <v>7211</v>
      </c>
      <c r="F59" s="11" t="s">
        <v>73</v>
      </c>
      <c r="G59" s="11">
        <v>3507</v>
      </c>
      <c r="H59" s="17">
        <v>44252</v>
      </c>
      <c r="I59" s="11">
        <v>49500</v>
      </c>
      <c r="J59" s="11"/>
      <c r="K59" s="11">
        <f t="shared" si="11"/>
        <v>4455</v>
      </c>
      <c r="L59" s="11">
        <f t="shared" si="12"/>
        <v>4455</v>
      </c>
      <c r="M59" s="11">
        <f t="shared" si="2"/>
        <v>58410</v>
      </c>
    </row>
    <row r="60" spans="1:13">
      <c r="A60" s="27"/>
      <c r="B60" s="11"/>
      <c r="C60" s="11"/>
      <c r="D60" s="11" t="s">
        <v>119</v>
      </c>
      <c r="E60" s="11">
        <v>7216</v>
      </c>
      <c r="F60" s="11" t="s">
        <v>73</v>
      </c>
      <c r="G60" s="11">
        <v>3507</v>
      </c>
      <c r="H60" s="17">
        <v>44252</v>
      </c>
      <c r="I60" s="11">
        <v>154800</v>
      </c>
      <c r="J60" s="11"/>
      <c r="K60" s="11">
        <f t="shared" si="11"/>
        <v>13932</v>
      </c>
      <c r="L60" s="11">
        <f t="shared" si="12"/>
        <v>13932</v>
      </c>
      <c r="M60" s="11">
        <f t="shared" si="2"/>
        <v>182664</v>
      </c>
    </row>
    <row r="61" spans="1:13">
      <c r="A61" s="27"/>
      <c r="B61" s="11"/>
      <c r="C61" s="11"/>
      <c r="D61" s="11" t="s">
        <v>122</v>
      </c>
      <c r="E61" s="11"/>
      <c r="F61" s="11"/>
      <c r="G61" s="11"/>
      <c r="H61" s="11"/>
      <c r="I61" s="11">
        <v>1600</v>
      </c>
      <c r="J61" s="11"/>
      <c r="K61" s="11">
        <f t="shared" si="11"/>
        <v>144</v>
      </c>
      <c r="L61" s="11">
        <f t="shared" si="12"/>
        <v>144</v>
      </c>
      <c r="M61" s="11">
        <f t="shared" si="2"/>
        <v>1888</v>
      </c>
    </row>
    <row r="62" spans="1:13">
      <c r="A62" s="27"/>
      <c r="B62" s="11"/>
      <c r="C62" s="11"/>
      <c r="D62" s="11" t="s">
        <v>76</v>
      </c>
      <c r="E62" s="11"/>
      <c r="F62" s="11"/>
      <c r="G62" s="11"/>
      <c r="H62" s="11"/>
      <c r="I62" s="11">
        <v>1400</v>
      </c>
      <c r="J62" s="11"/>
      <c r="K62" s="11">
        <f t="shared" si="11"/>
        <v>126</v>
      </c>
      <c r="L62" s="11">
        <f t="shared" si="12"/>
        <v>126</v>
      </c>
      <c r="M62" s="11">
        <f t="shared" si="2"/>
        <v>1652</v>
      </c>
    </row>
    <row r="63" spans="1:13">
      <c r="A63" s="27">
        <v>19</v>
      </c>
      <c r="B63" s="11" t="s">
        <v>46</v>
      </c>
      <c r="C63" s="11" t="s">
        <v>47</v>
      </c>
      <c r="D63" s="11" t="s">
        <v>119</v>
      </c>
      <c r="E63" s="11">
        <v>7216</v>
      </c>
      <c r="F63" s="11" t="s">
        <v>73</v>
      </c>
      <c r="G63" s="11">
        <v>3514</v>
      </c>
      <c r="H63" s="17">
        <v>44252</v>
      </c>
      <c r="I63" s="11">
        <v>128475</v>
      </c>
      <c r="J63" s="11"/>
      <c r="K63" s="11">
        <f t="shared" si="11"/>
        <v>11562.75</v>
      </c>
      <c r="L63" s="11">
        <f t="shared" si="12"/>
        <v>11562.75</v>
      </c>
      <c r="M63" s="11">
        <f t="shared" si="2"/>
        <v>151600.5</v>
      </c>
    </row>
    <row r="64" spans="1:13">
      <c r="A64" s="27"/>
      <c r="B64" s="11"/>
      <c r="C64" s="11"/>
      <c r="D64" s="11" t="s">
        <v>122</v>
      </c>
      <c r="E64" s="11"/>
      <c r="F64" s="11"/>
      <c r="G64" s="11"/>
      <c r="H64" s="11"/>
      <c r="I64" s="11">
        <v>1000</v>
      </c>
      <c r="J64" s="11"/>
      <c r="K64" s="11">
        <f t="shared" si="11"/>
        <v>90</v>
      </c>
      <c r="L64" s="11">
        <f t="shared" si="12"/>
        <v>90</v>
      </c>
      <c r="M64" s="11">
        <f t="shared" si="2"/>
        <v>1180</v>
      </c>
    </row>
    <row r="65" spans="1:13">
      <c r="A65" s="27"/>
      <c r="B65" s="11"/>
      <c r="C65" s="11"/>
      <c r="D65" s="11" t="s">
        <v>76</v>
      </c>
      <c r="E65" s="11"/>
      <c r="F65" s="11"/>
      <c r="G65" s="11"/>
      <c r="H65" s="11"/>
      <c r="I65" s="11">
        <v>560</v>
      </c>
      <c r="J65" s="11"/>
      <c r="K65" s="11">
        <f t="shared" si="11"/>
        <v>50.4</v>
      </c>
      <c r="L65" s="11">
        <f t="shared" si="12"/>
        <v>50.4</v>
      </c>
      <c r="M65" s="11">
        <f t="shared" si="2"/>
        <v>660.8</v>
      </c>
    </row>
    <row r="66" spans="1:13">
      <c r="A66" s="6">
        <v>20</v>
      </c>
      <c r="B66" s="32" t="s">
        <v>23</v>
      </c>
      <c r="C66" s="11" t="s">
        <v>24</v>
      </c>
      <c r="D66" s="11" t="s">
        <v>25</v>
      </c>
      <c r="E66" s="11">
        <v>27111900</v>
      </c>
      <c r="F66" s="11" t="s">
        <v>26</v>
      </c>
      <c r="G66" s="11">
        <v>9394</v>
      </c>
      <c r="H66" s="17">
        <v>44253</v>
      </c>
      <c r="I66" s="11">
        <v>1280.08</v>
      </c>
      <c r="J66" s="11"/>
      <c r="K66" s="11">
        <f t="shared" si="11"/>
        <v>115.20719999999999</v>
      </c>
      <c r="L66" s="11">
        <f t="shared" si="12"/>
        <v>115.20719999999999</v>
      </c>
      <c r="M66" s="11">
        <f t="shared" si="2"/>
        <v>1510.4944</v>
      </c>
    </row>
    <row r="67" spans="1:13">
      <c r="A67" s="6">
        <v>21</v>
      </c>
      <c r="B67" s="32" t="s">
        <v>23</v>
      </c>
      <c r="C67" s="11" t="s">
        <v>24</v>
      </c>
      <c r="D67" s="11" t="s">
        <v>25</v>
      </c>
      <c r="E67" s="11">
        <v>27111900</v>
      </c>
      <c r="F67" s="11" t="s">
        <v>26</v>
      </c>
      <c r="G67" s="11">
        <v>9464</v>
      </c>
      <c r="H67" s="17">
        <v>44254</v>
      </c>
      <c r="I67" s="11">
        <v>2560.16</v>
      </c>
      <c r="J67" s="11"/>
      <c r="K67" s="11">
        <f t="shared" si="11"/>
        <v>230.41439999999997</v>
      </c>
      <c r="L67" s="11">
        <f t="shared" si="12"/>
        <v>230.41439999999997</v>
      </c>
      <c r="M67" s="11">
        <f t="shared" ref="M67" si="13">SUM(I67,K67,L67,)</f>
        <v>3020.9888000000001</v>
      </c>
    </row>
    <row r="68" spans="1:13">
      <c r="A68" s="6">
        <v>22</v>
      </c>
      <c r="B68" s="11" t="s">
        <v>134</v>
      </c>
      <c r="C68" s="11" t="s">
        <v>135</v>
      </c>
      <c r="D68" s="11" t="s">
        <v>136</v>
      </c>
      <c r="E68" s="11">
        <v>28044090</v>
      </c>
      <c r="F68" s="33" t="s">
        <v>137</v>
      </c>
      <c r="G68" s="11">
        <v>220</v>
      </c>
      <c r="H68" s="17">
        <v>44255</v>
      </c>
      <c r="I68" s="11">
        <v>6650</v>
      </c>
      <c r="J68" s="11"/>
      <c r="K68" s="11">
        <f t="shared" ref="K68:K69" si="14">I68*9%</f>
        <v>598.5</v>
      </c>
      <c r="L68" s="11">
        <f t="shared" ref="L68:L69" si="15">I68*9%</f>
        <v>598.5</v>
      </c>
      <c r="M68" s="11">
        <f t="shared" ref="M68:M69" si="16">SUM(I68,K68,L68,)</f>
        <v>7847</v>
      </c>
    </row>
    <row r="69" spans="1:13">
      <c r="A69" s="6"/>
      <c r="B69" s="25"/>
      <c r="C69" s="11"/>
      <c r="D69" s="11" t="s">
        <v>138</v>
      </c>
      <c r="E69" s="11">
        <v>28112190</v>
      </c>
      <c r="F69" s="33" t="s">
        <v>137</v>
      </c>
      <c r="G69" s="11">
        <v>220</v>
      </c>
      <c r="H69" s="17">
        <v>44255</v>
      </c>
      <c r="I69" s="11">
        <v>4860</v>
      </c>
      <c r="J69" s="11"/>
      <c r="K69" s="11">
        <f t="shared" si="14"/>
        <v>437.4</v>
      </c>
      <c r="L69" s="11">
        <f t="shared" si="15"/>
        <v>437.4</v>
      </c>
      <c r="M69" s="11">
        <f t="shared" si="16"/>
        <v>5734.7999999999993</v>
      </c>
    </row>
    <row r="70" spans="1:13">
      <c r="A70" s="6">
        <v>23</v>
      </c>
      <c r="B70" s="11" t="s">
        <v>139</v>
      </c>
      <c r="C70" s="11" t="s">
        <v>140</v>
      </c>
      <c r="D70" s="11" t="s">
        <v>141</v>
      </c>
      <c r="E70" s="11">
        <v>7216</v>
      </c>
      <c r="F70" s="11" t="s">
        <v>142</v>
      </c>
      <c r="G70" s="11" t="s">
        <v>143</v>
      </c>
      <c r="H70" s="17">
        <v>44252</v>
      </c>
      <c r="I70" s="11">
        <v>5324</v>
      </c>
      <c r="J70" s="31">
        <v>0.18</v>
      </c>
      <c r="K70" s="11">
        <f t="shared" ref="K70:K78" si="17">I70*9%</f>
        <v>479.15999999999997</v>
      </c>
      <c r="L70" s="11">
        <f t="shared" ref="L70:L78" si="18">I70*9%</f>
        <v>479.15999999999997</v>
      </c>
      <c r="M70" s="11">
        <f t="shared" ref="M70:M78" si="19">SUM(I70,K70,L70,)</f>
        <v>6282.32</v>
      </c>
    </row>
    <row r="71" spans="1:13">
      <c r="A71" s="6"/>
      <c r="B71" s="11"/>
      <c r="C71" s="11"/>
      <c r="D71" s="11" t="s">
        <v>144</v>
      </c>
      <c r="E71" s="11">
        <v>7214</v>
      </c>
      <c r="F71" s="11" t="s">
        <v>142</v>
      </c>
      <c r="G71" s="11" t="s">
        <v>143</v>
      </c>
      <c r="H71" s="17">
        <v>44252</v>
      </c>
      <c r="I71" s="11">
        <v>1435.5</v>
      </c>
      <c r="J71" s="11"/>
      <c r="K71" s="11">
        <f t="shared" si="17"/>
        <v>129.19499999999999</v>
      </c>
      <c r="L71" s="11">
        <f t="shared" si="18"/>
        <v>129.19499999999999</v>
      </c>
      <c r="M71" s="11">
        <f t="shared" si="19"/>
        <v>1693.8899999999999</v>
      </c>
    </row>
    <row r="72" spans="1:13">
      <c r="A72" s="6"/>
      <c r="B72" s="11"/>
      <c r="C72" s="11"/>
      <c r="D72" s="11" t="s">
        <v>145</v>
      </c>
      <c r="E72" s="11">
        <v>7211</v>
      </c>
      <c r="F72" s="11" t="s">
        <v>142</v>
      </c>
      <c r="G72" s="11" t="s">
        <v>143</v>
      </c>
      <c r="H72" s="17">
        <v>44252</v>
      </c>
      <c r="I72" s="11">
        <v>1218</v>
      </c>
      <c r="J72" s="11"/>
      <c r="K72" s="11">
        <f t="shared" si="17"/>
        <v>109.61999999999999</v>
      </c>
      <c r="L72" s="11">
        <f t="shared" si="18"/>
        <v>109.61999999999999</v>
      </c>
      <c r="M72" s="11">
        <f t="shared" si="19"/>
        <v>1437.2399999999998</v>
      </c>
    </row>
    <row r="73" spans="1:13">
      <c r="A73" s="6"/>
      <c r="B73" s="11"/>
      <c r="C73" s="11"/>
      <c r="D73" s="11" t="s">
        <v>146</v>
      </c>
      <c r="E73" s="11">
        <v>7208</v>
      </c>
      <c r="F73" s="11" t="s">
        <v>142</v>
      </c>
      <c r="G73" s="11" t="s">
        <v>143</v>
      </c>
      <c r="H73" s="17">
        <v>44252</v>
      </c>
      <c r="I73" s="11">
        <v>4644</v>
      </c>
      <c r="J73" s="11"/>
      <c r="K73" s="11">
        <f t="shared" si="17"/>
        <v>417.96</v>
      </c>
      <c r="L73" s="11">
        <f t="shared" si="18"/>
        <v>417.96</v>
      </c>
      <c r="M73" s="11">
        <f t="shared" si="19"/>
        <v>5479.92</v>
      </c>
    </row>
    <row r="74" spans="1:13">
      <c r="A74" s="6"/>
      <c r="B74" s="11"/>
      <c r="C74" s="11"/>
      <c r="D74" s="11" t="s">
        <v>145</v>
      </c>
      <c r="E74" s="11">
        <v>7211</v>
      </c>
      <c r="F74" s="11" t="s">
        <v>142</v>
      </c>
      <c r="G74" s="11" t="s">
        <v>143</v>
      </c>
      <c r="H74" s="17">
        <v>44252</v>
      </c>
      <c r="I74" s="11">
        <v>826.5</v>
      </c>
      <c r="J74" s="11"/>
      <c r="K74" s="11">
        <f t="shared" si="17"/>
        <v>74.384999999999991</v>
      </c>
      <c r="L74" s="11">
        <f t="shared" si="18"/>
        <v>74.384999999999991</v>
      </c>
      <c r="M74" s="11">
        <f t="shared" si="19"/>
        <v>975.27</v>
      </c>
    </row>
    <row r="75" spans="1:13">
      <c r="A75" s="6"/>
      <c r="B75" s="11"/>
      <c r="C75" s="11"/>
      <c r="D75" s="11" t="s">
        <v>76</v>
      </c>
      <c r="E75" s="11"/>
      <c r="F75" s="11" t="s">
        <v>142</v>
      </c>
      <c r="G75" s="11" t="s">
        <v>143</v>
      </c>
      <c r="H75" s="17">
        <v>44252</v>
      </c>
      <c r="I75" s="11">
        <v>60</v>
      </c>
      <c r="J75" s="11"/>
      <c r="K75" s="11">
        <f t="shared" si="17"/>
        <v>5.3999999999999995</v>
      </c>
      <c r="L75" s="11">
        <f t="shared" si="18"/>
        <v>5.3999999999999995</v>
      </c>
      <c r="M75" s="11">
        <f t="shared" si="19"/>
        <v>70.800000000000011</v>
      </c>
    </row>
    <row r="76" spans="1:13">
      <c r="A76" s="6">
        <v>24</v>
      </c>
      <c r="B76" s="11" t="s">
        <v>147</v>
      </c>
      <c r="C76" s="11" t="s">
        <v>148</v>
      </c>
      <c r="D76" s="11" t="s">
        <v>149</v>
      </c>
      <c r="E76" s="11">
        <v>7208</v>
      </c>
      <c r="F76" s="11" t="s">
        <v>150</v>
      </c>
      <c r="G76" s="11" t="s">
        <v>151</v>
      </c>
      <c r="H76" s="17">
        <v>44247</v>
      </c>
      <c r="I76" s="11">
        <v>12037.5</v>
      </c>
      <c r="J76" s="31">
        <v>0.18</v>
      </c>
      <c r="K76" s="11">
        <f t="shared" si="17"/>
        <v>1083.375</v>
      </c>
      <c r="L76" s="11">
        <f t="shared" si="18"/>
        <v>1083.375</v>
      </c>
      <c r="M76" s="11">
        <f t="shared" si="19"/>
        <v>14204.25</v>
      </c>
    </row>
    <row r="77" spans="1:13">
      <c r="A77" s="6"/>
      <c r="B77" s="11"/>
      <c r="C77" s="11"/>
      <c r="D77" s="11" t="s">
        <v>152</v>
      </c>
      <c r="E77" s="11">
        <v>7208</v>
      </c>
      <c r="F77" s="11" t="s">
        <v>150</v>
      </c>
      <c r="G77" s="11" t="s">
        <v>151</v>
      </c>
      <c r="H77" s="17">
        <v>44247</v>
      </c>
      <c r="I77" s="11">
        <v>18190</v>
      </c>
      <c r="J77" s="11"/>
      <c r="K77" s="11">
        <f t="shared" si="17"/>
        <v>1637.1</v>
      </c>
      <c r="L77" s="11">
        <f t="shared" si="18"/>
        <v>1637.1</v>
      </c>
      <c r="M77" s="11">
        <f t="shared" si="19"/>
        <v>21464.199999999997</v>
      </c>
    </row>
    <row r="78" spans="1:13">
      <c r="A78" s="6"/>
      <c r="B78" s="11"/>
      <c r="C78" s="11"/>
      <c r="D78" s="11" t="s">
        <v>153</v>
      </c>
      <c r="E78" s="11"/>
      <c r="F78" s="11"/>
      <c r="G78" s="11"/>
      <c r="H78" s="17"/>
      <c r="I78" s="11">
        <v>100</v>
      </c>
      <c r="J78" s="11"/>
      <c r="K78" s="11">
        <f t="shared" si="17"/>
        <v>9</v>
      </c>
      <c r="L78" s="11">
        <f t="shared" si="18"/>
        <v>9</v>
      </c>
      <c r="M78" s="11">
        <f t="shared" si="19"/>
        <v>118</v>
      </c>
    </row>
    <row r="79" spans="1:13">
      <c r="A79" s="23"/>
      <c r="B79" s="25"/>
      <c r="C79" s="11"/>
      <c r="D79" s="11"/>
      <c r="E79" s="11"/>
      <c r="F79" s="11"/>
      <c r="G79" s="11"/>
      <c r="H79" s="11"/>
      <c r="I79" s="11"/>
      <c r="J79" s="11" t="s">
        <v>133</v>
      </c>
      <c r="K79" s="11">
        <f>SUM(K3:K78)</f>
        <v>205191.98799999998</v>
      </c>
      <c r="L79" s="11">
        <f>SUM(L3:L78)</f>
        <v>205191.98799999998</v>
      </c>
      <c r="M79" s="11">
        <f>SUM(K79:L79)</f>
        <v>410383.97599999997</v>
      </c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Feb-21</vt:lpstr>
      <vt:lpstr>Purchase Feb-21 final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2020-10-18T07:51:43Z</dcterms:created>
  <dcterms:modified xsi:type="dcterms:W3CDTF">2021-03-04T09:04:43Z</dcterms:modified>
</cp:coreProperties>
</file>