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ale Year 2020" sheetId="1" r:id="rId1"/>
  </sheets>
  <calcPr calcId="125725"/>
</workbook>
</file>

<file path=xl/calcChain.xml><?xml version="1.0" encoding="utf-8"?>
<calcChain xmlns="http://schemas.openxmlformats.org/spreadsheetml/2006/main">
  <c r="M66" i="1"/>
  <c r="M59"/>
  <c r="M60"/>
  <c r="L60"/>
  <c r="K60"/>
  <c r="M58" l="1"/>
  <c r="L58"/>
  <c r="K58"/>
  <c r="L45"/>
  <c r="K45"/>
  <c r="M45" s="1"/>
  <c r="L37"/>
  <c r="K37"/>
  <c r="M44"/>
  <c r="L44"/>
  <c r="K44"/>
  <c r="M37"/>
  <c r="M36"/>
  <c r="L36"/>
  <c r="K36"/>
  <c r="L34"/>
  <c r="K34"/>
  <c r="M34" s="1"/>
  <c r="M31"/>
  <c r="L31"/>
  <c r="K31"/>
  <c r="L30"/>
  <c r="K30"/>
  <c r="L29"/>
  <c r="K29"/>
  <c r="M29" s="1"/>
  <c r="M28"/>
  <c r="L28"/>
  <c r="K28"/>
  <c r="L27"/>
  <c r="K27"/>
  <c r="M27" s="1"/>
  <c r="L26"/>
  <c r="K26"/>
  <c r="M26" s="1"/>
  <c r="L24"/>
  <c r="M24" s="1"/>
  <c r="K24"/>
  <c r="L23"/>
  <c r="K23"/>
  <c r="M23" s="1"/>
  <c r="L22"/>
  <c r="K22"/>
  <c r="L21"/>
  <c r="K21"/>
  <c r="M21" s="1"/>
  <c r="L20"/>
  <c r="K20"/>
  <c r="L19"/>
  <c r="K19"/>
  <c r="L18"/>
  <c r="K18"/>
  <c r="L17"/>
  <c r="K17"/>
  <c r="M17" s="1"/>
  <c r="L14"/>
  <c r="K14"/>
  <c r="L13"/>
  <c r="K13"/>
  <c r="L12"/>
  <c r="K12"/>
  <c r="L11"/>
  <c r="K11"/>
  <c r="L10"/>
  <c r="K10"/>
  <c r="M10" s="1"/>
  <c r="L9"/>
  <c r="K9"/>
  <c r="L8"/>
  <c r="K8"/>
  <c r="L7"/>
  <c r="K7"/>
  <c r="L6"/>
  <c r="K6"/>
  <c r="L5"/>
  <c r="K5"/>
  <c r="L4"/>
  <c r="K4"/>
  <c r="M7" l="1"/>
  <c r="M18"/>
  <c r="M20"/>
  <c r="M30"/>
  <c r="M33" s="1"/>
  <c r="M14"/>
  <c r="M19"/>
  <c r="M22"/>
  <c r="M6"/>
  <c r="M11"/>
  <c r="M13"/>
  <c r="M9"/>
  <c r="M12"/>
  <c r="M5"/>
  <c r="M8"/>
  <c r="M4"/>
  <c r="M25" l="1"/>
  <c r="M16"/>
</calcChain>
</file>

<file path=xl/sharedStrings.xml><?xml version="1.0" encoding="utf-8"?>
<sst xmlns="http://schemas.openxmlformats.org/spreadsheetml/2006/main" count="169" uniqueCount="80">
  <si>
    <t>S.R.No</t>
  </si>
  <si>
    <t>PARTY NAME</t>
  </si>
  <si>
    <t>PARTY ADDRES</t>
  </si>
  <si>
    <t>DESCRIPTION OF GOODS</t>
  </si>
  <si>
    <t>HSN/SAC</t>
  </si>
  <si>
    <t>PARTY GST NO.</t>
  </si>
  <si>
    <t>INVOICE NO.</t>
  </si>
  <si>
    <t>INVOICE DATE</t>
  </si>
  <si>
    <t xml:space="preserve">BASIC AMOUNT </t>
  </si>
  <si>
    <t>GST(18%)</t>
  </si>
  <si>
    <t>TOTAL TAXABLE AMT</t>
  </si>
  <si>
    <t>IGST</t>
  </si>
  <si>
    <t>SGST</t>
  </si>
  <si>
    <t>CGST</t>
  </si>
  <si>
    <t>-</t>
  </si>
  <si>
    <t>BUILD SCAFF</t>
  </si>
  <si>
    <t>INDIRA INDUSTRIAL COMPLEX TIGAON, NR SINGHAL DHARAMSHALA,BACK SIDE OF L.R. FOOD PVT. LTD. ,OLD FARIDABAD-121002</t>
  </si>
  <si>
    <t>PIER CAP SHUTTERING BOTTOM SHUTTER</t>
  </si>
  <si>
    <t>06ADHPT2893A1ZI</t>
  </si>
  <si>
    <t>PIER CAP SHUTTERING</t>
  </si>
  <si>
    <t xml:space="preserve">HR. SHUT 4.0 MM CUTTER 1250X2008MM </t>
  </si>
  <si>
    <t xml:space="preserve">HR. SHUT 4.0 MM CUTTER 1500X6300MM </t>
  </si>
  <si>
    <t xml:space="preserve">HR. SHUT 4.0 MM CUTTER 2500MM </t>
  </si>
  <si>
    <t xml:space="preserve">TRVSS RA 3750X2325MM </t>
  </si>
  <si>
    <t xml:space="preserve">TRVSS RB 3901X1401 MM </t>
  </si>
  <si>
    <t>ISMC 100X50 RANDOM LENGTH -99 LEN</t>
  </si>
  <si>
    <t>RAN CAP SHUTTERING 24100X3120X3000MM</t>
  </si>
  <si>
    <t>PIER CAP SHUTTERING 24100X3120X3000MM</t>
  </si>
  <si>
    <t xml:space="preserve">HR. SHUT 4.0MM THICK 1250X3152MM </t>
  </si>
  <si>
    <t>Total Sale Amt</t>
  </si>
  <si>
    <t>SALE BILL</t>
  </si>
  <si>
    <t>STAR SCAFF SHUTTERING AND FABRICATION VILLAGE-DUNDSA, PIYALA ROAD, SIKRI, DIST-PALWAL-121102(HARYANA)                           GST NO.-06AISPN1327K1ZY</t>
  </si>
  <si>
    <t>PLATES 65X8.75X10X150X10</t>
  </si>
  <si>
    <t>GRINDERS SHUTTERING 1900X28200 MM</t>
  </si>
  <si>
    <t>GRINDERS SHUTTERING 1900X28200 MM WITH GOLD COVER</t>
  </si>
  <si>
    <t>PLATES 10 MM THICK</t>
  </si>
  <si>
    <t>A.N VISTAR ENGINEERING PVT. LTD.</t>
  </si>
  <si>
    <t>1288 MIE BHADUR GARH , HARYANA</t>
  </si>
  <si>
    <t>PIERCE 9000X2000 2 SET</t>
  </si>
  <si>
    <t>06AABCA4184F1ZY</t>
  </si>
  <si>
    <t xml:space="preserve">TRUSS-RA 3750X2325 </t>
  </si>
  <si>
    <t>TRUSS-RB 3901X1402</t>
  </si>
  <si>
    <t xml:space="preserve">H.R. SHEET 4.0MM </t>
  </si>
  <si>
    <t>469-391X2500MM 16 NOS</t>
  </si>
  <si>
    <t>469-312X2500MM 16 NOS</t>
  </si>
  <si>
    <t>469-233X2500MM 16 NOS</t>
  </si>
  <si>
    <t>Round shuttering 2000x2000</t>
  </si>
  <si>
    <t>Round shuttering 2000x300</t>
  </si>
  <si>
    <t xml:space="preserve">GRINDER SHUTTERING 2.750 X1250 MM </t>
  </si>
  <si>
    <t xml:space="preserve">MOD SCAFF PVT. LTD. </t>
  </si>
  <si>
    <t>PLOT NO. 14/1/1, GADPURI, PALWAL-121102(HARYANA)</t>
  </si>
  <si>
    <t xml:space="preserve">ROUND PIERS SHUTTERING </t>
  </si>
  <si>
    <t>06AAHCM0944R1ZZ</t>
  </si>
  <si>
    <t>1800X1250 MM</t>
  </si>
  <si>
    <t>1800X300 MM</t>
  </si>
  <si>
    <t>1500X2500 MM</t>
  </si>
  <si>
    <t>1500X300 MM</t>
  </si>
  <si>
    <t>1500X1250 MM</t>
  </si>
  <si>
    <t xml:space="preserve">GRINDER SHUTTERING 2750  MM </t>
  </si>
  <si>
    <t>GADAR SHUTTERING 2 MTR HEIGHT</t>
  </si>
  <si>
    <t>2000x1250 -32 QTY</t>
  </si>
  <si>
    <t>2000X995-4 QTY</t>
  </si>
  <si>
    <t>2000X950-4 QTY</t>
  </si>
  <si>
    <t>2000x1250 -4 QTY</t>
  </si>
  <si>
    <t>2000X200-4 QTY</t>
  </si>
  <si>
    <t>2200X2000 FLAYER-4 QTY</t>
  </si>
  <si>
    <t>1750X540-6 QTY</t>
  </si>
  <si>
    <t>1040 TAI ANGLE-50 QTY</t>
  </si>
  <si>
    <t>940X2000 - AND PANEL</t>
  </si>
  <si>
    <t>150X400 PANEL 2 QTY</t>
  </si>
  <si>
    <t>250X400   PANLE 2 QTY</t>
  </si>
  <si>
    <t>400X150 L PANEL 4 QTY</t>
  </si>
  <si>
    <t>FRICTION SLAB 15 SET</t>
  </si>
  <si>
    <t xml:space="preserve">GRINDER SHUTTERING SET 2600X49300 </t>
  </si>
  <si>
    <t>FRICTION SLAB</t>
  </si>
  <si>
    <t>7308/4000</t>
  </si>
  <si>
    <t>ROLLED SHUTTERING</t>
  </si>
  <si>
    <t>SET 1200X2500 MM FLAT-5</t>
  </si>
  <si>
    <t>SET 1200X300 MM FLAT-10</t>
  </si>
  <si>
    <t>Total Amt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</si>
</sst>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0.00_);\(0.00\)"/>
    <numFmt numFmtId="166" formatCode="0.00;[Red]0.00"/>
    <numFmt numFmtId="167" formatCode="0;[Red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2" fontId="2" fillId="3" borderId="1" xfId="0" applyNumberFormat="1" applyFont="1" applyFill="1" applyBorder="1"/>
    <xf numFmtId="166" fontId="2" fillId="3" borderId="1" xfId="0" applyNumberFormat="1" applyFont="1" applyFill="1" applyBorder="1"/>
    <xf numFmtId="165" fontId="2" fillId="3" borderId="1" xfId="0" applyNumberFormat="1" applyFont="1" applyFill="1" applyBorder="1"/>
    <xf numFmtId="167" fontId="0" fillId="3" borderId="1" xfId="0" applyNumberFormat="1" applyFill="1" applyBorder="1"/>
    <xf numFmtId="166" fontId="0" fillId="3" borderId="1" xfId="0" applyNumberFormat="1" applyFill="1" applyBorder="1"/>
    <xf numFmtId="15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selection activeCell="C7" sqref="C7"/>
    </sheetView>
  </sheetViews>
  <sheetFormatPr defaultRowHeight="15"/>
  <cols>
    <col min="1" max="1" width="9.140625" style="24"/>
    <col min="2" max="2" width="31" bestFit="1" customWidth="1"/>
    <col min="3" max="3" width="76.28515625" customWidth="1"/>
    <col min="4" max="4" width="46.85546875" bestFit="1" customWidth="1"/>
    <col min="5" max="5" width="9" bestFit="1" customWidth="1"/>
    <col min="6" max="6" width="18.140625" bestFit="1" customWidth="1"/>
    <col min="7" max="7" width="16.140625" bestFit="1" customWidth="1"/>
    <col min="8" max="8" width="11.140625" bestFit="1" customWidth="1"/>
    <col min="9" max="9" width="12.7109375" bestFit="1" customWidth="1"/>
    <col min="10" max="10" width="4.28515625" bestFit="1" customWidth="1"/>
    <col min="11" max="11" width="11.42578125" bestFit="1" customWidth="1"/>
    <col min="12" max="12" width="9" bestFit="1" customWidth="1"/>
    <col min="13" max="13" width="16.140625" bestFit="1" customWidth="1"/>
  </cols>
  <sheetData>
    <row r="1" spans="1:13" ht="98.25" customHeight="1">
      <c r="A1" s="23"/>
      <c r="B1" s="2" t="s">
        <v>30</v>
      </c>
      <c r="C1" s="27" t="s">
        <v>31</v>
      </c>
      <c r="D1" s="27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0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6" t="s">
        <v>9</v>
      </c>
      <c r="K2" s="26"/>
      <c r="L2" s="26"/>
      <c r="M2" s="4" t="s">
        <v>10</v>
      </c>
    </row>
    <row r="3" spans="1:13">
      <c r="A3" s="20"/>
      <c r="B3" s="5"/>
      <c r="C3" s="6"/>
      <c r="D3" s="6"/>
      <c r="E3" s="6"/>
      <c r="F3" s="6"/>
      <c r="G3" s="6"/>
      <c r="H3" s="6"/>
      <c r="I3" s="6"/>
      <c r="J3" s="6" t="s">
        <v>11</v>
      </c>
      <c r="K3" s="6" t="s">
        <v>12</v>
      </c>
      <c r="L3" s="6" t="s">
        <v>13</v>
      </c>
      <c r="M3" s="7"/>
    </row>
    <row r="4" spans="1:13" ht="24">
      <c r="A4" s="20">
        <v>1</v>
      </c>
      <c r="B4" s="6" t="s">
        <v>15</v>
      </c>
      <c r="C4" s="8" t="s">
        <v>16</v>
      </c>
      <c r="D4" s="9" t="s">
        <v>17</v>
      </c>
      <c r="E4" s="9">
        <v>7308</v>
      </c>
      <c r="F4" s="9" t="s">
        <v>18</v>
      </c>
      <c r="G4" s="9">
        <v>3</v>
      </c>
      <c r="H4" s="10">
        <v>44062</v>
      </c>
      <c r="I4" s="11">
        <v>157825</v>
      </c>
      <c r="J4" s="6" t="s">
        <v>14</v>
      </c>
      <c r="K4" s="12">
        <f>I4*9/100</f>
        <v>14204.25</v>
      </c>
      <c r="L4" s="13">
        <f>I4*9%</f>
        <v>14204.25</v>
      </c>
      <c r="M4" s="14">
        <f>SUM(I4,K4,L4,)</f>
        <v>186233.5</v>
      </c>
    </row>
    <row r="5" spans="1:13">
      <c r="A5" s="20"/>
      <c r="B5" s="6"/>
      <c r="C5" s="8"/>
      <c r="D5" s="9" t="s">
        <v>19</v>
      </c>
      <c r="E5" s="9">
        <v>7308</v>
      </c>
      <c r="F5" s="9" t="s">
        <v>18</v>
      </c>
      <c r="G5" s="9">
        <v>3</v>
      </c>
      <c r="H5" s="10">
        <v>44062</v>
      </c>
      <c r="I5" s="11">
        <v>565227</v>
      </c>
      <c r="J5" s="6"/>
      <c r="K5" s="12">
        <f>I5*9/100</f>
        <v>50870.43</v>
      </c>
      <c r="L5" s="13">
        <f>I5*9%</f>
        <v>50870.43</v>
      </c>
      <c r="M5" s="14">
        <f>SUM(I5,K5,L5,)</f>
        <v>666967.8600000001</v>
      </c>
    </row>
    <row r="6" spans="1:13">
      <c r="A6" s="20"/>
      <c r="B6" s="6"/>
      <c r="C6" s="8"/>
      <c r="D6" s="9" t="s">
        <v>20</v>
      </c>
      <c r="E6" s="9">
        <v>7208</v>
      </c>
      <c r="F6" s="9" t="s">
        <v>18</v>
      </c>
      <c r="G6" s="9">
        <v>3</v>
      </c>
      <c r="H6" s="10">
        <v>44062</v>
      </c>
      <c r="I6" s="11">
        <v>52275</v>
      </c>
      <c r="J6" s="6"/>
      <c r="K6" s="12">
        <f t="shared" ref="K6:K8" si="0">I6*9/100</f>
        <v>4704.75</v>
      </c>
      <c r="L6" s="13">
        <f t="shared" ref="L6:L8" si="1">I6*9%</f>
        <v>4704.75</v>
      </c>
      <c r="M6" s="14">
        <f t="shared" ref="M6:M8" si="2">SUM(I6,K6,L6,)</f>
        <v>61684.5</v>
      </c>
    </row>
    <row r="7" spans="1:13">
      <c r="A7" s="20"/>
      <c r="B7" s="6"/>
      <c r="C7" s="8"/>
      <c r="D7" s="9" t="s">
        <v>21</v>
      </c>
      <c r="E7" s="9">
        <v>7208</v>
      </c>
      <c r="F7" s="9" t="s">
        <v>18</v>
      </c>
      <c r="G7" s="9">
        <v>3</v>
      </c>
      <c r="H7" s="10">
        <v>44062</v>
      </c>
      <c r="I7" s="11">
        <v>48790</v>
      </c>
      <c r="J7" s="6"/>
      <c r="K7" s="12">
        <f t="shared" si="0"/>
        <v>4391.1000000000004</v>
      </c>
      <c r="L7" s="13">
        <f t="shared" si="1"/>
        <v>4391.0999999999995</v>
      </c>
      <c r="M7" s="14">
        <f t="shared" si="2"/>
        <v>57572.2</v>
      </c>
    </row>
    <row r="8" spans="1:13">
      <c r="A8" s="20"/>
      <c r="B8" s="6"/>
      <c r="C8" s="8"/>
      <c r="D8" s="9" t="s">
        <v>22</v>
      </c>
      <c r="E8" s="9">
        <v>7208</v>
      </c>
      <c r="F8" s="9" t="s">
        <v>18</v>
      </c>
      <c r="G8" s="9">
        <v>3</v>
      </c>
      <c r="H8" s="10">
        <v>44062</v>
      </c>
      <c r="I8" s="11">
        <v>58835</v>
      </c>
      <c r="J8" s="6"/>
      <c r="K8" s="12">
        <f t="shared" si="0"/>
        <v>5295.15</v>
      </c>
      <c r="L8" s="13">
        <f t="shared" si="1"/>
        <v>5295.15</v>
      </c>
      <c r="M8" s="14">
        <f t="shared" si="2"/>
        <v>69425.3</v>
      </c>
    </row>
    <row r="9" spans="1:13" ht="24">
      <c r="A9" s="20">
        <v>2</v>
      </c>
      <c r="B9" s="6" t="s">
        <v>15</v>
      </c>
      <c r="C9" s="8" t="s">
        <v>16</v>
      </c>
      <c r="D9" s="9" t="s">
        <v>23</v>
      </c>
      <c r="E9" s="6">
        <v>7308</v>
      </c>
      <c r="F9" s="9" t="s">
        <v>18</v>
      </c>
      <c r="G9" s="7">
        <v>4</v>
      </c>
      <c r="H9" s="10">
        <v>44062</v>
      </c>
      <c r="I9" s="11">
        <v>222870</v>
      </c>
      <c r="J9" s="6"/>
      <c r="K9" s="13">
        <f>I9*9%</f>
        <v>20058.3</v>
      </c>
      <c r="L9" s="13">
        <f>I9*9%</f>
        <v>20058.3</v>
      </c>
      <c r="M9" s="14">
        <f>SUM(I9,K9,L9,)</f>
        <v>262986.59999999998</v>
      </c>
    </row>
    <row r="10" spans="1:13">
      <c r="A10" s="20"/>
      <c r="B10" s="6"/>
      <c r="C10" s="8"/>
      <c r="D10" s="9" t="s">
        <v>24</v>
      </c>
      <c r="E10" s="6">
        <v>7308</v>
      </c>
      <c r="F10" s="9" t="s">
        <v>18</v>
      </c>
      <c r="G10" s="7">
        <v>4</v>
      </c>
      <c r="H10" s="10">
        <v>44062</v>
      </c>
      <c r="I10" s="11">
        <v>222870</v>
      </c>
      <c r="J10" s="6"/>
      <c r="K10" s="13">
        <f>I10*9%</f>
        <v>20058.3</v>
      </c>
      <c r="L10" s="13">
        <f>I10*9%</f>
        <v>20058.3</v>
      </c>
      <c r="M10" s="14">
        <f>SUM(I10,K10,L10,)</f>
        <v>262986.59999999998</v>
      </c>
    </row>
    <row r="11" spans="1:13" ht="24">
      <c r="A11" s="20">
        <v>3</v>
      </c>
      <c r="B11" s="6" t="s">
        <v>15</v>
      </c>
      <c r="C11" s="8" t="s">
        <v>16</v>
      </c>
      <c r="D11" s="9" t="s">
        <v>25</v>
      </c>
      <c r="E11" s="9">
        <v>7216</v>
      </c>
      <c r="F11" s="9" t="s">
        <v>18</v>
      </c>
      <c r="G11" s="15">
        <v>5</v>
      </c>
      <c r="H11" s="10">
        <v>44065</v>
      </c>
      <c r="I11" s="16">
        <v>249800</v>
      </c>
      <c r="J11" s="9"/>
      <c r="K11" s="13">
        <f>I11*9%</f>
        <v>22482</v>
      </c>
      <c r="L11" s="13">
        <f>I11*9%</f>
        <v>22482</v>
      </c>
      <c r="M11" s="14">
        <f>SUM(I11,K11,L11,)</f>
        <v>294764</v>
      </c>
    </row>
    <row r="12" spans="1:13" ht="24">
      <c r="A12" s="20">
        <v>4</v>
      </c>
      <c r="B12" s="6" t="s">
        <v>15</v>
      </c>
      <c r="C12" s="8" t="s">
        <v>16</v>
      </c>
      <c r="D12" s="9" t="s">
        <v>26</v>
      </c>
      <c r="E12" s="9">
        <v>7308</v>
      </c>
      <c r="F12" s="9" t="s">
        <v>18</v>
      </c>
      <c r="G12" s="9">
        <v>6</v>
      </c>
      <c r="H12" s="17">
        <v>44070</v>
      </c>
      <c r="I12" s="16">
        <v>473275</v>
      </c>
      <c r="J12" s="9"/>
      <c r="K12" s="13">
        <f t="shared" ref="K12:K14" si="3">I12*9%</f>
        <v>42594.75</v>
      </c>
      <c r="L12" s="13">
        <f t="shared" ref="L12:L14" si="4">I12*9%</f>
        <v>42594.75</v>
      </c>
      <c r="M12" s="14">
        <f t="shared" ref="M12:M14" si="5">SUM(I12,K12,L12,)</f>
        <v>558464.5</v>
      </c>
    </row>
    <row r="13" spans="1:13" ht="24">
      <c r="A13" s="20">
        <v>5</v>
      </c>
      <c r="B13" s="6" t="s">
        <v>15</v>
      </c>
      <c r="C13" s="8" t="s">
        <v>16</v>
      </c>
      <c r="D13" s="9" t="s">
        <v>27</v>
      </c>
      <c r="E13" s="9">
        <v>7308</v>
      </c>
      <c r="F13" s="9" t="s">
        <v>18</v>
      </c>
      <c r="G13" s="9">
        <v>7</v>
      </c>
      <c r="H13" s="17">
        <v>44070</v>
      </c>
      <c r="I13" s="11">
        <v>270325</v>
      </c>
      <c r="J13" s="9"/>
      <c r="K13" s="13">
        <f t="shared" si="3"/>
        <v>24329.25</v>
      </c>
      <c r="L13" s="13">
        <f t="shared" si="4"/>
        <v>24329.25</v>
      </c>
      <c r="M13" s="14">
        <f t="shared" si="5"/>
        <v>318983.5</v>
      </c>
    </row>
    <row r="14" spans="1:13" ht="24">
      <c r="A14" s="20">
        <v>6</v>
      </c>
      <c r="B14" s="6" t="s">
        <v>15</v>
      </c>
      <c r="C14" s="8" t="s">
        <v>16</v>
      </c>
      <c r="D14" s="9" t="s">
        <v>28</v>
      </c>
      <c r="E14" s="9">
        <v>7208</v>
      </c>
      <c r="F14" s="9" t="s">
        <v>18</v>
      </c>
      <c r="G14" s="9">
        <v>8</v>
      </c>
      <c r="H14" s="17">
        <v>44072</v>
      </c>
      <c r="I14" s="11">
        <v>79400</v>
      </c>
      <c r="J14" s="9"/>
      <c r="K14" s="13">
        <f t="shared" si="3"/>
        <v>7146</v>
      </c>
      <c r="L14" s="13">
        <f t="shared" si="4"/>
        <v>7146</v>
      </c>
      <c r="M14" s="14">
        <f t="shared" si="5"/>
        <v>93692</v>
      </c>
    </row>
    <row r="15" spans="1:13">
      <c r="A15" s="20"/>
      <c r="B15" s="9"/>
      <c r="C15" s="9"/>
      <c r="D15" s="9"/>
      <c r="E15" s="9"/>
      <c r="F15" s="9"/>
      <c r="G15" s="9"/>
      <c r="H15" s="17"/>
      <c r="I15" s="11"/>
      <c r="J15" s="9"/>
      <c r="K15" s="13"/>
      <c r="L15" s="13"/>
      <c r="M15" s="14"/>
    </row>
    <row r="16" spans="1:13">
      <c r="A16" s="20"/>
      <c r="B16" s="9"/>
      <c r="C16" s="9"/>
      <c r="D16" s="9"/>
      <c r="E16" s="9"/>
      <c r="F16" s="9"/>
      <c r="G16" s="9"/>
      <c r="H16" s="17"/>
      <c r="I16" s="11"/>
      <c r="J16" s="9"/>
      <c r="K16" s="13" t="s">
        <v>29</v>
      </c>
      <c r="L16" s="13"/>
      <c r="M16" s="14">
        <f>SUM(M4:M14)</f>
        <v>2833760.56</v>
      </c>
    </row>
    <row r="17" spans="1:13" ht="24">
      <c r="A17" s="20">
        <v>7</v>
      </c>
      <c r="B17" s="6" t="s">
        <v>15</v>
      </c>
      <c r="C17" s="8" t="s">
        <v>16</v>
      </c>
      <c r="D17" s="9" t="s">
        <v>32</v>
      </c>
      <c r="E17" s="9">
        <v>7216</v>
      </c>
      <c r="F17" s="9" t="s">
        <v>18</v>
      </c>
      <c r="G17" s="9">
        <v>9</v>
      </c>
      <c r="H17" s="10">
        <v>44075</v>
      </c>
      <c r="I17" s="11">
        <v>112400</v>
      </c>
      <c r="J17" s="6" t="s">
        <v>14</v>
      </c>
      <c r="K17" s="12">
        <f>I17*9/100</f>
        <v>10116</v>
      </c>
      <c r="L17" s="13">
        <f>I17*9%</f>
        <v>10116</v>
      </c>
      <c r="M17" s="14">
        <f>SUM(I17,K17,L17,)</f>
        <v>132632</v>
      </c>
    </row>
    <row r="18" spans="1:13" ht="24">
      <c r="A18" s="20">
        <v>8</v>
      </c>
      <c r="B18" s="6" t="s">
        <v>15</v>
      </c>
      <c r="C18" s="8" t="s">
        <v>16</v>
      </c>
      <c r="D18" s="9" t="s">
        <v>33</v>
      </c>
      <c r="E18" s="6">
        <v>7308</v>
      </c>
      <c r="F18" s="9" t="s">
        <v>18</v>
      </c>
      <c r="G18" s="7">
        <v>10</v>
      </c>
      <c r="H18" s="10">
        <v>44088</v>
      </c>
      <c r="I18" s="11">
        <v>197400</v>
      </c>
      <c r="J18" s="6"/>
      <c r="K18" s="13">
        <f>I18*9%</f>
        <v>17766</v>
      </c>
      <c r="L18" s="13">
        <f>I18*9%</f>
        <v>17766</v>
      </c>
      <c r="M18" s="14">
        <f>SUM(I18,K18,L18,)</f>
        <v>232932</v>
      </c>
    </row>
    <row r="19" spans="1:13" ht="24">
      <c r="A19" s="20">
        <v>9</v>
      </c>
      <c r="B19" s="6" t="s">
        <v>15</v>
      </c>
      <c r="C19" s="8" t="s">
        <v>16</v>
      </c>
      <c r="D19" s="9" t="s">
        <v>33</v>
      </c>
      <c r="E19" s="9">
        <v>7308</v>
      </c>
      <c r="F19" s="9" t="s">
        <v>18</v>
      </c>
      <c r="G19" s="15">
        <v>11</v>
      </c>
      <c r="H19" s="10">
        <v>44088</v>
      </c>
      <c r="I19" s="16">
        <v>794080</v>
      </c>
      <c r="J19" s="9"/>
      <c r="K19" s="13">
        <f>I19*9%</f>
        <v>71467.199999999997</v>
      </c>
      <c r="L19" s="13">
        <f>I19*9%</f>
        <v>71467.199999999997</v>
      </c>
      <c r="M19" s="14">
        <f>SUM(I19,K19,L19,)</f>
        <v>937014.39999999991</v>
      </c>
    </row>
    <row r="20" spans="1:13" ht="24">
      <c r="A20" s="20">
        <v>10</v>
      </c>
      <c r="B20" s="6" t="s">
        <v>15</v>
      </c>
      <c r="C20" s="8" t="s">
        <v>16</v>
      </c>
      <c r="D20" s="9" t="s">
        <v>33</v>
      </c>
      <c r="E20" s="9">
        <v>7308</v>
      </c>
      <c r="F20" s="9" t="s">
        <v>18</v>
      </c>
      <c r="G20" s="9">
        <v>12</v>
      </c>
      <c r="H20" s="10">
        <v>44095</v>
      </c>
      <c r="I20" s="16">
        <v>265720</v>
      </c>
      <c r="J20" s="9"/>
      <c r="K20" s="13">
        <f t="shared" ref="K20:K24" si="6">I20*9%</f>
        <v>23914.799999999999</v>
      </c>
      <c r="L20" s="13">
        <f t="shared" ref="L20:L23" si="7">I20*9%</f>
        <v>23914.799999999999</v>
      </c>
      <c r="M20" s="14">
        <f t="shared" ref="M20:M24" si="8">SUM(I20,K20,L20,)</f>
        <v>313549.59999999998</v>
      </c>
    </row>
    <row r="21" spans="1:13" ht="30">
      <c r="A21" s="20"/>
      <c r="B21" s="6"/>
      <c r="C21" s="8"/>
      <c r="D21" s="18" t="s">
        <v>34</v>
      </c>
      <c r="E21" s="9">
        <v>7308</v>
      </c>
      <c r="F21" s="9" t="s">
        <v>18</v>
      </c>
      <c r="G21" s="9">
        <v>12</v>
      </c>
      <c r="H21" s="10">
        <v>44095</v>
      </c>
      <c r="I21" s="16">
        <v>292900</v>
      </c>
      <c r="J21" s="9"/>
      <c r="K21" s="13">
        <f t="shared" si="6"/>
        <v>26361</v>
      </c>
      <c r="L21" s="13">
        <f t="shared" si="7"/>
        <v>26361</v>
      </c>
      <c r="M21" s="14">
        <f t="shared" si="8"/>
        <v>345622</v>
      </c>
    </row>
    <row r="22" spans="1:13" ht="24">
      <c r="A22" s="20">
        <v>11</v>
      </c>
      <c r="B22" s="6" t="s">
        <v>15</v>
      </c>
      <c r="C22" s="8" t="s">
        <v>16</v>
      </c>
      <c r="D22" s="9" t="s">
        <v>35</v>
      </c>
      <c r="E22" s="9">
        <v>7208</v>
      </c>
      <c r="F22" s="9" t="s">
        <v>18</v>
      </c>
      <c r="G22" s="9">
        <v>13</v>
      </c>
      <c r="H22" s="10">
        <v>44095</v>
      </c>
      <c r="I22" s="11">
        <v>29600</v>
      </c>
      <c r="J22" s="9"/>
      <c r="K22" s="13">
        <f t="shared" si="6"/>
        <v>2664</v>
      </c>
      <c r="L22" s="13">
        <f t="shared" si="7"/>
        <v>2664</v>
      </c>
      <c r="M22" s="14">
        <f t="shared" si="8"/>
        <v>34928</v>
      </c>
    </row>
    <row r="23" spans="1:13">
      <c r="A23" s="20">
        <v>12</v>
      </c>
      <c r="B23" s="6" t="s">
        <v>36</v>
      </c>
      <c r="C23" s="8" t="s">
        <v>37</v>
      </c>
      <c r="D23" s="9" t="s">
        <v>38</v>
      </c>
      <c r="E23" s="9">
        <v>7308</v>
      </c>
      <c r="F23" s="9" t="s">
        <v>39</v>
      </c>
      <c r="G23" s="9">
        <v>14</v>
      </c>
      <c r="H23" s="10">
        <v>44102</v>
      </c>
      <c r="I23" s="11">
        <v>221030</v>
      </c>
      <c r="J23" s="9"/>
      <c r="K23" s="13">
        <f t="shared" si="6"/>
        <v>19892.7</v>
      </c>
      <c r="L23" s="13">
        <f t="shared" si="7"/>
        <v>19892.7</v>
      </c>
      <c r="M23" s="14">
        <f t="shared" si="8"/>
        <v>260815.40000000002</v>
      </c>
    </row>
    <row r="24" spans="1:13">
      <c r="A24" s="20">
        <v>13</v>
      </c>
      <c r="B24" s="6" t="s">
        <v>36</v>
      </c>
      <c r="C24" s="8" t="s">
        <v>37</v>
      </c>
      <c r="D24" s="9" t="s">
        <v>38</v>
      </c>
      <c r="E24" s="9">
        <v>7308</v>
      </c>
      <c r="F24" s="9" t="s">
        <v>39</v>
      </c>
      <c r="G24" s="9">
        <v>15</v>
      </c>
      <c r="H24" s="10">
        <v>44102</v>
      </c>
      <c r="I24" s="11">
        <v>4030</v>
      </c>
      <c r="J24" s="9"/>
      <c r="K24" s="13">
        <f t="shared" si="6"/>
        <v>362.7</v>
      </c>
      <c r="L24" s="13">
        <f>I24*9%</f>
        <v>362.7</v>
      </c>
      <c r="M24" s="14">
        <f t="shared" si="8"/>
        <v>4755.3999999999996</v>
      </c>
    </row>
    <row r="25" spans="1:13">
      <c r="A25" s="20"/>
      <c r="B25" s="9"/>
      <c r="C25" s="9"/>
      <c r="D25" s="9"/>
      <c r="E25" s="9"/>
      <c r="F25" s="9"/>
      <c r="G25" s="9"/>
      <c r="H25" s="17"/>
      <c r="I25" s="11"/>
      <c r="J25" s="9"/>
      <c r="K25" s="13" t="s">
        <v>29</v>
      </c>
      <c r="L25" s="13"/>
      <c r="M25" s="14">
        <f>SUM(M17:M24)</f>
        <v>2262248.7999999998</v>
      </c>
    </row>
    <row r="26" spans="1:13" ht="24">
      <c r="A26" s="20">
        <v>14</v>
      </c>
      <c r="B26" s="6" t="s">
        <v>15</v>
      </c>
      <c r="C26" s="8" t="s">
        <v>16</v>
      </c>
      <c r="D26" s="9" t="s">
        <v>40</v>
      </c>
      <c r="E26" s="9">
        <v>7308</v>
      </c>
      <c r="F26" s="9" t="s">
        <v>18</v>
      </c>
      <c r="G26" s="9">
        <v>1</v>
      </c>
      <c r="H26" s="10">
        <v>44040</v>
      </c>
      <c r="I26" s="11">
        <v>235300</v>
      </c>
      <c r="J26" s="6" t="s">
        <v>14</v>
      </c>
      <c r="K26" s="12">
        <f>I26*9/100</f>
        <v>21177</v>
      </c>
      <c r="L26" s="13">
        <f>I26*9%</f>
        <v>21177</v>
      </c>
      <c r="M26" s="14">
        <f>SUM(I26,K26,L26,)</f>
        <v>277654</v>
      </c>
    </row>
    <row r="27" spans="1:13">
      <c r="A27" s="20"/>
      <c r="B27" s="6"/>
      <c r="C27" s="8"/>
      <c r="D27" s="9" t="s">
        <v>41</v>
      </c>
      <c r="E27" s="9">
        <v>7308</v>
      </c>
      <c r="F27" s="9" t="s">
        <v>18</v>
      </c>
      <c r="G27" s="9">
        <v>1</v>
      </c>
      <c r="H27" s="10">
        <v>44040</v>
      </c>
      <c r="I27" s="11">
        <v>235300</v>
      </c>
      <c r="J27" s="6"/>
      <c r="K27" s="12">
        <f>I27*9/100</f>
        <v>21177</v>
      </c>
      <c r="L27" s="13">
        <f>I27*9%</f>
        <v>21177</v>
      </c>
      <c r="M27" s="14">
        <f>SUM(I27,K27,L27,)</f>
        <v>277654</v>
      </c>
    </row>
    <row r="28" spans="1:13" ht="24">
      <c r="A28" s="20">
        <v>15</v>
      </c>
      <c r="B28" s="6" t="s">
        <v>15</v>
      </c>
      <c r="C28" s="8" t="s">
        <v>16</v>
      </c>
      <c r="D28" s="9" t="s">
        <v>42</v>
      </c>
      <c r="E28" s="6">
        <v>7308</v>
      </c>
      <c r="F28" s="9" t="s">
        <v>18</v>
      </c>
      <c r="G28" s="7">
        <v>2</v>
      </c>
      <c r="H28" s="10">
        <v>44042</v>
      </c>
      <c r="I28" s="11">
        <v>14555</v>
      </c>
      <c r="J28" s="6"/>
      <c r="K28" s="13">
        <f>I28*9%</f>
        <v>1309.95</v>
      </c>
      <c r="L28" s="13">
        <f>I28*9%</f>
        <v>1309.95</v>
      </c>
      <c r="M28" s="14">
        <f>SUM(I28,K28,L28,)</f>
        <v>17174.900000000001</v>
      </c>
    </row>
    <row r="29" spans="1:13">
      <c r="A29" s="20"/>
      <c r="B29" s="6"/>
      <c r="C29" s="8"/>
      <c r="D29" s="9" t="s">
        <v>43</v>
      </c>
      <c r="E29" s="6">
        <v>7308</v>
      </c>
      <c r="F29" s="9" t="s">
        <v>18</v>
      </c>
      <c r="G29" s="7">
        <v>2</v>
      </c>
      <c r="H29" s="10">
        <v>44042</v>
      </c>
      <c r="I29" s="11">
        <v>14555</v>
      </c>
      <c r="J29" s="6"/>
      <c r="K29" s="13">
        <f t="shared" ref="K29:K31" si="9">I29*9%</f>
        <v>1309.95</v>
      </c>
      <c r="L29" s="13">
        <f t="shared" ref="L29:L31" si="10">I29*9%</f>
        <v>1309.95</v>
      </c>
      <c r="M29" s="14">
        <f t="shared" ref="M29:M31" si="11">SUM(I29,K29,L29,)</f>
        <v>17174.900000000001</v>
      </c>
    </row>
    <row r="30" spans="1:13">
      <c r="A30" s="20"/>
      <c r="B30" s="6"/>
      <c r="C30" s="8"/>
      <c r="D30" s="9" t="s">
        <v>44</v>
      </c>
      <c r="E30" s="6">
        <v>7308</v>
      </c>
      <c r="F30" s="9" t="s">
        <v>18</v>
      </c>
      <c r="G30" s="7">
        <v>2</v>
      </c>
      <c r="H30" s="10">
        <v>44042</v>
      </c>
      <c r="I30" s="11">
        <v>14555</v>
      </c>
      <c r="J30" s="6"/>
      <c r="K30" s="13">
        <f t="shared" si="9"/>
        <v>1309.95</v>
      </c>
      <c r="L30" s="13">
        <f t="shared" si="10"/>
        <v>1309.95</v>
      </c>
      <c r="M30" s="14">
        <f t="shared" si="11"/>
        <v>17174.900000000001</v>
      </c>
    </row>
    <row r="31" spans="1:13">
      <c r="A31" s="20"/>
      <c r="B31" s="6"/>
      <c r="C31" s="8"/>
      <c r="D31" s="9" t="s">
        <v>45</v>
      </c>
      <c r="E31" s="6">
        <v>7308</v>
      </c>
      <c r="F31" s="9" t="s">
        <v>18</v>
      </c>
      <c r="G31" s="7">
        <v>2</v>
      </c>
      <c r="H31" s="10">
        <v>44042</v>
      </c>
      <c r="I31" s="11">
        <v>14555</v>
      </c>
      <c r="J31" s="6"/>
      <c r="K31" s="13">
        <f t="shared" si="9"/>
        <v>1309.95</v>
      </c>
      <c r="L31" s="13">
        <f t="shared" si="10"/>
        <v>1309.95</v>
      </c>
      <c r="M31" s="14">
        <f t="shared" si="11"/>
        <v>17174.900000000001</v>
      </c>
    </row>
    <row r="32" spans="1:13">
      <c r="A32" s="20"/>
      <c r="B32" s="9"/>
      <c r="C32" s="9"/>
      <c r="D32" s="9"/>
      <c r="E32" s="9"/>
      <c r="F32" s="9"/>
      <c r="G32" s="9"/>
      <c r="H32" s="17"/>
      <c r="I32" s="11"/>
      <c r="J32" s="9"/>
      <c r="K32" s="13"/>
      <c r="L32" s="13"/>
      <c r="M32" s="14"/>
    </row>
    <row r="33" spans="1:13">
      <c r="A33" s="20"/>
      <c r="B33" s="9"/>
      <c r="C33" s="9"/>
      <c r="D33" s="9"/>
      <c r="E33" s="9"/>
      <c r="F33" s="9"/>
      <c r="G33" s="9"/>
      <c r="H33" s="17"/>
      <c r="I33" s="11"/>
      <c r="J33" s="9"/>
      <c r="K33" s="13" t="s">
        <v>29</v>
      </c>
      <c r="L33" s="13"/>
      <c r="M33" s="14">
        <f>SUM(M26:M31)</f>
        <v>624007.60000000009</v>
      </c>
    </row>
    <row r="34" spans="1:13">
      <c r="A34" s="20">
        <v>16</v>
      </c>
      <c r="B34" s="6" t="s">
        <v>36</v>
      </c>
      <c r="C34" s="8" t="s">
        <v>37</v>
      </c>
      <c r="D34" s="9" t="s">
        <v>46</v>
      </c>
      <c r="E34" s="9">
        <v>7308</v>
      </c>
      <c r="F34" s="9" t="s">
        <v>39</v>
      </c>
      <c r="G34" s="9">
        <v>16</v>
      </c>
      <c r="H34" s="10">
        <v>44105</v>
      </c>
      <c r="I34" s="11">
        <v>199950</v>
      </c>
      <c r="J34" s="9"/>
      <c r="K34" s="13">
        <f t="shared" ref="K34" si="12">I34*9%</f>
        <v>17995.5</v>
      </c>
      <c r="L34" s="13">
        <f t="shared" ref="L34" si="13">I34*9%</f>
        <v>17995.5</v>
      </c>
      <c r="M34" s="14">
        <f t="shared" ref="M34" si="14">SUM(I34,K34,L34,)</f>
        <v>235941</v>
      </c>
    </row>
    <row r="35" spans="1:13">
      <c r="A35" s="20"/>
      <c r="B35" s="6"/>
      <c r="C35" s="8"/>
      <c r="D35" s="9" t="s">
        <v>47</v>
      </c>
      <c r="E35" s="9">
        <v>7308</v>
      </c>
      <c r="F35" s="9" t="s">
        <v>39</v>
      </c>
      <c r="G35" s="9">
        <v>16</v>
      </c>
      <c r="H35" s="10">
        <v>44105</v>
      </c>
      <c r="I35" s="11"/>
      <c r="J35" s="9"/>
      <c r="K35" s="13"/>
      <c r="L35" s="13"/>
      <c r="M35" s="14"/>
    </row>
    <row r="36" spans="1:13" ht="24">
      <c r="A36" s="20">
        <v>17</v>
      </c>
      <c r="B36" s="6" t="s">
        <v>15</v>
      </c>
      <c r="C36" s="8" t="s">
        <v>16</v>
      </c>
      <c r="D36" s="9" t="s">
        <v>48</v>
      </c>
      <c r="E36" s="9">
        <v>7308</v>
      </c>
      <c r="F36" s="9" t="s">
        <v>18</v>
      </c>
      <c r="G36" s="9">
        <v>17</v>
      </c>
      <c r="H36" s="17">
        <v>44107</v>
      </c>
      <c r="I36" s="11">
        <v>550710</v>
      </c>
      <c r="J36" s="9"/>
      <c r="K36" s="13">
        <f t="shared" ref="K36" si="15">I36*9%</f>
        <v>49563.9</v>
      </c>
      <c r="L36" s="13">
        <f t="shared" ref="L36" si="16">I36*9%</f>
        <v>49563.9</v>
      </c>
      <c r="M36" s="14">
        <f t="shared" ref="M36:M37" si="17">SUM(I36,K36,L36,)</f>
        <v>649837.80000000005</v>
      </c>
    </row>
    <row r="37" spans="1:13">
      <c r="A37" s="20">
        <v>18</v>
      </c>
      <c r="B37" s="6" t="s">
        <v>49</v>
      </c>
      <c r="C37" s="8" t="s">
        <v>50</v>
      </c>
      <c r="D37" s="9" t="s">
        <v>51</v>
      </c>
      <c r="E37" s="9">
        <v>998860</v>
      </c>
      <c r="F37" s="9" t="s">
        <v>52</v>
      </c>
      <c r="G37" s="9">
        <v>18</v>
      </c>
      <c r="H37" s="17">
        <v>44109</v>
      </c>
      <c r="I37" s="11">
        <v>131010</v>
      </c>
      <c r="J37" s="9"/>
      <c r="K37" s="13">
        <f>I37*6%</f>
        <v>7860.5999999999995</v>
      </c>
      <c r="L37" s="13">
        <f>I37*6%</f>
        <v>7860.5999999999995</v>
      </c>
      <c r="M37" s="14">
        <f t="shared" si="17"/>
        <v>146731.20000000001</v>
      </c>
    </row>
    <row r="38" spans="1:13">
      <c r="A38" s="20"/>
      <c r="B38" s="19"/>
      <c r="C38" s="9"/>
      <c r="D38" s="9" t="s">
        <v>53</v>
      </c>
      <c r="E38" s="9"/>
      <c r="F38" s="9"/>
      <c r="G38" s="9"/>
      <c r="H38" s="17"/>
      <c r="I38" s="11"/>
      <c r="J38" s="9"/>
      <c r="K38" s="13"/>
      <c r="L38" s="13"/>
      <c r="M38" s="14"/>
    </row>
    <row r="39" spans="1:13">
      <c r="A39" s="20"/>
      <c r="B39" s="19"/>
      <c r="C39" s="9"/>
      <c r="D39" s="9" t="s">
        <v>54</v>
      </c>
      <c r="E39" s="9"/>
      <c r="F39" s="9"/>
      <c r="G39" s="9"/>
      <c r="H39" s="17"/>
      <c r="I39" s="11"/>
      <c r="J39" s="9"/>
      <c r="K39" s="13"/>
      <c r="L39" s="13"/>
      <c r="M39" s="14"/>
    </row>
    <row r="40" spans="1:13">
      <c r="A40" s="20"/>
      <c r="B40" s="19"/>
      <c r="C40" s="9"/>
      <c r="D40" s="9" t="s">
        <v>55</v>
      </c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20"/>
      <c r="B41" s="19"/>
      <c r="C41" s="9"/>
      <c r="D41" s="9" t="s">
        <v>56</v>
      </c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20"/>
      <c r="B42" s="19"/>
      <c r="C42" s="9"/>
      <c r="D42" s="9" t="s">
        <v>53</v>
      </c>
      <c r="E42" s="9"/>
      <c r="F42" s="9"/>
      <c r="G42" s="9"/>
      <c r="H42" s="9"/>
      <c r="I42" s="9"/>
      <c r="J42" s="9"/>
      <c r="K42" s="9"/>
      <c r="L42" s="9"/>
      <c r="M42" s="9"/>
    </row>
    <row r="43" spans="1:13">
      <c r="A43" s="20"/>
      <c r="B43" s="9"/>
      <c r="C43" s="9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9"/>
    </row>
    <row r="44" spans="1:13" ht="30">
      <c r="A44" s="20">
        <v>18</v>
      </c>
      <c r="B44" s="21" t="s">
        <v>15</v>
      </c>
      <c r="C44" s="18" t="s">
        <v>16</v>
      </c>
      <c r="D44" s="9" t="s">
        <v>58</v>
      </c>
      <c r="E44" s="9">
        <v>7308</v>
      </c>
      <c r="F44" s="9" t="s">
        <v>18</v>
      </c>
      <c r="G44" s="9">
        <v>19</v>
      </c>
      <c r="H44" s="17">
        <v>44114</v>
      </c>
      <c r="I44" s="9">
        <v>624680</v>
      </c>
      <c r="J44" s="9"/>
      <c r="K44" s="13">
        <f t="shared" ref="K44:K45" si="18">I44*9%</f>
        <v>56221.2</v>
      </c>
      <c r="L44" s="13">
        <f t="shared" ref="L44:L45" si="19">I44*9%</f>
        <v>56221.2</v>
      </c>
      <c r="M44" s="14">
        <f t="shared" ref="M44:M45" si="20">SUM(I44,K44,L44,)</f>
        <v>737122.39999999991</v>
      </c>
    </row>
    <row r="45" spans="1:13">
      <c r="A45" s="20">
        <v>19</v>
      </c>
      <c r="B45" s="6" t="s">
        <v>36</v>
      </c>
      <c r="C45" s="8" t="s">
        <v>37</v>
      </c>
      <c r="D45" s="9" t="s">
        <v>59</v>
      </c>
      <c r="E45" s="9">
        <v>7308</v>
      </c>
      <c r="F45" s="9" t="s">
        <v>39</v>
      </c>
      <c r="G45" s="9">
        <v>20</v>
      </c>
      <c r="H45" s="17">
        <v>44122</v>
      </c>
      <c r="I45" s="9">
        <v>669300</v>
      </c>
      <c r="J45" s="9"/>
      <c r="K45" s="13">
        <f t="shared" si="18"/>
        <v>60237</v>
      </c>
      <c r="L45" s="13">
        <f t="shared" si="19"/>
        <v>60237</v>
      </c>
      <c r="M45" s="14">
        <f t="shared" si="20"/>
        <v>789774</v>
      </c>
    </row>
    <row r="46" spans="1:13">
      <c r="A46" s="20"/>
      <c r="B46" s="6"/>
      <c r="C46" s="8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</row>
    <row r="47" spans="1:13">
      <c r="A47" s="20"/>
      <c r="B47" s="9"/>
      <c r="C47" s="9"/>
      <c r="D47" s="9" t="s">
        <v>61</v>
      </c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20"/>
      <c r="B48" s="9"/>
      <c r="C48" s="9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20"/>
      <c r="B49" s="9"/>
      <c r="C49" s="9"/>
      <c r="D49" s="9" t="s">
        <v>63</v>
      </c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20"/>
      <c r="B50" s="9"/>
      <c r="C50" s="9"/>
      <c r="D50" s="9" t="s">
        <v>64</v>
      </c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20"/>
      <c r="B51" s="9"/>
      <c r="C51" s="9"/>
      <c r="D51" s="9" t="s">
        <v>65</v>
      </c>
      <c r="E51" s="9"/>
      <c r="F51" s="9"/>
      <c r="G51" s="9"/>
      <c r="H51" s="9"/>
      <c r="I51" s="9"/>
      <c r="J51" s="9"/>
      <c r="K51" s="9"/>
      <c r="L51" s="9"/>
      <c r="M51" s="9"/>
    </row>
    <row r="52" spans="1:13">
      <c r="A52" s="20"/>
      <c r="B52" s="9"/>
      <c r="C52" s="9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</row>
    <row r="53" spans="1:13">
      <c r="A53" s="20"/>
      <c r="B53" s="9"/>
      <c r="C53" s="9"/>
      <c r="D53" s="9" t="s">
        <v>71</v>
      </c>
      <c r="E53" s="9"/>
      <c r="F53" s="9"/>
      <c r="G53" s="9"/>
      <c r="H53" s="9"/>
      <c r="I53" s="9"/>
      <c r="J53" s="9"/>
      <c r="K53" s="9"/>
      <c r="L53" s="9"/>
      <c r="M53" s="9"/>
    </row>
    <row r="54" spans="1:13">
      <c r="A54" s="20"/>
      <c r="B54" s="9"/>
      <c r="C54" s="9"/>
      <c r="D54" s="9" t="s">
        <v>68</v>
      </c>
      <c r="E54" s="9"/>
      <c r="F54" s="9"/>
      <c r="G54" s="9"/>
      <c r="H54" s="9"/>
      <c r="I54" s="9"/>
      <c r="J54" s="9"/>
      <c r="K54" s="9"/>
      <c r="L54" s="9"/>
      <c r="M54" s="9"/>
    </row>
    <row r="55" spans="1:13">
      <c r="A55" s="20"/>
      <c r="B55" s="9"/>
      <c r="C55" s="9"/>
      <c r="D55" s="9" t="s">
        <v>67</v>
      </c>
      <c r="E55" s="9"/>
      <c r="F55" s="9"/>
      <c r="G55" s="9"/>
      <c r="H55" s="9"/>
      <c r="I55" s="9"/>
      <c r="J55" s="9"/>
      <c r="K55" s="9"/>
      <c r="L55" s="9"/>
      <c r="M55" s="9"/>
    </row>
    <row r="56" spans="1:13">
      <c r="A56" s="20"/>
      <c r="B56" s="9"/>
      <c r="C56" s="9"/>
      <c r="D56" s="9" t="s">
        <v>70</v>
      </c>
      <c r="E56" s="9"/>
      <c r="F56" s="9"/>
      <c r="G56" s="9"/>
      <c r="H56" s="9"/>
      <c r="I56" s="9"/>
      <c r="J56" s="9"/>
      <c r="K56" s="9"/>
      <c r="L56" s="9"/>
      <c r="M56" s="9"/>
    </row>
    <row r="57" spans="1:13">
      <c r="A57" s="20"/>
      <c r="B57" s="9"/>
      <c r="C57" s="9"/>
      <c r="D57" s="9" t="s">
        <v>69</v>
      </c>
      <c r="E57" s="9"/>
      <c r="F57" s="9"/>
      <c r="G57" s="9"/>
      <c r="H57" s="9"/>
      <c r="I57" s="9"/>
      <c r="J57" s="9"/>
      <c r="K57" s="9"/>
      <c r="L57" s="9"/>
      <c r="M57" s="9"/>
    </row>
    <row r="58" spans="1:13">
      <c r="A58" s="22">
        <v>20</v>
      </c>
      <c r="B58" s="6" t="s">
        <v>36</v>
      </c>
      <c r="C58" s="8" t="s">
        <v>37</v>
      </c>
      <c r="D58" s="9" t="s">
        <v>72</v>
      </c>
      <c r="E58" s="9">
        <v>7308</v>
      </c>
      <c r="F58" s="9" t="s">
        <v>39</v>
      </c>
      <c r="G58" s="9">
        <v>21</v>
      </c>
      <c r="H58" s="17">
        <v>44127</v>
      </c>
      <c r="I58" s="9">
        <v>1048950</v>
      </c>
      <c r="J58" s="9"/>
      <c r="K58" s="13">
        <f t="shared" ref="K58" si="21">I58*9%</f>
        <v>94405.5</v>
      </c>
      <c r="L58" s="13">
        <f t="shared" ref="L58" si="22">I58*9%</f>
        <v>94405.5</v>
      </c>
      <c r="M58" s="14">
        <f t="shared" ref="M58:M60" si="23">SUM(I58,K58,L58,)</f>
        <v>1237761</v>
      </c>
    </row>
    <row r="59" spans="1:13">
      <c r="A59" s="25"/>
      <c r="B59" s="6"/>
      <c r="C59" s="8"/>
      <c r="D59" s="9"/>
      <c r="E59" s="9"/>
      <c r="F59" s="9"/>
      <c r="G59" s="9"/>
      <c r="H59" s="17"/>
      <c r="I59" s="9"/>
      <c r="J59" s="9"/>
      <c r="K59" s="13" t="s">
        <v>79</v>
      </c>
      <c r="L59" s="13"/>
      <c r="M59" s="14">
        <f>SUM(M34:M58)</f>
        <v>3797167.4</v>
      </c>
    </row>
    <row r="60" spans="1:13" ht="24">
      <c r="A60" s="20">
        <v>21</v>
      </c>
      <c r="B60" s="6" t="s">
        <v>15</v>
      </c>
      <c r="C60" s="8" t="s">
        <v>16</v>
      </c>
      <c r="D60" s="9" t="s">
        <v>58</v>
      </c>
      <c r="E60" s="9">
        <v>7308</v>
      </c>
      <c r="F60" s="9" t="s">
        <v>18</v>
      </c>
      <c r="G60" s="9">
        <v>22</v>
      </c>
      <c r="H60" s="17">
        <v>44148</v>
      </c>
      <c r="I60" s="9">
        <v>77010</v>
      </c>
      <c r="J60" s="9"/>
      <c r="K60" s="13">
        <f>I60*9%</f>
        <v>6930.9</v>
      </c>
      <c r="L60" s="13">
        <f>I60*9%</f>
        <v>6930.9</v>
      </c>
      <c r="M60" s="14">
        <f t="shared" si="23"/>
        <v>90871.799999999988</v>
      </c>
    </row>
    <row r="61" spans="1:13">
      <c r="A61" s="20">
        <v>23</v>
      </c>
      <c r="B61" s="9" t="s">
        <v>36</v>
      </c>
      <c r="C61" s="9" t="s">
        <v>37</v>
      </c>
      <c r="D61" s="9" t="s">
        <v>73</v>
      </c>
      <c r="E61" s="9">
        <v>4000</v>
      </c>
      <c r="F61" s="9" t="s">
        <v>39</v>
      </c>
      <c r="G61" s="9">
        <v>23</v>
      </c>
      <c r="H61" s="17">
        <v>44158</v>
      </c>
      <c r="I61" s="9">
        <v>1000640</v>
      </c>
      <c r="J61" s="9"/>
      <c r="K61" s="9">
        <v>90057.600000000006</v>
      </c>
      <c r="L61" s="9">
        <v>90057.600000000006</v>
      </c>
      <c r="M61" s="9">
        <v>1180755.2</v>
      </c>
    </row>
    <row r="62" spans="1:13">
      <c r="A62" s="20"/>
      <c r="B62" s="9"/>
      <c r="C62" s="9"/>
      <c r="D62" s="9" t="s">
        <v>74</v>
      </c>
      <c r="E62" s="9">
        <v>7308</v>
      </c>
      <c r="F62" s="9" t="s">
        <v>39</v>
      </c>
      <c r="G62" s="9">
        <v>23</v>
      </c>
      <c r="H62" s="9"/>
      <c r="I62" s="9"/>
      <c r="J62" s="9"/>
      <c r="K62" s="9"/>
      <c r="L62" s="9"/>
      <c r="M62" s="9"/>
    </row>
    <row r="63" spans="1:13">
      <c r="A63" s="20">
        <v>24</v>
      </c>
      <c r="B63" s="9" t="s">
        <v>36</v>
      </c>
      <c r="C63" s="9" t="s">
        <v>37</v>
      </c>
      <c r="D63" s="9" t="s">
        <v>73</v>
      </c>
      <c r="E63" s="9" t="s">
        <v>75</v>
      </c>
      <c r="F63" s="9" t="s">
        <v>39</v>
      </c>
      <c r="G63" s="9">
        <v>24</v>
      </c>
      <c r="H63" s="17">
        <v>44158</v>
      </c>
      <c r="I63" s="9">
        <v>599680</v>
      </c>
      <c r="J63" s="9"/>
      <c r="K63" s="9">
        <v>53971.199999999997</v>
      </c>
      <c r="L63" s="9">
        <v>53971.199999999997</v>
      </c>
      <c r="M63" s="9">
        <v>707622.40000000002</v>
      </c>
    </row>
    <row r="64" spans="1:13">
      <c r="A64" s="20">
        <v>25</v>
      </c>
      <c r="B64" s="9" t="s">
        <v>49</v>
      </c>
      <c r="C64" s="9" t="s">
        <v>50</v>
      </c>
      <c r="D64" s="9" t="s">
        <v>76</v>
      </c>
      <c r="E64" s="9">
        <v>998860</v>
      </c>
      <c r="F64" s="9" t="s">
        <v>52</v>
      </c>
      <c r="G64" s="9">
        <v>25</v>
      </c>
      <c r="H64" s="17">
        <v>44159</v>
      </c>
      <c r="I64" s="9">
        <v>141625</v>
      </c>
      <c r="J64" s="9"/>
      <c r="K64" s="9">
        <v>8497.5</v>
      </c>
      <c r="L64" s="9">
        <v>8497.5</v>
      </c>
      <c r="M64" s="9">
        <v>158620</v>
      </c>
    </row>
    <row r="65" spans="1:13">
      <c r="A65" s="20"/>
      <c r="B65" s="9"/>
      <c r="C65" s="9"/>
      <c r="D65" s="9" t="s">
        <v>77</v>
      </c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20"/>
      <c r="B66" s="9"/>
      <c r="C66" s="9"/>
      <c r="D66" s="9" t="s">
        <v>78</v>
      </c>
      <c r="E66" s="9"/>
      <c r="F66" s="9"/>
      <c r="G66" s="9"/>
      <c r="H66" s="9"/>
      <c r="I66" s="9"/>
      <c r="J66" s="9"/>
      <c r="K66" s="9" t="s">
        <v>79</v>
      </c>
      <c r="L66" s="9"/>
      <c r="M66" s="11">
        <f>SUM(M60:M64)</f>
        <v>2137869.4</v>
      </c>
    </row>
    <row r="67" spans="1:13">
      <c r="A67" s="2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2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2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>
      <c r="A70" s="2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>
      <c r="A71" s="2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>
      <c r="A72" s="2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>
      <c r="A73" s="2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>
      <c r="A74" s="2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>
      <c r="A75" s="2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2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>
      <c r="A77" s="2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>
      <c r="A78" s="2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1"/>
    </row>
  </sheetData>
  <sheetProtection formatCells="0" formatRows="0"/>
  <mergeCells count="2">
    <mergeCell ref="J2:L2"/>
    <mergeCell ref="C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Year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2020-09-13T08:13:25Z</dcterms:created>
  <dcterms:modified xsi:type="dcterms:W3CDTF">2020-11-28T07:05:30Z</dcterms:modified>
</cp:coreProperties>
</file>