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 activeTab="1"/>
  </bookViews>
  <sheets>
    <sheet name="Sale Jan-21" sheetId="1" r:id="rId1"/>
    <sheet name="Purchase Jan-21 final list" sheetId="3" r:id="rId2"/>
  </sheets>
  <calcPr calcId="125725"/>
</workbook>
</file>

<file path=xl/calcChain.xml><?xml version="1.0" encoding="utf-8"?>
<calcChain xmlns="http://schemas.openxmlformats.org/spreadsheetml/2006/main">
  <c r="M77" i="3"/>
  <c r="L77"/>
  <c r="K77"/>
  <c r="M76"/>
  <c r="L76"/>
  <c r="K76"/>
  <c r="L75"/>
  <c r="K75"/>
  <c r="M75" s="1"/>
  <c r="L74"/>
  <c r="K74"/>
  <c r="M74" s="1"/>
  <c r="I73"/>
  <c r="L72"/>
  <c r="K72"/>
  <c r="M72" s="1"/>
  <c r="M71"/>
  <c r="L71"/>
  <c r="K71"/>
  <c r="I70"/>
  <c r="M69"/>
  <c r="L69"/>
  <c r="K69"/>
  <c r="M68"/>
  <c r="L68"/>
  <c r="K68"/>
  <c r="I67"/>
  <c r="M66"/>
  <c r="L66"/>
  <c r="K66"/>
  <c r="L65"/>
  <c r="K65"/>
  <c r="M65" s="1"/>
  <c r="L64"/>
  <c r="K64"/>
  <c r="M64" s="1"/>
  <c r="I63"/>
  <c r="L62"/>
  <c r="K62"/>
  <c r="M62" s="1"/>
  <c r="M61"/>
  <c r="L61"/>
  <c r="K61"/>
  <c r="M60"/>
  <c r="L60"/>
  <c r="K60"/>
  <c r="L59"/>
  <c r="K59"/>
  <c r="M59" s="1"/>
  <c r="I58"/>
  <c r="L57"/>
  <c r="K57"/>
  <c r="M57" s="1"/>
  <c r="L56"/>
  <c r="K56"/>
  <c r="M56" s="1"/>
  <c r="M55"/>
  <c r="L55"/>
  <c r="K55"/>
  <c r="I54"/>
  <c r="M53"/>
  <c r="L53"/>
  <c r="K53"/>
  <c r="M52"/>
  <c r="L52"/>
  <c r="K52"/>
  <c r="L51"/>
  <c r="K51"/>
  <c r="M51" s="1"/>
  <c r="L50"/>
  <c r="K50"/>
  <c r="M50" s="1"/>
  <c r="M49"/>
  <c r="L49"/>
  <c r="K49"/>
  <c r="M48"/>
  <c r="L48"/>
  <c r="K48"/>
  <c r="L47"/>
  <c r="K47"/>
  <c r="M47" s="1"/>
  <c r="L46"/>
  <c r="K46"/>
  <c r="M46" s="1"/>
  <c r="M45"/>
  <c r="L45"/>
  <c r="K45"/>
  <c r="M44"/>
  <c r="L44"/>
  <c r="K44"/>
  <c r="L43"/>
  <c r="K43"/>
  <c r="M43" s="1"/>
  <c r="I42"/>
  <c r="L41"/>
  <c r="K41"/>
  <c r="M41" s="1"/>
  <c r="L40"/>
  <c r="K40"/>
  <c r="M40" s="1"/>
  <c r="M39"/>
  <c r="L39"/>
  <c r="K39"/>
  <c r="M38"/>
  <c r="L38"/>
  <c r="K38"/>
  <c r="L37"/>
  <c r="K37"/>
  <c r="M37" s="1"/>
  <c r="I36"/>
  <c r="L35"/>
  <c r="K35"/>
  <c r="M35" s="1"/>
  <c r="L34"/>
  <c r="K34"/>
  <c r="M34" s="1"/>
  <c r="M33"/>
  <c r="L33"/>
  <c r="K33"/>
  <c r="I32"/>
  <c r="M31"/>
  <c r="L31"/>
  <c r="K31"/>
  <c r="M30"/>
  <c r="L30"/>
  <c r="K30"/>
  <c r="L29"/>
  <c r="K29"/>
  <c r="M29" s="1"/>
  <c r="I28"/>
  <c r="L27"/>
  <c r="K27"/>
  <c r="M27" s="1"/>
  <c r="L26"/>
  <c r="K26"/>
  <c r="M26" s="1"/>
  <c r="M25"/>
  <c r="L25"/>
  <c r="K25"/>
  <c r="I24"/>
  <c r="M23"/>
  <c r="L23"/>
  <c r="K23"/>
  <c r="M22"/>
  <c r="L22"/>
  <c r="K22"/>
  <c r="L21"/>
  <c r="K21"/>
  <c r="M21" s="1"/>
  <c r="L20"/>
  <c r="K20"/>
  <c r="M20" s="1"/>
  <c r="M19"/>
  <c r="L19"/>
  <c r="K19"/>
  <c r="I18"/>
  <c r="M17"/>
  <c r="L17"/>
  <c r="K17"/>
  <c r="M16"/>
  <c r="L16"/>
  <c r="K16"/>
  <c r="L15"/>
  <c r="K15"/>
  <c r="M15" s="1"/>
  <c r="L14"/>
  <c r="K14"/>
  <c r="M14" s="1"/>
  <c r="M13"/>
  <c r="L13"/>
  <c r="K13"/>
  <c r="I12"/>
  <c r="M11"/>
  <c r="L11"/>
  <c r="K11"/>
  <c r="M10"/>
  <c r="L10"/>
  <c r="K10"/>
  <c r="L9"/>
  <c r="K9"/>
  <c r="M9" s="1"/>
  <c r="L8"/>
  <c r="K8"/>
  <c r="M8" s="1"/>
  <c r="M7"/>
  <c r="L7"/>
  <c r="K7"/>
  <c r="M6"/>
  <c r="L6"/>
  <c r="K6"/>
  <c r="L5"/>
  <c r="K5"/>
  <c r="M5" s="1"/>
  <c r="L3"/>
  <c r="K3"/>
  <c r="M62" i="1"/>
  <c r="L62"/>
  <c r="L61"/>
  <c r="K61"/>
  <c r="M61" s="1"/>
  <c r="M51"/>
  <c r="L51"/>
  <c r="K51"/>
  <c r="M40"/>
  <c r="L40"/>
  <c r="K40"/>
  <c r="L37"/>
  <c r="K37"/>
  <c r="M37" s="1"/>
  <c r="L36"/>
  <c r="K36"/>
  <c r="M36" s="1"/>
  <c r="M35"/>
  <c r="L35"/>
  <c r="K35"/>
  <c r="M34"/>
  <c r="L34"/>
  <c r="K34"/>
  <c r="L33"/>
  <c r="K33"/>
  <c r="M33" s="1"/>
  <c r="L32"/>
  <c r="K32"/>
  <c r="M32" s="1"/>
  <c r="M31"/>
  <c r="L31"/>
  <c r="K31"/>
  <c r="M30"/>
  <c r="L30"/>
  <c r="K30"/>
  <c r="L29"/>
  <c r="K29"/>
  <c r="M29" s="1"/>
  <c r="L28"/>
  <c r="K28"/>
  <c r="M28" s="1"/>
  <c r="M18"/>
  <c r="L18"/>
  <c r="K18"/>
  <c r="M8"/>
  <c r="L8"/>
  <c r="K8"/>
  <c r="L4"/>
  <c r="K4"/>
  <c r="M4" s="1"/>
  <c r="M3" i="3" l="1"/>
  <c r="K62" i="1"/>
</calcChain>
</file>

<file path=xl/comments1.xml><?xml version="1.0" encoding="utf-8"?>
<comments xmlns="http://schemas.openxmlformats.org/spreadsheetml/2006/main">
  <authors>
    <author>om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- 8560 KG 
RATE - 69.50 RS 
AMT = 594920 RS 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- 4705 KG 
RATE - 70 RS 
AMT = 329350 RS 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QTY- 5039 KG 
RATE - 70 RS 
AMT = 352730 RS 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- 5065 KG 
RATE - 62 RS 
AMT = 314030 RS </t>
        </r>
      </text>
    </comment>
  </commentList>
</comments>
</file>

<file path=xl/comments2.xml><?xml version="1.0" encoding="utf-8"?>
<comments xmlns="http://schemas.openxmlformats.org/spreadsheetml/2006/main">
  <authors>
    <author>om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- 7 PAIR
RATE 355 RS
AMT=2485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- 1380 KG
RATE - 59.50 RS
AMT = 82110 RS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- 1140 KG 
RATE - 59.50 RS 
AMT = 67830 RS 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- 2000 KG
RATE - 46 RS 
AMT = 92000 RS
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- 500 KG 
RATE - 46 RS 
AMT = 23000 RS 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- 640 KG 
RATE - 46 RS 
AMT = 29440 RS 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QTY-50 PCS 
RATE -68 RS
AMT =3400 RS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QTY-650 KG 
RATE - 48 RS 
AMT = 31200 RS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- 2830 KG 
RATE - 46 RS 
AMT = 130180 RS 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QTY- 0.850 TON
RATE - 3567 RS 
AMT = 3040 RS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QTY-1300 KG 
RATE -46 RS 
AMT =59800 RS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QTY- 5640 KG
RATE - 49 RS 
AMT = 276360 RS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- 250.30 MTR 
RATE - 15 RS 
AMT = 3754 RS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- 75 MTR 
RATE - 5 RS 
AMT = 375 RS 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- 100 LTR
RATE - 105 RS 
AMT = 10500 RS 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- 70 LTR
RATE - 70 RS 
AMT = 4900 RS 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- 840 KG
RATE - 46 RS 
AMT = 38640 RS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QTY-2 NOS
RATE - 1136.02 RS 
AMT = 2272.04 RS 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QTY-400 KG 
RATE - 46 RS 
AMT = 18400 RS 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- 200 PCS 
RATE - 2 RS 
AMT =400 RS 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- 2 PCS 
RATE - 70 RS 
AMT = 140 RS </t>
        </r>
      </text>
    </comment>
    <comment ref="D46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- 10 PCS 
RATE - 20 RS 
AMT = 200 RS 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- 12 PCS 
RATE - 20 RS 
AMT = 240 RS 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- 20 KGS 
RATE - 75 RS 
AMT = 1500 RS 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- 30 PCS 
RATE - 20 RS 
AMT = 600 RS 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- 19 PCS 
RATE - 90 RS 
AMT = 1710 RS 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- 50 PCS 
RATE - 65 RS 
AMT = 3250 RS 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- 25 PCS 
RATE - 120 RS 
AMT = 3000 RS </t>
        </r>
      </text>
    </comment>
    <comment ref="D53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- 50 PAIR 
RATE - 8 RS 
AMT = 400 RS 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QTY-640 KG
RATE - 61 RS 
AMT = 39040 RS</t>
        </r>
      </text>
    </comment>
    <comment ref="D7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- 1495 KG 
RATE - 59.10 RS
AMT = 88354.50 RS</t>
        </r>
      </text>
    </comment>
    <comment ref="D7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- 3070 KG 
RATE - 59.10 RS 
AMT = 181437 RS</t>
        </r>
      </text>
    </comment>
    <comment ref="D7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- 4195 KG 
RATE - 59.10 RS 
AMT = 247924.50 RS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-10 UNIT
RATE -2100 RS 
AMT = 21000 RS </t>
        </r>
      </text>
    </comment>
    <comment ref="D86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-236 KG 
RATE 70 RS
AMT=16520 RS</t>
        </r>
      </text>
    </comment>
    <comment ref="D8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QTY-16 PCS 
RATE - 20 RS</t>
        </r>
      </text>
    </comment>
    <comment ref="D8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QTY- 30 PCS
RATE 20 RS</t>
        </r>
      </text>
    </comment>
    <comment ref="D8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10 MTR
RATE 45 RS</t>
        </r>
      </text>
    </comment>
    <comment ref="D90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-10 PCS
RATE -65 RS 
AMT=650 RS</t>
        </r>
      </text>
    </comment>
    <comment ref="D91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15 KGS
RATE 25 RS
AMT=375 RS</t>
        </r>
      </text>
    </comment>
    <comment ref="D92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- 5 PCS 
RATE - 2000 RS 
AMT = 10000 RS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- 80 LTR
RATE - 60 RS 
AMT = 4800 RS </t>
        </r>
      </text>
    </comment>
    <comment ref="D94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- 50 LTR
RATE - 60 RS 
AMT = 3000 RS</t>
        </r>
      </text>
    </comment>
  </commentList>
</comments>
</file>

<file path=xl/sharedStrings.xml><?xml version="1.0" encoding="utf-8"?>
<sst xmlns="http://schemas.openxmlformats.org/spreadsheetml/2006/main" count="376" uniqueCount="152">
  <si>
    <t>SALE BILL</t>
  </si>
  <si>
    <t>STAR SCAFF SHUTTERING AND FABRICATION VILLAGE-DUNDSA, PIYALA ROAD, SIKRI, DIST-PALWAL-121102(HARYANA)                           GST NO.-06AISPN1327K1ZY</t>
  </si>
  <si>
    <t>S.R.No</t>
  </si>
  <si>
    <t>PARTY NAME</t>
  </si>
  <si>
    <t>PARTY ADDRES</t>
  </si>
  <si>
    <t>DESCRIPTION OF GOODS</t>
  </si>
  <si>
    <t>HSN/SAC</t>
  </si>
  <si>
    <t>PARTY GST NO.</t>
  </si>
  <si>
    <t>INVOICE NO.</t>
  </si>
  <si>
    <t>INVOICE DATE</t>
  </si>
  <si>
    <t xml:space="preserve">BASIC AMOUNT </t>
  </si>
  <si>
    <t>GST(18%)</t>
  </si>
  <si>
    <t>TOTAL TAXABLE AMT</t>
  </si>
  <si>
    <t>IGST</t>
  </si>
  <si>
    <t>SGST</t>
  </si>
  <si>
    <t>CGST</t>
  </si>
  <si>
    <t>A.N VISTAR ENGINEERING PVT. LTD.</t>
  </si>
  <si>
    <t>1288 MIE BHADUR GARH , HARYANA</t>
  </si>
  <si>
    <t>06AABCA4184F1ZY</t>
  </si>
  <si>
    <t>PURCHASE BILL</t>
  </si>
  <si>
    <t xml:space="preserve">Haryana Tools &amp; Hardware  Store </t>
  </si>
  <si>
    <t>48 MILES STONE NEAR DUDHOLA TATARPUR CHOWK, PRITHLA, PALWAL (HARYANA)</t>
  </si>
  <si>
    <t>06BMNPK9194H2ZE</t>
  </si>
  <si>
    <t>ND ABS HP GAS AGENCIES</t>
  </si>
  <si>
    <t>DUNDSA ,45 MILE STONE DELHI MATHURA ROAD, PALWAL-121102, HARYANA</t>
  </si>
  <si>
    <t>06ALSPS2229Q2Z7</t>
  </si>
  <si>
    <t>PERFECT HEAVY ELECTRICALS</t>
  </si>
  <si>
    <t>RAJEEV COLONY, 30FT ROAD,SEC-58,BALLABGARH-121004(HARYANA)</t>
  </si>
  <si>
    <t>06AEIPA0015R1ZP</t>
  </si>
  <si>
    <t>GRINDING WHEEL AG-7 BOSCH</t>
  </si>
  <si>
    <t>Ajanta Steel India Pvt. Ltd.</t>
  </si>
  <si>
    <t>66/1(BCR COMPLEX),INDUSTRIAL AREA , FARIDABAD</t>
  </si>
  <si>
    <t>06AAJCA9442L1ZA</t>
  </si>
  <si>
    <t>MS ANGLE</t>
  </si>
  <si>
    <t>AARTI INDUSTRIAL GASES</t>
  </si>
  <si>
    <t>06FACPS7232H1ZK</t>
  </si>
  <si>
    <t>A.N. VISTAR ENGINEERING (P) LTD.</t>
  </si>
  <si>
    <t>1288, MIE BAHADURGARH, HARYANA-124507</t>
  </si>
  <si>
    <t>ISHU HARDWARE STORE</t>
  </si>
  <si>
    <t>TATARPUR, PALWAL(HARYANA)</t>
  </si>
  <si>
    <t>06AEYPL6537M1ZL</t>
  </si>
  <si>
    <t xml:space="preserve">19 KG FILLED LPG CYLINDER </t>
  </si>
  <si>
    <t>7308/4000</t>
  </si>
  <si>
    <t>06BGIPG4029C1ZV</t>
  </si>
  <si>
    <t>LOADING CHARGE</t>
  </si>
  <si>
    <t>FREIGHT CHARGE</t>
  </si>
  <si>
    <t>CHANNEL</t>
  </si>
  <si>
    <t xml:space="preserve">WHITE GLASS </t>
  </si>
  <si>
    <t>BLACK GLASS</t>
  </si>
  <si>
    <t>CALIBER SCALES (INDIA) PVT. LTD.</t>
  </si>
  <si>
    <t>8/1, PIYALA-DUNDSA ROAD, VILL-DUNDSA, PALWAL-121102(HARYANA)</t>
  </si>
  <si>
    <t>06AACCC0140L1Z2</t>
  </si>
  <si>
    <t>HD JACK</t>
  </si>
  <si>
    <t xml:space="preserve">MIG DIFUSER 36 KD </t>
  </si>
  <si>
    <t>VILLAGE KABULPUR, BALLABGARH, FARIDABAD (HARYANA)</t>
  </si>
  <si>
    <t>KRISHNA INDUSTRIAL CORPORATION</t>
  </si>
  <si>
    <t>PLOT NO. 3841, S.G.M NAGAR, NIT FARIDABAD(HARYANA)</t>
  </si>
  <si>
    <t xml:space="preserve">Round shuttering </t>
  </si>
  <si>
    <t>06AISPN1327K1ZY</t>
  </si>
  <si>
    <t>1000x2400 - 6 set</t>
  </si>
  <si>
    <t xml:space="preserve">1000x1000 - 2 set </t>
  </si>
  <si>
    <t xml:space="preserve">1000x300 - 2 set </t>
  </si>
  <si>
    <t>2000X3000 - 1 SET</t>
  </si>
  <si>
    <t xml:space="preserve">2000X2000 - 1 SET </t>
  </si>
  <si>
    <t>STRUCTURE</t>
  </si>
  <si>
    <t>1800X1200X3000 - 2 SET</t>
  </si>
  <si>
    <t>1400X1200X3000 - 1 SET</t>
  </si>
  <si>
    <t>1400X1200X500 - 2 SET</t>
  </si>
  <si>
    <t>1800X1200X500 - 1 SET</t>
  </si>
  <si>
    <t>1400X1200X1000 - 1 SET</t>
  </si>
  <si>
    <t>2000X1000 - 2 SET</t>
  </si>
  <si>
    <t xml:space="preserve">2000X500 - 2 SET </t>
  </si>
  <si>
    <t>1400X1200X300 - 1 SET</t>
  </si>
  <si>
    <t>1800X1200X2000 - 2 SET</t>
  </si>
  <si>
    <t>1400X1200X2000 - 2 SET</t>
  </si>
  <si>
    <t>1800X1200X1000 - 4 SET</t>
  </si>
  <si>
    <t>1400X1200X1000 - 3 SET</t>
  </si>
  <si>
    <t>1800X1200X500 - 3 SET</t>
  </si>
  <si>
    <t xml:space="preserve">SHUTTERING MATERIAL </t>
  </si>
  <si>
    <t xml:space="preserve">HONCH PENAL 150X150X1200 - 160 PIL </t>
  </si>
  <si>
    <t>H.R. SHEET 3 MM (1250X2500) - 12 PCS</t>
  </si>
  <si>
    <t>SHUTTERING HONCH(150X150X1200)</t>
  </si>
  <si>
    <t>CRIPS (2000X300X300)- 70 PCS</t>
  </si>
  <si>
    <t>CRIPS (200X300X300)- 20 PCS</t>
  </si>
  <si>
    <t>75X230X1250- 32 PCS</t>
  </si>
  <si>
    <t>150X230X1250 - 32 PCS</t>
  </si>
  <si>
    <t>750X1850 - 4 PCS</t>
  </si>
  <si>
    <t>1650X1850 - 4 PCS</t>
  </si>
  <si>
    <t>1500X1850 - 4 PCS</t>
  </si>
  <si>
    <t>900X1250 - 32 PCS</t>
  </si>
  <si>
    <t>866X1850 - 2 PCS</t>
  </si>
  <si>
    <t>456X1850 - 2 PCS</t>
  </si>
  <si>
    <t>866X1850 - 40 PCS</t>
  </si>
  <si>
    <t xml:space="preserve">16 MM X 1.5" - 240 </t>
  </si>
  <si>
    <t>1800X1200X1000 - 3 SET</t>
  </si>
  <si>
    <t>1400X1200X1000- 3 SET</t>
  </si>
  <si>
    <t>SAFTY SHOE(AGARSON)</t>
  </si>
  <si>
    <t>HTHS/20-21/3272</t>
  </si>
  <si>
    <t xml:space="preserve">H.R. SHEET </t>
  </si>
  <si>
    <t>2020-21/7781</t>
  </si>
  <si>
    <t>FLATS /BARS</t>
  </si>
  <si>
    <t>Total</t>
  </si>
  <si>
    <t>HTHS/20-21/3350</t>
  </si>
  <si>
    <t>2020-21/8006</t>
  </si>
  <si>
    <t>D-G-SAT 62 KVA, RENT CHARGE</t>
  </si>
  <si>
    <t>JAI BALAJI COIL &amp; PLATES PVT. LTD.</t>
  </si>
  <si>
    <t>SHOP NO. 706, LOHA MANDI, SECTOR-59, FARIDABAD-121004(HARYANA)</t>
  </si>
  <si>
    <t>BENDING CHARGE(152X20)</t>
  </si>
  <si>
    <t>06AABCJ7597B1Z1</t>
  </si>
  <si>
    <t>2020-21/59/416</t>
  </si>
  <si>
    <t>2020-21/8120</t>
  </si>
  <si>
    <t xml:space="preserve">KRISHNA INDUSTRIAL CORP. </t>
  </si>
  <si>
    <t xml:space="preserve">3841, S.G.M. NAGAR, NIT FARIDABAD </t>
  </si>
  <si>
    <t xml:space="preserve">MS SHEET CUTTING 10 MM </t>
  </si>
  <si>
    <t>JW/20-21/305</t>
  </si>
  <si>
    <t>PIERCE IN 10 MM SHEET</t>
  </si>
  <si>
    <t xml:space="preserve">V.M. PAINTS &amp; CHEMICALS </t>
  </si>
  <si>
    <t>PLOT NO. 1, JEEVAN NAGAR, WAZIRPUR ROAD, NAHAR PAR,NR DEEPA DAIRY, FARIDABAD-121004(HR)</t>
  </si>
  <si>
    <t>Blue paints 100 ltr</t>
  </si>
  <si>
    <t>06CCRPR5490L1ZO</t>
  </si>
  <si>
    <t>Thinner 70 ltr</t>
  </si>
  <si>
    <t>2020-21/8215</t>
  </si>
  <si>
    <t>2020-21/8271</t>
  </si>
  <si>
    <t>2020-21/8399</t>
  </si>
  <si>
    <t>ISH20-21/2143</t>
  </si>
  <si>
    <t>WELDING HAND SCREEN</t>
  </si>
  <si>
    <t>BLACK GOOGLE</t>
  </si>
  <si>
    <t>HEX BOLT 5/8X1.50" YELLOW WITH NUT</t>
  </si>
  <si>
    <t xml:space="preserve">MIG NOZZEL 36 KD </t>
  </si>
  <si>
    <t xml:space="preserve">CUTTING WHEEL 14" DEWALT </t>
  </si>
  <si>
    <t xml:space="preserve">GEANS HAND GLOVES </t>
  </si>
  <si>
    <t>JEET TRADERS</t>
  </si>
  <si>
    <t>SHOP NO. 552, SECTOR - 59, LOHA MANDI, FARIDABAD (HARYANA)</t>
  </si>
  <si>
    <t>M.S. SECTION PIPE</t>
  </si>
  <si>
    <t>06AALFJ9612Q2ZM</t>
  </si>
  <si>
    <t xml:space="preserve">CARTAGE ONS SALE </t>
  </si>
  <si>
    <t>ERW PIPES</t>
  </si>
  <si>
    <t>CHANEL</t>
  </si>
  <si>
    <t>HEX BOLT 5/8X1.50" YELLOW</t>
  </si>
  <si>
    <t>ISH20-21/2213</t>
  </si>
  <si>
    <t>SPREY GUN</t>
  </si>
  <si>
    <t>PU PIPE 8X5.5</t>
  </si>
  <si>
    <t>O2 FILLED CYLINDER</t>
  </si>
  <si>
    <t>CO2 FILLED CYLINDER</t>
  </si>
  <si>
    <t>HR COIL / SHEET</t>
  </si>
  <si>
    <t>HR COIL / SHEET - 5.0 MM</t>
  </si>
  <si>
    <t>HR COIL / SHEET - 3.0 MM</t>
  </si>
  <si>
    <t>2020-21/8513</t>
  </si>
  <si>
    <t>LAKSHAY TRADERS</t>
  </si>
  <si>
    <t>PIYALA ROAD, SIKRI, BALLABGRH (FARIDABAD)-121004</t>
  </si>
  <si>
    <t>OXFORD BLUE PAINT 20 LTR</t>
  </si>
  <si>
    <t>06BGYPR7548M1Z5</t>
  </si>
</sst>
</file>

<file path=xl/styles.xml><?xml version="1.0" encoding="utf-8"?>
<styleSheet xmlns="http://schemas.openxmlformats.org/spreadsheetml/2006/main">
  <numFmts count="4">
    <numFmt numFmtId="164" formatCode="0.00_);\(0.00\)"/>
    <numFmt numFmtId="165" formatCode="0.00;[Red]0.00"/>
    <numFmt numFmtId="166" formatCode="0;[Red]0"/>
    <numFmt numFmtId="167" formatCode="[$-409]d\-mmm\-yy;@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3" borderId="1" xfId="0" applyFont="1" applyFill="1" applyBorder="1"/>
    <xf numFmtId="0" fontId="3" fillId="3" borderId="1" xfId="0" applyFont="1" applyFill="1" applyBorder="1" applyAlignment="1">
      <alignment horizontal="left" vertical="top" wrapText="1"/>
    </xf>
    <xf numFmtId="0" fontId="0" fillId="3" borderId="1" xfId="0" applyFill="1" applyBorder="1"/>
    <xf numFmtId="164" fontId="0" fillId="3" borderId="1" xfId="0" applyNumberFormat="1" applyFill="1" applyBorder="1"/>
    <xf numFmtId="165" fontId="3" fillId="3" borderId="1" xfId="0" applyNumberFormat="1" applyFont="1" applyFill="1" applyBorder="1"/>
    <xf numFmtId="164" fontId="3" fillId="3" borderId="1" xfId="0" applyNumberFormat="1" applyFont="1" applyFill="1" applyBorder="1"/>
    <xf numFmtId="165" fontId="0" fillId="3" borderId="1" xfId="0" applyNumberFormat="1" applyFill="1" applyBorder="1"/>
    <xf numFmtId="15" fontId="0" fillId="3" borderId="1" xfId="0" applyNumberFormat="1" applyFill="1" applyBorder="1"/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1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3" borderId="3" xfId="0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165" fontId="0" fillId="0" borderId="1" xfId="0" applyNumberFormat="1" applyBorder="1"/>
    <xf numFmtId="0" fontId="0" fillId="2" borderId="1" xfId="0" applyFont="1" applyFill="1" applyBorder="1"/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1" fillId="2" borderId="1" xfId="0" applyFont="1" applyFill="1" applyBorder="1"/>
    <xf numFmtId="166" fontId="0" fillId="3" borderId="1" xfId="0" applyNumberFormat="1" applyFill="1" applyBorder="1"/>
    <xf numFmtId="0" fontId="0" fillId="3" borderId="4" xfId="0" applyFill="1" applyBorder="1" applyAlignment="1">
      <alignment horizontal="center" vertical="center"/>
    </xf>
    <xf numFmtId="0" fontId="0" fillId="3" borderId="4" xfId="0" applyFill="1" applyBorder="1"/>
    <xf numFmtId="15" fontId="0" fillId="3" borderId="0" xfId="0" applyNumberFormat="1" applyFill="1"/>
    <xf numFmtId="0" fontId="0" fillId="3" borderId="1" xfId="0" applyFill="1" applyBorder="1" applyAlignment="1">
      <alignment horizontal="center" vertical="center"/>
    </xf>
    <xf numFmtId="167" fontId="0" fillId="3" borderId="1" xfId="0" applyNumberFormat="1" applyFill="1" applyBorder="1"/>
    <xf numFmtId="165" fontId="3" fillId="2" borderId="1" xfId="0" applyNumberFormat="1" applyFont="1" applyFill="1" applyBorder="1"/>
    <xf numFmtId="0" fontId="3" fillId="3" borderId="4" xfId="0" applyFont="1" applyFill="1" applyBorder="1"/>
    <xf numFmtId="0" fontId="3" fillId="3" borderId="4" xfId="0" applyFont="1" applyFill="1" applyBorder="1" applyAlignment="1">
      <alignment horizontal="left" vertical="top" wrapText="1"/>
    </xf>
    <xf numFmtId="165" fontId="3" fillId="3" borderId="4" xfId="0" applyNumberFormat="1" applyFont="1" applyFill="1" applyBorder="1"/>
    <xf numFmtId="164" fontId="3" fillId="3" borderId="4" xfId="0" applyNumberFormat="1" applyFont="1" applyFill="1" applyBorder="1"/>
    <xf numFmtId="0" fontId="0" fillId="0" borderId="1" xfId="0" applyBorder="1" applyAlignment="1">
      <alignment horizontal="center" vertical="center"/>
    </xf>
    <xf numFmtId="0" fontId="9" fillId="3" borderId="1" xfId="0" applyFont="1" applyFill="1" applyBorder="1"/>
    <xf numFmtId="15" fontId="0" fillId="0" borderId="1" xfId="0" applyNumberFormat="1" applyBorder="1"/>
    <xf numFmtId="0" fontId="10" fillId="3" borderId="1" xfId="0" applyFont="1" applyFill="1" applyBorder="1"/>
    <xf numFmtId="9" fontId="0" fillId="3" borderId="1" xfId="0" applyNumberFormat="1" applyFill="1" applyBorder="1"/>
    <xf numFmtId="0" fontId="8" fillId="3" borderId="1" xfId="0" applyFont="1" applyFill="1" applyBorder="1" applyAlignment="1">
      <alignment vertical="top"/>
    </xf>
    <xf numFmtId="0" fontId="8" fillId="3" borderId="1" xfId="0" applyFont="1" applyFill="1" applyBorder="1"/>
    <xf numFmtId="15" fontId="0" fillId="2" borderId="1" xfId="0" applyNumberFormat="1" applyFill="1" applyBorder="1"/>
    <xf numFmtId="165" fontId="0" fillId="2" borderId="1" xfId="0" applyNumberFormat="1" applyFill="1" applyBorder="1"/>
    <xf numFmtId="0" fontId="11" fillId="5" borderId="1" xfId="0" applyFont="1" applyFill="1" applyBorder="1"/>
    <xf numFmtId="0" fontId="1" fillId="5" borderId="1" xfId="0" applyFont="1" applyFill="1" applyBorder="1"/>
    <xf numFmtId="0" fontId="12" fillId="3" borderId="1" xfId="0" applyFont="1" applyFill="1" applyBorder="1"/>
    <xf numFmtId="0" fontId="8" fillId="5" borderId="1" xfId="0" applyFont="1" applyFill="1" applyBorder="1"/>
    <xf numFmtId="9" fontId="0" fillId="2" borderId="1" xfId="0" applyNumberFormat="1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3" fillId="5" borderId="1" xfId="0" applyFont="1" applyFill="1" applyBorder="1"/>
    <xf numFmtId="0" fontId="8" fillId="0" borderId="0" xfId="0" applyFont="1"/>
    <xf numFmtId="15" fontId="8" fillId="3" borderId="1" xfId="0" applyNumberFormat="1" applyFont="1" applyFill="1" applyBorder="1"/>
    <xf numFmtId="9" fontId="8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6"/>
  <sheetViews>
    <sheetView topLeftCell="A53" workbookViewId="0">
      <selection activeCell="D63" sqref="D63"/>
    </sheetView>
  </sheetViews>
  <sheetFormatPr defaultRowHeight="15"/>
  <cols>
    <col min="2" max="2" width="31" bestFit="1" customWidth="1"/>
    <col min="3" max="3" width="76.5703125" bestFit="1" customWidth="1"/>
    <col min="4" max="4" width="46.8554687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1.42578125" bestFit="1" customWidth="1"/>
    <col min="12" max="12" width="9.5703125" bestFit="1" customWidth="1"/>
    <col min="13" max="13" width="16.140625" bestFit="1" customWidth="1"/>
  </cols>
  <sheetData>
    <row r="1" spans="1:13" ht="110.25" customHeight="1">
      <c r="A1" s="1"/>
      <c r="B1" s="2" t="s">
        <v>0</v>
      </c>
      <c r="C1" s="57" t="s">
        <v>1</v>
      </c>
      <c r="D1" s="57"/>
      <c r="E1" s="1"/>
      <c r="F1" s="1"/>
      <c r="G1" s="1"/>
      <c r="H1" s="1"/>
      <c r="I1" s="1"/>
      <c r="J1" s="1"/>
      <c r="K1" s="1"/>
      <c r="L1" s="1"/>
      <c r="M1" s="1"/>
    </row>
    <row r="2" spans="1:13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58" t="s">
        <v>11</v>
      </c>
      <c r="K2" s="58"/>
      <c r="L2" s="58"/>
      <c r="M2" s="5" t="s">
        <v>12</v>
      </c>
    </row>
    <row r="3" spans="1:13">
      <c r="A3" s="6"/>
      <c r="B3" s="7"/>
      <c r="C3" s="8"/>
      <c r="D3" s="8"/>
      <c r="E3" s="8"/>
      <c r="F3" s="8"/>
      <c r="G3" s="8"/>
      <c r="H3" s="8"/>
      <c r="I3" s="8"/>
      <c r="J3" s="8" t="s">
        <v>13</v>
      </c>
      <c r="K3" s="8" t="s">
        <v>14</v>
      </c>
      <c r="L3" s="8" t="s">
        <v>15</v>
      </c>
      <c r="M3" s="9"/>
    </row>
    <row r="4" spans="1:13">
      <c r="A4" s="6">
        <v>1</v>
      </c>
      <c r="B4" s="8" t="s">
        <v>55</v>
      </c>
      <c r="C4" s="10" t="s">
        <v>56</v>
      </c>
      <c r="D4" s="11" t="s">
        <v>57</v>
      </c>
      <c r="E4" s="11">
        <v>7308</v>
      </c>
      <c r="F4" s="11" t="s">
        <v>58</v>
      </c>
      <c r="G4" s="11">
        <v>31</v>
      </c>
      <c r="H4" s="37">
        <v>44197</v>
      </c>
      <c r="I4" s="12">
        <v>594920</v>
      </c>
      <c r="J4" s="11"/>
      <c r="K4" s="38">
        <f t="shared" ref="K4" si="0">I4*9%</f>
        <v>53542.799999999996</v>
      </c>
      <c r="L4" s="38">
        <f t="shared" ref="L4" si="1">I4*9%</f>
        <v>53542.799999999996</v>
      </c>
      <c r="M4" s="14">
        <f t="shared" ref="M4" si="2">SUM(I4,K4,L4,)</f>
        <v>702005.60000000009</v>
      </c>
    </row>
    <row r="5" spans="1:13">
      <c r="A5" s="6"/>
      <c r="B5" s="8"/>
      <c r="C5" s="10"/>
      <c r="D5" s="11" t="s">
        <v>59</v>
      </c>
      <c r="E5" s="11" t="s">
        <v>42</v>
      </c>
      <c r="F5" s="11" t="s">
        <v>58</v>
      </c>
      <c r="G5" s="11">
        <v>31</v>
      </c>
      <c r="H5" s="37">
        <v>44197</v>
      </c>
      <c r="I5" s="12"/>
      <c r="J5" s="11"/>
      <c r="K5" s="13"/>
      <c r="L5" s="13"/>
      <c r="M5" s="14"/>
    </row>
    <row r="6" spans="1:13">
      <c r="A6" s="6"/>
      <c r="B6" s="8"/>
      <c r="C6" s="10"/>
      <c r="D6" s="11" t="s">
        <v>60</v>
      </c>
      <c r="E6" s="11" t="s">
        <v>42</v>
      </c>
      <c r="F6" s="11" t="s">
        <v>58</v>
      </c>
      <c r="G6" s="11">
        <v>31</v>
      </c>
      <c r="H6" s="37">
        <v>44197</v>
      </c>
      <c r="I6" s="12"/>
      <c r="J6" s="11"/>
      <c r="K6" s="13"/>
      <c r="L6" s="13"/>
      <c r="M6" s="14"/>
    </row>
    <row r="7" spans="1:13">
      <c r="A7" s="6"/>
      <c r="B7" s="8"/>
      <c r="C7" s="10"/>
      <c r="D7" s="11" t="s">
        <v>61</v>
      </c>
      <c r="E7" s="11" t="s">
        <v>42</v>
      </c>
      <c r="F7" s="11" t="s">
        <v>58</v>
      </c>
      <c r="G7" s="11">
        <v>31</v>
      </c>
      <c r="H7" s="37">
        <v>44197</v>
      </c>
      <c r="I7" s="12"/>
      <c r="J7" s="11"/>
      <c r="K7" s="13"/>
      <c r="L7" s="13"/>
      <c r="M7" s="14"/>
    </row>
    <row r="8" spans="1:13" ht="17.25" customHeight="1">
      <c r="A8" s="6">
        <v>2</v>
      </c>
      <c r="B8" s="8" t="s">
        <v>16</v>
      </c>
      <c r="C8" s="10" t="s">
        <v>17</v>
      </c>
      <c r="D8" s="11" t="s">
        <v>57</v>
      </c>
      <c r="E8" s="11" t="s">
        <v>42</v>
      </c>
      <c r="F8" s="11" t="s">
        <v>58</v>
      </c>
      <c r="G8" s="11">
        <v>32</v>
      </c>
      <c r="H8" s="16">
        <v>44200</v>
      </c>
      <c r="I8" s="12">
        <v>329350</v>
      </c>
      <c r="J8" s="11"/>
      <c r="K8" s="38">
        <f t="shared" ref="K8" si="3">I8*9%</f>
        <v>29641.5</v>
      </c>
      <c r="L8" s="38">
        <f t="shared" ref="L8" si="4">I8*9%</f>
        <v>29641.5</v>
      </c>
      <c r="M8" s="14">
        <f t="shared" ref="M8" si="5">SUM(I8,K8,L8,)</f>
        <v>388633</v>
      </c>
    </row>
    <row r="9" spans="1:13">
      <c r="A9" s="6"/>
      <c r="B9" s="11"/>
      <c r="C9" s="11"/>
      <c r="D9" s="11" t="s">
        <v>62</v>
      </c>
      <c r="E9" s="11" t="s">
        <v>42</v>
      </c>
      <c r="F9" s="11" t="s">
        <v>58</v>
      </c>
      <c r="G9" s="11">
        <v>32</v>
      </c>
      <c r="H9" s="16">
        <v>44200</v>
      </c>
      <c r="I9" s="12"/>
      <c r="J9" s="11"/>
      <c r="K9" s="13"/>
      <c r="L9" s="13"/>
      <c r="M9" s="14"/>
    </row>
    <row r="10" spans="1:13">
      <c r="A10" s="11"/>
      <c r="B10" s="11"/>
      <c r="C10" s="11"/>
      <c r="D10" s="11" t="s">
        <v>63</v>
      </c>
      <c r="E10" s="11" t="s">
        <v>42</v>
      </c>
      <c r="F10" s="11" t="s">
        <v>58</v>
      </c>
      <c r="G10" s="11">
        <v>32</v>
      </c>
      <c r="H10" s="16">
        <v>44200</v>
      </c>
      <c r="I10" s="11"/>
      <c r="J10" s="11"/>
      <c r="K10" s="11"/>
      <c r="L10" s="11"/>
      <c r="M10" s="11"/>
    </row>
    <row r="11" spans="1:13">
      <c r="A11" s="11"/>
      <c r="B11" s="11"/>
      <c r="C11" s="11"/>
      <c r="D11" s="11" t="s">
        <v>64</v>
      </c>
      <c r="E11" s="11" t="s">
        <v>42</v>
      </c>
      <c r="F11" s="11" t="s">
        <v>58</v>
      </c>
      <c r="G11" s="11">
        <v>32</v>
      </c>
      <c r="H11" s="16">
        <v>44200</v>
      </c>
      <c r="I11" s="11"/>
      <c r="J11" s="11"/>
      <c r="K11" s="11"/>
      <c r="L11" s="11"/>
      <c r="M11" s="11"/>
    </row>
    <row r="12" spans="1:13">
      <c r="A12" s="11"/>
      <c r="B12" s="11"/>
      <c r="C12" s="11"/>
      <c r="D12" s="11" t="s">
        <v>65</v>
      </c>
      <c r="E12" s="11" t="s">
        <v>42</v>
      </c>
      <c r="F12" s="11" t="s">
        <v>58</v>
      </c>
      <c r="G12" s="11">
        <v>32</v>
      </c>
      <c r="H12" s="16">
        <v>44200</v>
      </c>
      <c r="I12" s="11"/>
      <c r="J12" s="11"/>
      <c r="K12" s="11"/>
      <c r="L12" s="11"/>
      <c r="M12" s="11"/>
    </row>
    <row r="13" spans="1:13">
      <c r="A13" s="11"/>
      <c r="B13" s="11"/>
      <c r="C13" s="11"/>
      <c r="D13" s="11" t="s">
        <v>66</v>
      </c>
      <c r="E13" s="11" t="s">
        <v>42</v>
      </c>
      <c r="F13" s="11" t="s">
        <v>58</v>
      </c>
      <c r="G13" s="11">
        <v>32</v>
      </c>
      <c r="H13" s="16">
        <v>44200</v>
      </c>
      <c r="I13" s="11"/>
      <c r="J13" s="11"/>
      <c r="K13" s="11"/>
      <c r="L13" s="11"/>
      <c r="M13" s="11"/>
    </row>
    <row r="14" spans="1:13">
      <c r="A14" s="36"/>
      <c r="B14" s="8"/>
      <c r="C14" s="10"/>
      <c r="D14" s="11" t="s">
        <v>67</v>
      </c>
      <c r="E14" s="11" t="s">
        <v>42</v>
      </c>
      <c r="F14" s="11" t="s">
        <v>58</v>
      </c>
      <c r="G14" s="11">
        <v>32</v>
      </c>
      <c r="H14" s="16">
        <v>44200</v>
      </c>
      <c r="I14" s="11"/>
      <c r="J14" s="11"/>
      <c r="K14" s="13"/>
      <c r="L14" s="13"/>
      <c r="M14" s="14"/>
    </row>
    <row r="15" spans="1:13">
      <c r="A15" s="36"/>
      <c r="B15" s="8"/>
      <c r="C15" s="10"/>
      <c r="D15" s="11" t="s">
        <v>68</v>
      </c>
      <c r="E15" s="11" t="s">
        <v>42</v>
      </c>
      <c r="F15" s="11" t="s">
        <v>58</v>
      </c>
      <c r="G15" s="11">
        <v>32</v>
      </c>
      <c r="H15" s="16">
        <v>44200</v>
      </c>
      <c r="I15" s="11"/>
      <c r="J15" s="11"/>
      <c r="K15" s="13"/>
      <c r="L15" s="13"/>
      <c r="M15" s="14"/>
    </row>
    <row r="16" spans="1:13">
      <c r="A16" s="36"/>
      <c r="B16" s="8"/>
      <c r="C16" s="10"/>
      <c r="D16" s="11" t="s">
        <v>69</v>
      </c>
      <c r="E16" s="11" t="s">
        <v>42</v>
      </c>
      <c r="F16" s="11" t="s">
        <v>58</v>
      </c>
      <c r="G16" s="11">
        <v>32</v>
      </c>
      <c r="H16" s="16">
        <v>44200</v>
      </c>
      <c r="I16" s="11"/>
      <c r="J16" s="11"/>
      <c r="K16" s="11"/>
      <c r="L16" s="11"/>
      <c r="M16" s="11"/>
    </row>
    <row r="17" spans="1:13">
      <c r="A17" s="36">
        <v>3</v>
      </c>
      <c r="B17" s="8" t="s">
        <v>16</v>
      </c>
      <c r="C17" s="10" t="s">
        <v>17</v>
      </c>
      <c r="D17" s="11" t="s">
        <v>57</v>
      </c>
      <c r="E17" s="11" t="s">
        <v>42</v>
      </c>
      <c r="F17" s="11" t="s">
        <v>58</v>
      </c>
      <c r="G17" s="11">
        <v>33</v>
      </c>
      <c r="H17" s="16">
        <v>44202</v>
      </c>
      <c r="I17" s="11"/>
      <c r="J17" s="11"/>
      <c r="K17" s="11"/>
      <c r="L17" s="11"/>
      <c r="M17" s="11"/>
    </row>
    <row r="18" spans="1:13">
      <c r="A18" s="36"/>
      <c r="B18" s="11"/>
      <c r="C18" s="11"/>
      <c r="D18" s="11" t="s">
        <v>70</v>
      </c>
      <c r="E18" s="11" t="s">
        <v>42</v>
      </c>
      <c r="F18" s="11" t="s">
        <v>58</v>
      </c>
      <c r="G18" s="11">
        <v>33</v>
      </c>
      <c r="H18" s="16">
        <v>44202</v>
      </c>
      <c r="I18" s="11">
        <v>352730</v>
      </c>
      <c r="J18" s="11"/>
      <c r="K18" s="38">
        <f t="shared" ref="K18" si="6">I18*9%</f>
        <v>31745.699999999997</v>
      </c>
      <c r="L18" s="38">
        <f t="shared" ref="L18" si="7">I18*9%</f>
        <v>31745.699999999997</v>
      </c>
      <c r="M18" s="14">
        <f t="shared" ref="M18" si="8">SUM(I18,K18,L18,)</f>
        <v>416221.4</v>
      </c>
    </row>
    <row r="19" spans="1:13">
      <c r="A19" s="36"/>
      <c r="B19" s="11"/>
      <c r="C19" s="11"/>
      <c r="D19" s="11" t="s">
        <v>71</v>
      </c>
      <c r="E19" s="11" t="s">
        <v>42</v>
      </c>
      <c r="F19" s="11" t="s">
        <v>58</v>
      </c>
      <c r="G19" s="11">
        <v>33</v>
      </c>
      <c r="H19" s="16">
        <v>44202</v>
      </c>
      <c r="I19" s="11"/>
      <c r="J19" s="11"/>
      <c r="K19" s="11"/>
      <c r="L19" s="11"/>
      <c r="M19" s="11"/>
    </row>
    <row r="20" spans="1:13">
      <c r="A20" s="36"/>
      <c r="B20" s="11"/>
      <c r="C20" s="11"/>
      <c r="D20" s="11" t="s">
        <v>72</v>
      </c>
      <c r="E20" s="11" t="s">
        <v>42</v>
      </c>
      <c r="F20" s="11" t="s">
        <v>58</v>
      </c>
      <c r="G20" s="11">
        <v>33</v>
      </c>
      <c r="H20" s="16">
        <v>44202</v>
      </c>
      <c r="I20" s="11"/>
      <c r="J20" s="11"/>
      <c r="K20" s="11"/>
      <c r="L20" s="11"/>
      <c r="M20" s="11"/>
    </row>
    <row r="21" spans="1:13">
      <c r="A21" s="36"/>
      <c r="B21" s="11"/>
      <c r="C21" s="11"/>
      <c r="D21" s="11" t="s">
        <v>73</v>
      </c>
      <c r="E21" s="11" t="s">
        <v>42</v>
      </c>
      <c r="F21" s="11" t="s">
        <v>58</v>
      </c>
      <c r="G21" s="11">
        <v>33</v>
      </c>
      <c r="H21" s="16">
        <v>44202</v>
      </c>
      <c r="I21" s="11"/>
      <c r="J21" s="11"/>
      <c r="K21" s="11"/>
      <c r="L21" s="11"/>
      <c r="M21" s="11"/>
    </row>
    <row r="22" spans="1:13">
      <c r="A22" s="36"/>
      <c r="B22" s="11"/>
      <c r="C22" s="11"/>
      <c r="D22" s="11" t="s">
        <v>74</v>
      </c>
      <c r="E22" s="11" t="s">
        <v>42</v>
      </c>
      <c r="F22" s="11" t="s">
        <v>58</v>
      </c>
      <c r="G22" s="11">
        <v>33</v>
      </c>
      <c r="H22" s="16">
        <v>44202</v>
      </c>
      <c r="I22" s="11"/>
      <c r="J22" s="11"/>
      <c r="K22" s="11"/>
      <c r="L22" s="11"/>
      <c r="M22" s="11"/>
    </row>
    <row r="23" spans="1:13">
      <c r="A23" s="36"/>
      <c r="B23" s="11"/>
      <c r="C23" s="11"/>
      <c r="D23" s="11" t="s">
        <v>75</v>
      </c>
      <c r="E23" s="11" t="s">
        <v>42</v>
      </c>
      <c r="F23" s="11" t="s">
        <v>58</v>
      </c>
      <c r="G23" s="11">
        <v>33</v>
      </c>
      <c r="H23" s="16">
        <v>44202</v>
      </c>
      <c r="I23" s="11"/>
      <c r="J23" s="11"/>
      <c r="K23" s="11"/>
      <c r="L23" s="11"/>
      <c r="M23" s="11"/>
    </row>
    <row r="24" spans="1:13">
      <c r="A24" s="36"/>
      <c r="B24" s="11"/>
      <c r="C24" s="11"/>
      <c r="D24" s="11" t="s">
        <v>76</v>
      </c>
      <c r="E24" s="11" t="s">
        <v>42</v>
      </c>
      <c r="F24" s="11" t="s">
        <v>58</v>
      </c>
      <c r="G24" s="11">
        <v>33</v>
      </c>
      <c r="H24" s="16">
        <v>44202</v>
      </c>
      <c r="I24" s="11"/>
      <c r="J24" s="11"/>
      <c r="K24" s="11"/>
      <c r="L24" s="11"/>
      <c r="M24" s="11"/>
    </row>
    <row r="25" spans="1:13">
      <c r="A25" s="36"/>
      <c r="B25" s="11"/>
      <c r="C25" s="11"/>
      <c r="D25" s="11" t="s">
        <v>67</v>
      </c>
      <c r="E25" s="11" t="s">
        <v>42</v>
      </c>
      <c r="F25" s="11" t="s">
        <v>58</v>
      </c>
      <c r="G25" s="11">
        <v>33</v>
      </c>
      <c r="H25" s="16">
        <v>44202</v>
      </c>
      <c r="I25" s="11"/>
      <c r="J25" s="11"/>
      <c r="K25" s="11"/>
      <c r="L25" s="11"/>
      <c r="M25" s="11"/>
    </row>
    <row r="26" spans="1:13">
      <c r="A26" s="36"/>
      <c r="B26" s="11"/>
      <c r="C26" s="11"/>
      <c r="D26" s="11" t="s">
        <v>77</v>
      </c>
      <c r="E26" s="11" t="s">
        <v>42</v>
      </c>
      <c r="F26" s="11" t="s">
        <v>58</v>
      </c>
      <c r="G26" s="11">
        <v>33</v>
      </c>
      <c r="H26" s="16">
        <v>44202</v>
      </c>
      <c r="I26" s="11"/>
      <c r="J26" s="11"/>
      <c r="K26" s="11"/>
      <c r="L26" s="11"/>
      <c r="M26" s="11"/>
    </row>
    <row r="27" spans="1:13">
      <c r="A27" s="33">
        <v>4</v>
      </c>
      <c r="B27" s="39" t="s">
        <v>55</v>
      </c>
      <c r="C27" s="40" t="s">
        <v>56</v>
      </c>
      <c r="D27" s="34" t="s">
        <v>78</v>
      </c>
      <c r="E27" s="24" t="s">
        <v>42</v>
      </c>
      <c r="F27" s="34" t="s">
        <v>58</v>
      </c>
      <c r="G27" s="34">
        <v>34</v>
      </c>
      <c r="H27" s="35">
        <v>44203</v>
      </c>
      <c r="I27" s="34"/>
      <c r="J27" s="34"/>
      <c r="K27" s="41"/>
      <c r="L27" s="41"/>
      <c r="M27" s="42"/>
    </row>
    <row r="28" spans="1:13">
      <c r="A28" s="36"/>
      <c r="B28" s="36"/>
      <c r="C28" s="36"/>
      <c r="D28" s="11" t="s">
        <v>79</v>
      </c>
      <c r="E28" s="11" t="s">
        <v>42</v>
      </c>
      <c r="F28" s="11" t="s">
        <v>58</v>
      </c>
      <c r="G28" s="11">
        <v>34</v>
      </c>
      <c r="H28" s="16">
        <v>44203</v>
      </c>
      <c r="I28" s="11">
        <v>314030</v>
      </c>
      <c r="J28" s="11"/>
      <c r="K28" s="38">
        <f t="shared" ref="K28:K37" si="9">I28*9%</f>
        <v>28262.7</v>
      </c>
      <c r="L28" s="38">
        <f t="shared" ref="L28:L37" si="10">I28*9%</f>
        <v>28262.7</v>
      </c>
      <c r="M28" s="14">
        <f t="shared" ref="M28:M37" si="11">SUM(I28,K28,L28,)</f>
        <v>370555.4</v>
      </c>
    </row>
    <row r="29" spans="1:13">
      <c r="A29" s="43">
        <v>5</v>
      </c>
      <c r="B29" s="44" t="s">
        <v>30</v>
      </c>
      <c r="C29" s="11" t="s">
        <v>31</v>
      </c>
      <c r="D29" s="26" t="s">
        <v>80</v>
      </c>
      <c r="E29" s="26">
        <v>7208</v>
      </c>
      <c r="F29" s="11" t="s">
        <v>58</v>
      </c>
      <c r="G29" s="11">
        <v>35</v>
      </c>
      <c r="H29" s="45">
        <v>44213</v>
      </c>
      <c r="I29" s="26">
        <v>50400</v>
      </c>
      <c r="J29" s="26"/>
      <c r="K29" s="38">
        <f t="shared" si="9"/>
        <v>4536</v>
      </c>
      <c r="L29" s="38">
        <f t="shared" si="10"/>
        <v>4536</v>
      </c>
      <c r="M29" s="14">
        <f t="shared" si="11"/>
        <v>59472</v>
      </c>
    </row>
    <row r="30" spans="1:13">
      <c r="A30" s="43">
        <v>6</v>
      </c>
      <c r="B30" s="39" t="s">
        <v>55</v>
      </c>
      <c r="C30" s="40" t="s">
        <v>56</v>
      </c>
      <c r="D30" s="26" t="s">
        <v>81</v>
      </c>
      <c r="E30" s="26">
        <v>7308</v>
      </c>
      <c r="F30" s="11" t="s">
        <v>58</v>
      </c>
      <c r="G30" s="11">
        <v>37</v>
      </c>
      <c r="H30" s="45">
        <v>44216</v>
      </c>
      <c r="I30" s="26">
        <v>42284</v>
      </c>
      <c r="J30" s="26"/>
      <c r="K30" s="38">
        <f t="shared" si="9"/>
        <v>3805.56</v>
      </c>
      <c r="L30" s="38">
        <f t="shared" si="10"/>
        <v>3805.56</v>
      </c>
      <c r="M30" s="14">
        <f t="shared" si="11"/>
        <v>49895.119999999995</v>
      </c>
    </row>
    <row r="31" spans="1:13">
      <c r="A31" s="43">
        <v>7</v>
      </c>
      <c r="B31" s="39" t="s">
        <v>55</v>
      </c>
      <c r="C31" s="40" t="s">
        <v>56</v>
      </c>
      <c r="D31" s="26" t="s">
        <v>81</v>
      </c>
      <c r="E31" s="26">
        <v>7308</v>
      </c>
      <c r="F31" s="11" t="s">
        <v>58</v>
      </c>
      <c r="G31" s="11">
        <v>38</v>
      </c>
      <c r="H31" s="45">
        <v>44214</v>
      </c>
      <c r="I31" s="26">
        <v>41850</v>
      </c>
      <c r="J31" s="26"/>
      <c r="K31" s="38">
        <f t="shared" si="9"/>
        <v>3766.5</v>
      </c>
      <c r="L31" s="38">
        <f t="shared" si="10"/>
        <v>3766.5</v>
      </c>
      <c r="M31" s="14">
        <f t="shared" si="11"/>
        <v>49383</v>
      </c>
    </row>
    <row r="32" spans="1:13">
      <c r="A32" s="43">
        <v>8</v>
      </c>
      <c r="B32" s="39" t="s">
        <v>55</v>
      </c>
      <c r="C32" s="40" t="s">
        <v>56</v>
      </c>
      <c r="D32" s="26" t="s">
        <v>81</v>
      </c>
      <c r="E32" s="26">
        <v>7308</v>
      </c>
      <c r="F32" s="11" t="s">
        <v>58</v>
      </c>
      <c r="G32" s="11">
        <v>39</v>
      </c>
      <c r="H32" s="45">
        <v>44214</v>
      </c>
      <c r="I32" s="26">
        <v>42036</v>
      </c>
      <c r="J32" s="26"/>
      <c r="K32" s="1">
        <f t="shared" si="9"/>
        <v>3783.24</v>
      </c>
      <c r="L32" s="1">
        <f t="shared" si="10"/>
        <v>3783.24</v>
      </c>
      <c r="M32" s="26">
        <f t="shared" si="11"/>
        <v>49602.479999999996</v>
      </c>
    </row>
    <row r="33" spans="1:13">
      <c r="A33" s="43">
        <v>9</v>
      </c>
      <c r="B33" s="39" t="s">
        <v>55</v>
      </c>
      <c r="C33" s="40" t="s">
        <v>56</v>
      </c>
      <c r="D33" s="26" t="s">
        <v>81</v>
      </c>
      <c r="E33" s="26">
        <v>7308</v>
      </c>
      <c r="F33" s="11" t="s">
        <v>58</v>
      </c>
      <c r="G33" s="11">
        <v>40</v>
      </c>
      <c r="H33" s="45">
        <v>44214</v>
      </c>
      <c r="I33" s="26">
        <v>21700</v>
      </c>
      <c r="J33" s="26"/>
      <c r="K33" s="1">
        <f t="shared" si="9"/>
        <v>1953</v>
      </c>
      <c r="L33" s="1">
        <f t="shared" si="10"/>
        <v>1953</v>
      </c>
      <c r="M33" s="26">
        <f t="shared" si="11"/>
        <v>25606</v>
      </c>
    </row>
    <row r="34" spans="1:13">
      <c r="A34" s="43">
        <v>10</v>
      </c>
      <c r="B34" s="39" t="s">
        <v>55</v>
      </c>
      <c r="C34" s="40" t="s">
        <v>56</v>
      </c>
      <c r="D34" s="26" t="s">
        <v>81</v>
      </c>
      <c r="E34" s="26">
        <v>7308</v>
      </c>
      <c r="F34" s="11" t="s">
        <v>58</v>
      </c>
      <c r="G34" s="11">
        <v>41</v>
      </c>
      <c r="H34" s="45">
        <v>44215</v>
      </c>
      <c r="I34" s="26">
        <v>38316</v>
      </c>
      <c r="J34" s="26"/>
      <c r="K34" s="1">
        <f t="shared" si="9"/>
        <v>3448.44</v>
      </c>
      <c r="L34" s="1">
        <f t="shared" si="10"/>
        <v>3448.44</v>
      </c>
      <c r="M34" s="26">
        <f t="shared" si="11"/>
        <v>45212.880000000005</v>
      </c>
    </row>
    <row r="35" spans="1:13">
      <c r="A35" s="43">
        <v>11</v>
      </c>
      <c r="B35" s="39" t="s">
        <v>55</v>
      </c>
      <c r="C35" s="40" t="s">
        <v>56</v>
      </c>
      <c r="D35" s="26" t="s">
        <v>81</v>
      </c>
      <c r="E35" s="26">
        <v>7308</v>
      </c>
      <c r="F35" s="11" t="s">
        <v>58</v>
      </c>
      <c r="G35" s="11">
        <v>42</v>
      </c>
      <c r="H35" s="45">
        <v>44216</v>
      </c>
      <c r="I35" s="26">
        <v>37634</v>
      </c>
      <c r="J35" s="26"/>
      <c r="K35" s="1">
        <f t="shared" si="9"/>
        <v>3387.06</v>
      </c>
      <c r="L35" s="1">
        <f t="shared" si="10"/>
        <v>3387.06</v>
      </c>
      <c r="M35" s="26">
        <f t="shared" si="11"/>
        <v>44408.119999999995</v>
      </c>
    </row>
    <row r="36" spans="1:13">
      <c r="A36" s="43">
        <v>12</v>
      </c>
      <c r="B36" s="39" t="s">
        <v>55</v>
      </c>
      <c r="C36" s="40" t="s">
        <v>56</v>
      </c>
      <c r="D36" s="26" t="s">
        <v>81</v>
      </c>
      <c r="E36" s="26">
        <v>7308</v>
      </c>
      <c r="F36" s="11" t="s">
        <v>58</v>
      </c>
      <c r="G36" s="11">
        <v>43</v>
      </c>
      <c r="H36" s="45">
        <v>44216</v>
      </c>
      <c r="I36" s="26">
        <v>38130</v>
      </c>
      <c r="J36" s="26"/>
      <c r="K36" s="1">
        <f t="shared" si="9"/>
        <v>3431.7</v>
      </c>
      <c r="L36" s="1">
        <f t="shared" si="10"/>
        <v>3431.7</v>
      </c>
      <c r="M36" s="26">
        <f t="shared" si="11"/>
        <v>44993.399999999994</v>
      </c>
    </row>
    <row r="37" spans="1:13">
      <c r="A37" s="43">
        <v>13</v>
      </c>
      <c r="B37" s="39" t="s">
        <v>55</v>
      </c>
      <c r="C37" s="40" t="s">
        <v>56</v>
      </c>
      <c r="D37" s="26" t="s">
        <v>78</v>
      </c>
      <c r="E37" s="26">
        <v>7308</v>
      </c>
      <c r="F37" s="11" t="s">
        <v>58</v>
      </c>
      <c r="G37" s="11">
        <v>44</v>
      </c>
      <c r="H37" s="45">
        <v>44222</v>
      </c>
      <c r="I37" s="26">
        <v>540277</v>
      </c>
      <c r="J37" s="26"/>
      <c r="K37" s="1">
        <f t="shared" si="9"/>
        <v>48624.93</v>
      </c>
      <c r="L37" s="1">
        <f t="shared" si="10"/>
        <v>48624.93</v>
      </c>
      <c r="M37" s="26">
        <f t="shared" si="11"/>
        <v>637526.8600000001</v>
      </c>
    </row>
    <row r="38" spans="1:13">
      <c r="A38" s="43"/>
      <c r="B38" s="26"/>
      <c r="C38" s="26"/>
      <c r="D38" s="26" t="s">
        <v>82</v>
      </c>
      <c r="E38" s="26"/>
      <c r="F38" s="26"/>
      <c r="G38" s="26"/>
      <c r="H38" s="26"/>
      <c r="I38" s="26"/>
      <c r="J38" s="26"/>
      <c r="K38" s="26"/>
      <c r="L38" s="26"/>
      <c r="M38" s="26"/>
    </row>
    <row r="39" spans="1:13">
      <c r="A39" s="43"/>
      <c r="B39" s="26"/>
      <c r="C39" s="26"/>
      <c r="D39" s="26" t="s">
        <v>83</v>
      </c>
      <c r="E39" s="26"/>
      <c r="F39" s="26"/>
      <c r="G39" s="26"/>
      <c r="H39" s="26"/>
      <c r="I39" s="26"/>
      <c r="J39" s="26"/>
      <c r="K39" s="26"/>
      <c r="L39" s="26"/>
      <c r="M39" s="26"/>
    </row>
    <row r="40" spans="1:13">
      <c r="A40" s="43">
        <v>14</v>
      </c>
      <c r="B40" s="8" t="s">
        <v>16</v>
      </c>
      <c r="C40" s="10" t="s">
        <v>17</v>
      </c>
      <c r="D40" s="26" t="s">
        <v>78</v>
      </c>
      <c r="E40" s="26">
        <v>7308</v>
      </c>
      <c r="F40" s="11" t="s">
        <v>58</v>
      </c>
      <c r="G40" s="11">
        <v>45</v>
      </c>
      <c r="H40" s="45">
        <v>44224</v>
      </c>
      <c r="I40" s="26">
        <v>486545</v>
      </c>
      <c r="J40" s="26"/>
      <c r="K40" s="1">
        <f t="shared" ref="K40" si="12">I40*9%</f>
        <v>43789.049999999996</v>
      </c>
      <c r="L40" s="1">
        <f t="shared" ref="L40" si="13">I40*9%</f>
        <v>43789.049999999996</v>
      </c>
      <c r="M40" s="26">
        <f t="shared" ref="M40" si="14">SUM(I40,K40,L40,)</f>
        <v>574123.10000000009</v>
      </c>
    </row>
    <row r="41" spans="1:13">
      <c r="A41" s="43"/>
      <c r="B41" s="26"/>
      <c r="C41" s="26"/>
      <c r="D41" s="26" t="s">
        <v>84</v>
      </c>
      <c r="E41" s="26"/>
      <c r="F41" s="26"/>
      <c r="G41" s="26"/>
      <c r="H41" s="26"/>
      <c r="I41" s="26"/>
      <c r="J41" s="26"/>
      <c r="K41" s="26"/>
      <c r="L41" s="26"/>
      <c r="M41" s="26"/>
    </row>
    <row r="42" spans="1:13">
      <c r="A42" s="43"/>
      <c r="B42" s="26"/>
      <c r="C42" s="26"/>
      <c r="D42" s="26" t="s">
        <v>85</v>
      </c>
      <c r="E42" s="26"/>
      <c r="F42" s="26"/>
      <c r="G42" s="26"/>
      <c r="H42" s="26"/>
      <c r="I42" s="26"/>
      <c r="J42" s="26"/>
      <c r="K42" s="26"/>
      <c r="L42" s="26"/>
      <c r="M42" s="26"/>
    </row>
    <row r="43" spans="1:13">
      <c r="A43" s="43"/>
      <c r="B43" s="26"/>
      <c r="C43" s="26"/>
      <c r="D43" s="26" t="s">
        <v>86</v>
      </c>
      <c r="E43" s="26"/>
      <c r="F43" s="26"/>
      <c r="G43" s="26"/>
      <c r="H43" s="26"/>
      <c r="I43" s="26"/>
      <c r="J43" s="26"/>
      <c r="K43" s="26"/>
      <c r="L43" s="26"/>
      <c r="M43" s="26"/>
    </row>
    <row r="44" spans="1:13">
      <c r="A44" s="43"/>
      <c r="B44" s="26"/>
      <c r="C44" s="26"/>
      <c r="D44" s="26" t="s">
        <v>87</v>
      </c>
      <c r="E44" s="26"/>
      <c r="F44" s="26"/>
      <c r="G44" s="26"/>
      <c r="H44" s="26"/>
      <c r="I44" s="26"/>
      <c r="J44" s="26"/>
      <c r="K44" s="26"/>
      <c r="L44" s="26"/>
      <c r="M44" s="26"/>
    </row>
    <row r="45" spans="1:13">
      <c r="A45" s="43"/>
      <c r="B45" s="26"/>
      <c r="C45" s="26"/>
      <c r="D45" s="26" t="s">
        <v>88</v>
      </c>
      <c r="E45" s="26"/>
      <c r="F45" s="26"/>
      <c r="G45" s="26"/>
      <c r="H45" s="26"/>
      <c r="I45" s="26"/>
      <c r="J45" s="26"/>
      <c r="K45" s="26"/>
      <c r="L45" s="26"/>
      <c r="M45" s="26"/>
    </row>
    <row r="46" spans="1:13">
      <c r="A46" s="43"/>
      <c r="B46" s="26"/>
      <c r="C46" s="26"/>
      <c r="D46" s="26" t="s">
        <v>89</v>
      </c>
      <c r="E46" s="26"/>
      <c r="F46" s="26"/>
      <c r="G46" s="26"/>
      <c r="H46" s="26"/>
      <c r="I46" s="26"/>
      <c r="J46" s="26"/>
      <c r="K46" s="26"/>
      <c r="L46" s="26"/>
      <c r="M46" s="26"/>
    </row>
    <row r="47" spans="1:13">
      <c r="A47" s="43"/>
      <c r="B47" s="26"/>
      <c r="C47" s="26"/>
      <c r="D47" s="26" t="s">
        <v>90</v>
      </c>
      <c r="E47" s="26"/>
      <c r="F47" s="26"/>
      <c r="G47" s="26"/>
      <c r="H47" s="26"/>
      <c r="I47" s="26"/>
      <c r="J47" s="26"/>
      <c r="K47" s="26"/>
      <c r="L47" s="26"/>
      <c r="M47" s="26"/>
    </row>
    <row r="48" spans="1:13">
      <c r="A48" s="43"/>
      <c r="B48" s="26"/>
      <c r="C48" s="26"/>
      <c r="D48" s="26" t="s">
        <v>91</v>
      </c>
      <c r="E48" s="26"/>
      <c r="F48" s="26"/>
      <c r="G48" s="26"/>
      <c r="H48" s="26"/>
      <c r="I48" s="26"/>
      <c r="J48" s="26"/>
      <c r="K48" s="26"/>
      <c r="L48" s="26"/>
      <c r="M48" s="26"/>
    </row>
    <row r="49" spans="1:13">
      <c r="A49" s="43"/>
      <c r="B49" s="26"/>
      <c r="C49" s="26"/>
      <c r="D49" s="26" t="s">
        <v>92</v>
      </c>
      <c r="E49" s="26"/>
      <c r="F49" s="26"/>
      <c r="G49" s="26"/>
      <c r="H49" s="26"/>
      <c r="I49" s="26"/>
      <c r="J49" s="26"/>
      <c r="K49" s="26"/>
      <c r="L49" s="26"/>
      <c r="M49" s="26"/>
    </row>
    <row r="50" spans="1:13">
      <c r="A50" s="43"/>
      <c r="B50" s="26"/>
      <c r="C50" s="26"/>
      <c r="D50" s="26" t="s">
        <v>93</v>
      </c>
      <c r="E50" s="26">
        <v>7318</v>
      </c>
      <c r="F50" s="26"/>
      <c r="G50" s="26"/>
      <c r="H50" s="26"/>
      <c r="I50" s="26"/>
      <c r="J50" s="26"/>
      <c r="K50" s="26"/>
      <c r="L50" s="26"/>
      <c r="M50" s="26"/>
    </row>
    <row r="51" spans="1:13">
      <c r="A51" s="43">
        <v>15</v>
      </c>
      <c r="B51" s="8" t="s">
        <v>16</v>
      </c>
      <c r="C51" s="10" t="s">
        <v>17</v>
      </c>
      <c r="D51" s="26" t="s">
        <v>78</v>
      </c>
      <c r="E51" s="26">
        <v>7308</v>
      </c>
      <c r="F51" s="11" t="s">
        <v>58</v>
      </c>
      <c r="G51" s="11">
        <v>46</v>
      </c>
      <c r="H51" s="45">
        <v>44225</v>
      </c>
      <c r="I51" s="26">
        <v>394128</v>
      </c>
      <c r="J51" s="26"/>
      <c r="K51" s="26">
        <f t="shared" ref="K51" si="15">I51*9%</f>
        <v>35471.519999999997</v>
      </c>
      <c r="L51" s="26">
        <f t="shared" ref="L51" si="16">I51*9%</f>
        <v>35471.519999999997</v>
      </c>
      <c r="M51" s="26">
        <f t="shared" ref="M51" si="17">SUM(I51,K51,L51,)</f>
        <v>465071.04000000004</v>
      </c>
    </row>
    <row r="52" spans="1:13">
      <c r="A52" s="43"/>
      <c r="B52" s="26"/>
      <c r="C52" s="26"/>
      <c r="D52" s="26" t="s">
        <v>70</v>
      </c>
      <c r="E52" s="26"/>
      <c r="F52" s="26"/>
      <c r="G52" s="26"/>
      <c r="H52" s="26"/>
      <c r="I52" s="26"/>
      <c r="J52" s="26"/>
      <c r="K52" s="27"/>
      <c r="L52" s="27"/>
      <c r="M52" s="27"/>
    </row>
    <row r="53" spans="1:13">
      <c r="A53" s="43"/>
      <c r="B53" s="26"/>
      <c r="C53" s="26"/>
      <c r="D53" s="26" t="s">
        <v>71</v>
      </c>
      <c r="E53" s="26"/>
      <c r="F53" s="26"/>
      <c r="G53" s="26"/>
      <c r="H53" s="26"/>
      <c r="I53" s="26"/>
      <c r="J53" s="26"/>
      <c r="K53" s="26"/>
      <c r="L53" s="26"/>
      <c r="M53" s="26"/>
    </row>
    <row r="54" spans="1:13">
      <c r="A54" s="43"/>
      <c r="B54" s="26"/>
      <c r="C54" s="26"/>
      <c r="D54" s="26" t="s">
        <v>66</v>
      </c>
      <c r="E54" s="26"/>
      <c r="F54" s="26"/>
      <c r="G54" s="26"/>
      <c r="H54" s="26"/>
      <c r="I54" s="26"/>
      <c r="J54" s="26"/>
      <c r="K54" s="26"/>
      <c r="L54" s="26"/>
      <c r="M54" s="27"/>
    </row>
    <row r="55" spans="1:13">
      <c r="A55" s="43"/>
      <c r="B55" s="26"/>
      <c r="C55" s="26"/>
      <c r="D55" s="26" t="s">
        <v>73</v>
      </c>
      <c r="E55" s="26"/>
      <c r="F55" s="26"/>
      <c r="G55" s="26"/>
      <c r="H55" s="26"/>
      <c r="I55" s="26"/>
      <c r="J55" s="26"/>
      <c r="K55" s="26"/>
      <c r="L55" s="26"/>
      <c r="M55" s="26"/>
    </row>
    <row r="56" spans="1:13">
      <c r="A56" s="43"/>
      <c r="B56" s="26"/>
      <c r="C56" s="26"/>
      <c r="D56" s="26" t="s">
        <v>74</v>
      </c>
      <c r="E56" s="26"/>
      <c r="F56" s="26"/>
      <c r="G56" s="26"/>
      <c r="H56" s="26"/>
      <c r="I56" s="26"/>
      <c r="J56" s="26"/>
      <c r="K56" s="26"/>
      <c r="L56" s="26"/>
      <c r="M56" s="27"/>
    </row>
    <row r="57" spans="1:13">
      <c r="A57" s="43"/>
      <c r="B57" s="26"/>
      <c r="C57" s="26"/>
      <c r="D57" s="26" t="s">
        <v>94</v>
      </c>
      <c r="E57" s="26"/>
      <c r="F57" s="26"/>
      <c r="G57" s="26"/>
      <c r="H57" s="26"/>
      <c r="I57" s="26"/>
      <c r="J57" s="26"/>
      <c r="K57" s="26"/>
      <c r="L57" s="26"/>
      <c r="M57" s="26"/>
    </row>
    <row r="58" spans="1:13">
      <c r="A58" s="43"/>
      <c r="B58" s="26"/>
      <c r="C58" s="26"/>
      <c r="D58" s="26" t="s">
        <v>95</v>
      </c>
      <c r="E58" s="26"/>
      <c r="F58" s="26"/>
      <c r="G58" s="26"/>
      <c r="H58" s="26"/>
      <c r="I58" s="26"/>
      <c r="J58" s="26"/>
      <c r="K58" s="26"/>
      <c r="L58" s="26"/>
      <c r="M58" s="26"/>
    </row>
    <row r="59" spans="1:13">
      <c r="A59" s="43"/>
      <c r="B59" s="26"/>
      <c r="C59" s="26"/>
      <c r="D59" s="26" t="s">
        <v>77</v>
      </c>
      <c r="E59" s="26"/>
      <c r="F59" s="26"/>
      <c r="G59" s="26"/>
      <c r="H59" s="26"/>
      <c r="I59" s="26"/>
      <c r="J59" s="26"/>
      <c r="K59" s="26"/>
      <c r="L59" s="26"/>
      <c r="M59" s="26"/>
    </row>
    <row r="60" spans="1:13">
      <c r="A60" s="26"/>
      <c r="B60" s="26"/>
      <c r="C60" s="26"/>
      <c r="D60" s="26" t="s">
        <v>67</v>
      </c>
      <c r="E60" s="26"/>
      <c r="F60" s="26"/>
      <c r="G60" s="26"/>
      <c r="H60" s="26"/>
      <c r="I60" s="26"/>
      <c r="J60" s="26"/>
      <c r="K60" s="26"/>
      <c r="L60" s="26"/>
      <c r="M60" s="26"/>
    </row>
    <row r="61" spans="1:13">
      <c r="A61" s="26">
        <v>16</v>
      </c>
      <c r="B61" s="8" t="s">
        <v>16</v>
      </c>
      <c r="C61" s="10" t="s">
        <v>17</v>
      </c>
      <c r="D61" s="26" t="s">
        <v>57</v>
      </c>
      <c r="E61" s="26" t="s">
        <v>42</v>
      </c>
      <c r="F61" s="11" t="s">
        <v>58</v>
      </c>
      <c r="G61" s="11">
        <v>47</v>
      </c>
      <c r="H61" s="45">
        <v>44227</v>
      </c>
      <c r="I61" s="26">
        <v>360720</v>
      </c>
      <c r="J61" s="26"/>
      <c r="K61" s="26">
        <f t="shared" ref="K61" si="18">I61*9%</f>
        <v>32464.799999999999</v>
      </c>
      <c r="L61" s="26">
        <f t="shared" ref="L61" si="19">I61*9%</f>
        <v>32464.799999999999</v>
      </c>
      <c r="M61" s="26">
        <f t="shared" ref="M61" si="20">SUM(I61,K61,L61,)</f>
        <v>425649.6</v>
      </c>
    </row>
    <row r="62" spans="1:13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7">
        <f>SUM(K4:K61)</f>
        <v>331654.5</v>
      </c>
      <c r="L62" s="27">
        <f>SUM(L4:L61)</f>
        <v>331654.5</v>
      </c>
      <c r="M62" s="27">
        <f>SUM(K62:L62)</f>
        <v>663309</v>
      </c>
    </row>
    <row r="63" spans="1:1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</row>
    <row r="64" spans="1:13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7"/>
    </row>
    <row r="65" spans="1:13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</row>
    <row r="66" spans="1:13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7"/>
    </row>
  </sheetData>
  <mergeCells count="2">
    <mergeCell ref="C1:D1"/>
    <mergeCell ref="J2:L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8"/>
  <sheetViews>
    <sheetView tabSelected="1" topLeftCell="A28" workbookViewId="0">
      <selection activeCell="F83" sqref="F83"/>
    </sheetView>
  </sheetViews>
  <sheetFormatPr defaultRowHeight="15"/>
  <cols>
    <col min="1" max="1" width="18.85546875" bestFit="1" customWidth="1"/>
    <col min="2" max="2" width="38.5703125" bestFit="1" customWidth="1"/>
    <col min="3" max="3" width="92.42578125" bestFit="1" customWidth="1"/>
    <col min="4" max="4" width="44.28515625" bestFit="1" customWidth="1"/>
    <col min="5" max="5" width="9" bestFit="1" customWidth="1"/>
    <col min="6" max="6" width="18.5703125" bestFit="1" customWidth="1"/>
    <col min="7" max="7" width="17" bestFit="1" customWidth="1"/>
    <col min="8" max="8" width="11.140625" bestFit="1" customWidth="1"/>
    <col min="9" max="9" width="12.7109375" bestFit="1" customWidth="1"/>
    <col min="11" max="12" width="10" bestFit="1" customWidth="1"/>
    <col min="13" max="13" width="16.140625" bestFit="1" customWidth="1"/>
  </cols>
  <sheetData>
    <row r="1" spans="1:13" ht="135" customHeight="1">
      <c r="A1" s="17" t="s">
        <v>19</v>
      </c>
      <c r="B1" s="59" t="s">
        <v>1</v>
      </c>
      <c r="C1" s="59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>
      <c r="A2" s="21" t="s">
        <v>2</v>
      </c>
      <c r="B2" s="20" t="s">
        <v>3</v>
      </c>
      <c r="C2" s="20" t="s">
        <v>4</v>
      </c>
      <c r="D2" s="20" t="s">
        <v>5</v>
      </c>
      <c r="E2" s="20" t="s">
        <v>6</v>
      </c>
      <c r="F2" s="20" t="s">
        <v>7</v>
      </c>
      <c r="G2" s="20" t="s">
        <v>8</v>
      </c>
      <c r="H2" s="20" t="s">
        <v>9</v>
      </c>
      <c r="I2" s="20" t="s">
        <v>10</v>
      </c>
      <c r="J2" s="60" t="s">
        <v>11</v>
      </c>
      <c r="K2" s="60"/>
      <c r="L2" s="60"/>
      <c r="M2" s="22" t="s">
        <v>12</v>
      </c>
    </row>
    <row r="3" spans="1:13">
      <c r="A3" s="6">
        <v>1</v>
      </c>
      <c r="B3" s="46" t="s">
        <v>20</v>
      </c>
      <c r="C3" s="8" t="s">
        <v>21</v>
      </c>
      <c r="D3" s="11" t="s">
        <v>96</v>
      </c>
      <c r="E3" s="11">
        <v>6403</v>
      </c>
      <c r="F3" s="11" t="s">
        <v>22</v>
      </c>
      <c r="G3" s="1" t="s">
        <v>97</v>
      </c>
      <c r="H3" s="16">
        <v>44198</v>
      </c>
      <c r="I3" s="15">
        <v>2485</v>
      </c>
      <c r="J3" s="47">
        <v>0.05</v>
      </c>
      <c r="K3" s="11">
        <f>I3*2.5%</f>
        <v>62.125</v>
      </c>
      <c r="L3" s="11">
        <f>I3*2.5%</f>
        <v>62.125</v>
      </c>
      <c r="M3" s="11">
        <f t="shared" ref="M3" si="0">SUM(I3,K3,L3,)</f>
        <v>2609.25</v>
      </c>
    </row>
    <row r="4" spans="1:13">
      <c r="A4" s="6"/>
      <c r="B4" s="46"/>
      <c r="C4" s="8"/>
      <c r="D4" s="11"/>
      <c r="E4" s="11"/>
      <c r="F4" s="11"/>
      <c r="G4" s="11"/>
      <c r="H4" s="16"/>
      <c r="I4" s="15"/>
      <c r="J4" s="47"/>
      <c r="K4" s="11"/>
      <c r="L4" s="11"/>
      <c r="M4" s="11"/>
    </row>
    <row r="5" spans="1:13">
      <c r="A5" s="6">
        <v>2</v>
      </c>
      <c r="B5" s="44" t="s">
        <v>30</v>
      </c>
      <c r="C5" s="11" t="s">
        <v>31</v>
      </c>
      <c r="D5" s="11" t="s">
        <v>98</v>
      </c>
      <c r="E5" s="11">
        <v>7208</v>
      </c>
      <c r="F5" s="11" t="s">
        <v>32</v>
      </c>
      <c r="G5" s="1" t="s">
        <v>99</v>
      </c>
      <c r="H5" s="16">
        <v>44201</v>
      </c>
      <c r="I5" s="15">
        <v>82110</v>
      </c>
      <c r="J5" s="47">
        <v>0.18</v>
      </c>
      <c r="K5" s="11">
        <f>I5*9%</f>
        <v>7389.9</v>
      </c>
      <c r="L5" s="11">
        <f>I5*9%</f>
        <v>7389.9</v>
      </c>
      <c r="M5" s="11">
        <f t="shared" ref="M5:M31" si="1">SUM(I5,K5,L5,)</f>
        <v>96889.799999999988</v>
      </c>
    </row>
    <row r="6" spans="1:13">
      <c r="A6" s="6"/>
      <c r="B6" s="44"/>
      <c r="C6" s="11"/>
      <c r="D6" s="11" t="s">
        <v>98</v>
      </c>
      <c r="E6" s="11">
        <v>7208</v>
      </c>
      <c r="F6" s="11" t="s">
        <v>32</v>
      </c>
      <c r="G6" s="1" t="s">
        <v>99</v>
      </c>
      <c r="H6" s="16">
        <v>44201</v>
      </c>
      <c r="I6" s="15">
        <v>67830</v>
      </c>
      <c r="J6" s="11"/>
      <c r="K6" s="11">
        <f t="shared" ref="K6:K19" si="2">I6*9%</f>
        <v>6104.7</v>
      </c>
      <c r="L6" s="11">
        <f t="shared" ref="L6:L19" si="3">I6*9%</f>
        <v>6104.7</v>
      </c>
      <c r="M6" s="11">
        <f t="shared" si="1"/>
        <v>80039.399999999994</v>
      </c>
    </row>
    <row r="7" spans="1:13">
      <c r="A7" s="6"/>
      <c r="B7" s="11"/>
      <c r="C7" s="11"/>
      <c r="D7" s="11" t="s">
        <v>33</v>
      </c>
      <c r="E7" s="11">
        <v>7216</v>
      </c>
      <c r="F7" s="11" t="s">
        <v>32</v>
      </c>
      <c r="G7" s="1" t="s">
        <v>99</v>
      </c>
      <c r="H7" s="16">
        <v>44201</v>
      </c>
      <c r="I7" s="15">
        <v>92000</v>
      </c>
      <c r="J7" s="11"/>
      <c r="K7" s="11">
        <f t="shared" si="2"/>
        <v>8280</v>
      </c>
      <c r="L7" s="11">
        <f t="shared" si="3"/>
        <v>8280</v>
      </c>
      <c r="M7" s="11">
        <f t="shared" si="1"/>
        <v>108560</v>
      </c>
    </row>
    <row r="8" spans="1:13">
      <c r="A8" s="6"/>
      <c r="B8" s="11"/>
      <c r="C8" s="11"/>
      <c r="D8" s="11" t="s">
        <v>46</v>
      </c>
      <c r="E8" s="11">
        <v>7216</v>
      </c>
      <c r="F8" s="11" t="s">
        <v>32</v>
      </c>
      <c r="G8" s="1" t="s">
        <v>99</v>
      </c>
      <c r="H8" s="16">
        <v>44201</v>
      </c>
      <c r="I8" s="15">
        <v>23000</v>
      </c>
      <c r="J8" s="11"/>
      <c r="K8" s="11">
        <f t="shared" si="2"/>
        <v>2070</v>
      </c>
      <c r="L8" s="11">
        <f t="shared" si="3"/>
        <v>2070</v>
      </c>
      <c r="M8" s="11">
        <f t="shared" si="1"/>
        <v>27140</v>
      </c>
    </row>
    <row r="9" spans="1:13">
      <c r="A9" s="36"/>
      <c r="B9" s="48"/>
      <c r="C9" s="29"/>
      <c r="D9" s="30" t="s">
        <v>100</v>
      </c>
      <c r="E9" s="11">
        <v>7211</v>
      </c>
      <c r="F9" s="11" t="s">
        <v>32</v>
      </c>
      <c r="G9" s="1" t="s">
        <v>99</v>
      </c>
      <c r="H9" s="16">
        <v>44201</v>
      </c>
      <c r="I9" s="15">
        <v>29440</v>
      </c>
      <c r="J9" s="11"/>
      <c r="K9" s="11">
        <f t="shared" si="2"/>
        <v>2649.6</v>
      </c>
      <c r="L9" s="11">
        <f t="shared" si="3"/>
        <v>2649.6</v>
      </c>
      <c r="M9" s="11">
        <f t="shared" si="1"/>
        <v>34739.199999999997</v>
      </c>
    </row>
    <row r="10" spans="1:13">
      <c r="A10" s="6"/>
      <c r="B10" s="49"/>
      <c r="C10" s="11"/>
      <c r="D10" s="11" t="s">
        <v>44</v>
      </c>
      <c r="E10" s="11"/>
      <c r="F10" s="11"/>
      <c r="G10" s="11"/>
      <c r="H10" s="16"/>
      <c r="I10" s="11">
        <v>1200</v>
      </c>
      <c r="J10" s="11"/>
      <c r="K10" s="11">
        <f t="shared" si="2"/>
        <v>108</v>
      </c>
      <c r="L10" s="11">
        <f t="shared" si="3"/>
        <v>108</v>
      </c>
      <c r="M10" s="11">
        <f t="shared" si="1"/>
        <v>1416</v>
      </c>
    </row>
    <row r="11" spans="1:13">
      <c r="A11" s="6"/>
      <c r="B11" s="11"/>
      <c r="C11" s="10"/>
      <c r="D11" s="11" t="s">
        <v>45</v>
      </c>
      <c r="E11" s="11"/>
      <c r="F11" s="11"/>
      <c r="G11" s="11"/>
      <c r="H11" s="16"/>
      <c r="I11" s="11">
        <v>2000</v>
      </c>
      <c r="J11" s="11"/>
      <c r="K11" s="11">
        <f t="shared" si="2"/>
        <v>180</v>
      </c>
      <c r="L11" s="11">
        <f t="shared" si="3"/>
        <v>180</v>
      </c>
      <c r="M11" s="11">
        <f t="shared" si="1"/>
        <v>2360</v>
      </c>
    </row>
    <row r="12" spans="1:13">
      <c r="A12" s="6"/>
      <c r="B12" s="11"/>
      <c r="C12" s="10"/>
      <c r="D12" s="11"/>
      <c r="E12" s="11"/>
      <c r="F12" s="11"/>
      <c r="G12" s="11"/>
      <c r="H12" s="50" t="s">
        <v>101</v>
      </c>
      <c r="I12" s="51">
        <f>SUM(I5:I11)</f>
        <v>297580</v>
      </c>
      <c r="J12" s="1"/>
      <c r="K12" s="1"/>
      <c r="L12" s="1"/>
      <c r="M12" s="1"/>
    </row>
    <row r="13" spans="1:13" ht="30.75" customHeight="1">
      <c r="A13" s="6">
        <v>3</v>
      </c>
      <c r="B13" s="46" t="s">
        <v>20</v>
      </c>
      <c r="C13" s="8" t="s">
        <v>21</v>
      </c>
      <c r="D13" s="11" t="s">
        <v>29</v>
      </c>
      <c r="E13" s="11">
        <v>6804</v>
      </c>
      <c r="F13" s="11" t="s">
        <v>22</v>
      </c>
      <c r="G13" s="1" t="s">
        <v>102</v>
      </c>
      <c r="H13" s="16">
        <v>44203</v>
      </c>
      <c r="I13" s="11">
        <v>3400</v>
      </c>
      <c r="J13" s="47">
        <v>0.18</v>
      </c>
      <c r="K13" s="11">
        <f t="shared" si="2"/>
        <v>306</v>
      </c>
      <c r="L13" s="11">
        <f t="shared" si="3"/>
        <v>306</v>
      </c>
      <c r="M13" s="11">
        <f t="shared" si="1"/>
        <v>4012</v>
      </c>
    </row>
    <row r="14" spans="1:13">
      <c r="A14" s="6">
        <v>4</v>
      </c>
      <c r="B14" s="44" t="s">
        <v>30</v>
      </c>
      <c r="C14" s="11" t="s">
        <v>31</v>
      </c>
      <c r="D14" s="11" t="s">
        <v>33</v>
      </c>
      <c r="E14" s="11">
        <v>7216</v>
      </c>
      <c r="F14" s="11" t="s">
        <v>32</v>
      </c>
      <c r="G14" s="1" t="s">
        <v>103</v>
      </c>
      <c r="H14" s="16">
        <v>44207</v>
      </c>
      <c r="I14" s="11">
        <v>31200</v>
      </c>
      <c r="J14" s="11"/>
      <c r="K14" s="11">
        <f t="shared" si="2"/>
        <v>2808</v>
      </c>
      <c r="L14" s="11">
        <f t="shared" si="3"/>
        <v>2808</v>
      </c>
      <c r="M14" s="11">
        <f t="shared" si="1"/>
        <v>36816</v>
      </c>
    </row>
    <row r="15" spans="1:13">
      <c r="A15" s="6"/>
      <c r="B15" s="11"/>
      <c r="C15" s="11"/>
      <c r="D15" s="11" t="s">
        <v>100</v>
      </c>
      <c r="E15" s="11">
        <v>7211</v>
      </c>
      <c r="F15" s="11" t="s">
        <v>32</v>
      </c>
      <c r="G15" s="1" t="s">
        <v>103</v>
      </c>
      <c r="H15" s="16">
        <v>44207</v>
      </c>
      <c r="I15" s="11">
        <v>130180</v>
      </c>
      <c r="J15" s="11"/>
      <c r="K15" s="11">
        <f t="shared" si="2"/>
        <v>11716.199999999999</v>
      </c>
      <c r="L15" s="11">
        <f t="shared" si="3"/>
        <v>11716.199999999999</v>
      </c>
      <c r="M15" s="11">
        <f t="shared" si="1"/>
        <v>153612.40000000002</v>
      </c>
    </row>
    <row r="16" spans="1:13">
      <c r="A16" s="6"/>
      <c r="B16" s="11"/>
      <c r="C16" s="11"/>
      <c r="D16" s="11" t="s">
        <v>44</v>
      </c>
      <c r="E16" s="11"/>
      <c r="F16" s="11"/>
      <c r="G16" s="11"/>
      <c r="H16" s="11"/>
      <c r="I16" s="11">
        <v>700</v>
      </c>
      <c r="J16" s="11"/>
      <c r="K16" s="11">
        <f t="shared" si="2"/>
        <v>63</v>
      </c>
      <c r="L16" s="11">
        <f t="shared" si="3"/>
        <v>63</v>
      </c>
      <c r="M16" s="11">
        <f t="shared" si="1"/>
        <v>826</v>
      </c>
    </row>
    <row r="17" spans="1:13">
      <c r="A17" s="6"/>
      <c r="B17" s="19"/>
      <c r="C17" s="19"/>
      <c r="D17" s="11" t="s">
        <v>45</v>
      </c>
      <c r="E17" s="11"/>
      <c r="F17" s="11"/>
      <c r="G17" s="32"/>
      <c r="H17" s="16"/>
      <c r="I17" s="11">
        <v>2000</v>
      </c>
      <c r="J17" s="11"/>
      <c r="K17" s="11">
        <f t="shared" si="2"/>
        <v>180</v>
      </c>
      <c r="L17" s="11">
        <f t="shared" si="3"/>
        <v>180</v>
      </c>
      <c r="M17" s="11">
        <f t="shared" si="1"/>
        <v>2360</v>
      </c>
    </row>
    <row r="18" spans="1:13">
      <c r="A18" s="6"/>
      <c r="B18" s="19"/>
      <c r="C18" s="19"/>
      <c r="D18" s="11"/>
      <c r="E18" s="11"/>
      <c r="F18" s="11"/>
      <c r="G18" s="32"/>
      <c r="H18" s="50" t="s">
        <v>101</v>
      </c>
      <c r="I18" s="1">
        <f>SUM(I14:I17)</f>
        <v>164080</v>
      </c>
      <c r="J18" s="1"/>
      <c r="K18" s="1"/>
      <c r="L18" s="1"/>
      <c r="M18" s="1"/>
    </row>
    <row r="19" spans="1:13">
      <c r="A19" s="6">
        <v>5</v>
      </c>
      <c r="B19" s="44" t="s">
        <v>26</v>
      </c>
      <c r="C19" s="11" t="s">
        <v>27</v>
      </c>
      <c r="D19" s="11" t="s">
        <v>104</v>
      </c>
      <c r="E19" s="11"/>
      <c r="F19" s="11" t="s">
        <v>28</v>
      </c>
      <c r="G19" s="1">
        <v>403</v>
      </c>
      <c r="H19" s="16">
        <v>44207</v>
      </c>
      <c r="I19" s="11">
        <v>8000</v>
      </c>
      <c r="J19" s="47">
        <v>0.18</v>
      </c>
      <c r="K19" s="11">
        <f t="shared" si="2"/>
        <v>720</v>
      </c>
      <c r="L19" s="11">
        <f t="shared" si="3"/>
        <v>720</v>
      </c>
      <c r="M19" s="11">
        <f t="shared" si="1"/>
        <v>9440</v>
      </c>
    </row>
    <row r="20" spans="1:13">
      <c r="A20" s="6">
        <v>6</v>
      </c>
      <c r="B20" s="52" t="s">
        <v>105</v>
      </c>
      <c r="C20" s="53" t="s">
        <v>106</v>
      </c>
      <c r="D20" s="11" t="s">
        <v>107</v>
      </c>
      <c r="E20" s="11">
        <v>9988</v>
      </c>
      <c r="F20" s="23" t="s">
        <v>108</v>
      </c>
      <c r="G20" s="1" t="s">
        <v>109</v>
      </c>
      <c r="H20" s="16">
        <v>44208</v>
      </c>
      <c r="I20" s="11">
        <v>3040</v>
      </c>
      <c r="J20" s="47">
        <v>0.12</v>
      </c>
      <c r="K20" s="11">
        <f>I20*6%</f>
        <v>182.4</v>
      </c>
      <c r="L20" s="11">
        <f>I20*6%</f>
        <v>182.4</v>
      </c>
      <c r="M20" s="11">
        <f t="shared" si="1"/>
        <v>3404.8</v>
      </c>
    </row>
    <row r="21" spans="1:13">
      <c r="A21" s="6">
        <v>7</v>
      </c>
      <c r="B21" s="44" t="s">
        <v>30</v>
      </c>
      <c r="C21" s="11" t="s">
        <v>31</v>
      </c>
      <c r="D21" s="11" t="s">
        <v>100</v>
      </c>
      <c r="E21" s="11">
        <v>7211</v>
      </c>
      <c r="F21" s="11" t="s">
        <v>32</v>
      </c>
      <c r="G21" s="1" t="s">
        <v>110</v>
      </c>
      <c r="H21" s="16">
        <v>44210</v>
      </c>
      <c r="I21" s="11">
        <v>59800</v>
      </c>
      <c r="J21" s="47">
        <v>0.18</v>
      </c>
      <c r="K21" s="11">
        <f>I21*9%</f>
        <v>5382</v>
      </c>
      <c r="L21" s="11">
        <f>I21*9%</f>
        <v>5382</v>
      </c>
      <c r="M21" s="11">
        <f t="shared" si="1"/>
        <v>70564</v>
      </c>
    </row>
    <row r="22" spans="1:13">
      <c r="A22" s="6"/>
      <c r="B22" s="11"/>
      <c r="C22" s="11"/>
      <c r="D22" s="11" t="s">
        <v>44</v>
      </c>
      <c r="E22" s="11"/>
      <c r="F22" s="11"/>
      <c r="G22" s="11"/>
      <c r="H22" s="16"/>
      <c r="I22" s="11">
        <v>260</v>
      </c>
      <c r="J22" s="11"/>
      <c r="K22" s="11">
        <f t="shared" ref="K22:K25" si="4">I22*9%</f>
        <v>23.4</v>
      </c>
      <c r="L22" s="11">
        <f t="shared" ref="L22:L25" si="5">I22*9%</f>
        <v>23.4</v>
      </c>
      <c r="M22" s="11">
        <f t="shared" si="1"/>
        <v>306.79999999999995</v>
      </c>
    </row>
    <row r="23" spans="1:13">
      <c r="A23" s="6"/>
      <c r="B23" s="49"/>
      <c r="C23" s="11"/>
      <c r="D23" s="11" t="s">
        <v>45</v>
      </c>
      <c r="E23" s="11"/>
      <c r="F23" s="11"/>
      <c r="G23" s="11"/>
      <c r="H23" s="16"/>
      <c r="I23" s="11">
        <v>1500</v>
      </c>
      <c r="J23" s="11"/>
      <c r="K23" s="11">
        <f t="shared" si="4"/>
        <v>135</v>
      </c>
      <c r="L23" s="11">
        <f t="shared" si="5"/>
        <v>135</v>
      </c>
      <c r="M23" s="11">
        <f t="shared" si="1"/>
        <v>1770</v>
      </c>
    </row>
    <row r="24" spans="1:13">
      <c r="A24" s="6"/>
      <c r="B24" s="49"/>
      <c r="C24" s="11"/>
      <c r="D24" s="11"/>
      <c r="E24" s="11"/>
      <c r="F24" s="11"/>
      <c r="G24" s="11"/>
      <c r="H24" s="50" t="s">
        <v>101</v>
      </c>
      <c r="I24" s="1">
        <f>SUM(I21:I23)</f>
        <v>61560</v>
      </c>
      <c r="J24" s="1"/>
      <c r="K24" s="1"/>
      <c r="L24" s="1"/>
      <c r="M24" s="1"/>
    </row>
    <row r="25" spans="1:13">
      <c r="A25" s="6">
        <v>8</v>
      </c>
      <c r="B25" s="11" t="s">
        <v>111</v>
      </c>
      <c r="C25" s="11" t="s">
        <v>112</v>
      </c>
      <c r="D25" s="11" t="s">
        <v>33</v>
      </c>
      <c r="E25" s="11">
        <v>7216</v>
      </c>
      <c r="F25" s="11" t="s">
        <v>43</v>
      </c>
      <c r="G25" s="1">
        <v>45</v>
      </c>
      <c r="H25" s="16">
        <v>44210</v>
      </c>
      <c r="I25" s="11">
        <v>276360</v>
      </c>
      <c r="J25" s="47">
        <v>0.18</v>
      </c>
      <c r="K25" s="11">
        <f t="shared" si="4"/>
        <v>24872.399999999998</v>
      </c>
      <c r="L25" s="11">
        <f t="shared" si="5"/>
        <v>24872.399999999998</v>
      </c>
      <c r="M25" s="11">
        <f t="shared" si="1"/>
        <v>326104.80000000005</v>
      </c>
    </row>
    <row r="26" spans="1:13">
      <c r="A26" s="6">
        <v>9</v>
      </c>
      <c r="B26" s="23" t="s">
        <v>49</v>
      </c>
      <c r="C26" s="23" t="s">
        <v>50</v>
      </c>
      <c r="D26" s="11" t="s">
        <v>113</v>
      </c>
      <c r="E26" s="11">
        <v>9988</v>
      </c>
      <c r="F26" s="23" t="s">
        <v>51</v>
      </c>
      <c r="G26" s="1" t="s">
        <v>114</v>
      </c>
      <c r="H26" s="16">
        <v>44205</v>
      </c>
      <c r="I26" s="11">
        <v>3754</v>
      </c>
      <c r="J26" s="47">
        <v>0.12</v>
      </c>
      <c r="K26" s="11">
        <f>I26*6%</f>
        <v>225.23999999999998</v>
      </c>
      <c r="L26" s="11">
        <f>I26*6%</f>
        <v>225.23999999999998</v>
      </c>
      <c r="M26" s="11">
        <f t="shared" si="1"/>
        <v>4204.4799999999996</v>
      </c>
    </row>
    <row r="27" spans="1:13">
      <c r="A27" s="6"/>
      <c r="B27" s="11"/>
      <c r="C27" s="11"/>
      <c r="D27" s="11" t="s">
        <v>115</v>
      </c>
      <c r="E27" s="11">
        <v>9988</v>
      </c>
      <c r="F27" s="23" t="s">
        <v>51</v>
      </c>
      <c r="G27" s="1" t="s">
        <v>114</v>
      </c>
      <c r="H27" s="16">
        <v>44205</v>
      </c>
      <c r="I27" s="11">
        <v>375</v>
      </c>
      <c r="J27" s="11"/>
      <c r="K27" s="11">
        <f>I27*6%</f>
        <v>22.5</v>
      </c>
      <c r="L27" s="11">
        <f>I27*6%</f>
        <v>22.5</v>
      </c>
      <c r="M27" s="11">
        <f t="shared" si="1"/>
        <v>420</v>
      </c>
    </row>
    <row r="28" spans="1:13">
      <c r="A28" s="6"/>
      <c r="B28" s="11"/>
      <c r="C28" s="11"/>
      <c r="D28" s="11"/>
      <c r="E28" s="11"/>
      <c r="F28" s="23"/>
      <c r="G28" s="23"/>
      <c r="H28" s="50" t="s">
        <v>101</v>
      </c>
      <c r="I28" s="1">
        <f>SUM(I26:I27)</f>
        <v>4129</v>
      </c>
      <c r="J28" s="1"/>
      <c r="K28" s="1"/>
      <c r="L28" s="1"/>
      <c r="M28" s="1"/>
    </row>
    <row r="29" spans="1:13">
      <c r="A29" s="6">
        <v>10</v>
      </c>
      <c r="B29" s="44" t="s">
        <v>36</v>
      </c>
      <c r="C29" s="11" t="s">
        <v>37</v>
      </c>
      <c r="D29" s="11" t="s">
        <v>52</v>
      </c>
      <c r="E29" s="11" t="s">
        <v>42</v>
      </c>
      <c r="F29" s="1" t="s">
        <v>18</v>
      </c>
      <c r="G29" s="1">
        <v>203</v>
      </c>
      <c r="H29" s="16">
        <v>44212</v>
      </c>
      <c r="I29" s="11">
        <v>16520</v>
      </c>
      <c r="J29" s="47">
        <v>0.18</v>
      </c>
      <c r="K29" s="11">
        <f t="shared" ref="K29:K31" si="6">I29*9%</f>
        <v>1486.8</v>
      </c>
      <c r="L29" s="11">
        <f t="shared" ref="L29:L31" si="7">I29*9%</f>
        <v>1486.8</v>
      </c>
      <c r="M29" s="11">
        <f t="shared" si="1"/>
        <v>19493.599999999999</v>
      </c>
    </row>
    <row r="30" spans="1:13">
      <c r="A30" s="6">
        <v>11</v>
      </c>
      <c r="B30" s="11" t="s">
        <v>116</v>
      </c>
      <c r="C30" s="11" t="s">
        <v>117</v>
      </c>
      <c r="D30" s="11" t="s">
        <v>118</v>
      </c>
      <c r="E30" s="11">
        <v>3208</v>
      </c>
      <c r="F30" s="11" t="s">
        <v>119</v>
      </c>
      <c r="G30" s="1">
        <v>101</v>
      </c>
      <c r="H30" s="16">
        <v>44214</v>
      </c>
      <c r="I30" s="11">
        <v>10500</v>
      </c>
      <c r="J30" s="47">
        <v>0.18</v>
      </c>
      <c r="K30" s="11">
        <f t="shared" si="6"/>
        <v>945</v>
      </c>
      <c r="L30" s="11">
        <f t="shared" si="7"/>
        <v>945</v>
      </c>
      <c r="M30" s="11">
        <f t="shared" si="1"/>
        <v>12390</v>
      </c>
    </row>
    <row r="31" spans="1:13">
      <c r="A31" s="6"/>
      <c r="B31" s="11"/>
      <c r="C31" s="11"/>
      <c r="D31" s="11" t="s">
        <v>120</v>
      </c>
      <c r="E31" s="11">
        <v>3208</v>
      </c>
      <c r="F31" s="11" t="s">
        <v>119</v>
      </c>
      <c r="G31" s="1">
        <v>101</v>
      </c>
      <c r="H31" s="16">
        <v>44214</v>
      </c>
      <c r="I31" s="11">
        <v>4900</v>
      </c>
      <c r="J31" s="11"/>
      <c r="K31" s="11">
        <f t="shared" si="6"/>
        <v>441</v>
      </c>
      <c r="L31" s="11">
        <f t="shared" si="7"/>
        <v>441</v>
      </c>
      <c r="M31" s="11">
        <f t="shared" si="1"/>
        <v>5782</v>
      </c>
    </row>
    <row r="32" spans="1:13">
      <c r="A32" s="6"/>
      <c r="B32" s="11"/>
      <c r="C32" s="11"/>
      <c r="D32" s="11"/>
      <c r="E32" s="11"/>
      <c r="F32" s="11"/>
      <c r="G32" s="11"/>
      <c r="H32" s="50" t="s">
        <v>101</v>
      </c>
      <c r="I32" s="1">
        <f>SUM(I30:I31)</f>
        <v>15400</v>
      </c>
      <c r="J32" s="1"/>
      <c r="K32" s="1"/>
      <c r="L32" s="1"/>
      <c r="M32" s="1"/>
    </row>
    <row r="33" spans="1:13">
      <c r="A33" s="6">
        <v>12</v>
      </c>
      <c r="B33" s="44" t="s">
        <v>30</v>
      </c>
      <c r="C33" s="11" t="s">
        <v>31</v>
      </c>
      <c r="D33" s="11" t="s">
        <v>100</v>
      </c>
      <c r="E33" s="11">
        <v>7211</v>
      </c>
      <c r="F33" s="11" t="s">
        <v>32</v>
      </c>
      <c r="G33" s="1" t="s">
        <v>121</v>
      </c>
      <c r="H33" s="16">
        <v>44214</v>
      </c>
      <c r="I33" s="11">
        <v>38640</v>
      </c>
      <c r="J33" s="47">
        <v>0.18</v>
      </c>
      <c r="K33" s="11">
        <f t="shared" ref="K33:K52" si="8">I33*9%</f>
        <v>3477.6</v>
      </c>
      <c r="L33" s="11">
        <f t="shared" ref="L33:L52" si="9">I33*9%</f>
        <v>3477.6</v>
      </c>
      <c r="M33" s="11">
        <f t="shared" ref="M33:M57" si="10">SUM(I33,K33,L33,)</f>
        <v>45595.199999999997</v>
      </c>
    </row>
    <row r="34" spans="1:13">
      <c r="A34" s="6"/>
      <c r="B34" s="11"/>
      <c r="C34" s="11"/>
      <c r="D34" s="11" t="s">
        <v>44</v>
      </c>
      <c r="E34" s="11"/>
      <c r="F34" s="11"/>
      <c r="G34" s="11"/>
      <c r="H34" s="11"/>
      <c r="I34" s="11">
        <v>240</v>
      </c>
      <c r="J34" s="11"/>
      <c r="K34" s="11">
        <f t="shared" si="8"/>
        <v>21.599999999999998</v>
      </c>
      <c r="L34" s="11">
        <f t="shared" si="9"/>
        <v>21.599999999999998</v>
      </c>
      <c r="M34" s="11">
        <f t="shared" si="10"/>
        <v>283.20000000000005</v>
      </c>
    </row>
    <row r="35" spans="1:13">
      <c r="A35" s="6"/>
      <c r="B35" s="49"/>
      <c r="C35" s="11"/>
      <c r="D35" s="11" t="s">
        <v>45</v>
      </c>
      <c r="E35" s="11"/>
      <c r="F35" s="11"/>
      <c r="G35" s="11"/>
      <c r="H35" s="16"/>
      <c r="I35" s="11">
        <v>1700</v>
      </c>
      <c r="J35" s="11"/>
      <c r="K35" s="11">
        <f t="shared" si="8"/>
        <v>153</v>
      </c>
      <c r="L35" s="11">
        <f t="shared" si="9"/>
        <v>153</v>
      </c>
      <c r="M35" s="11">
        <f t="shared" si="10"/>
        <v>2006</v>
      </c>
    </row>
    <row r="36" spans="1:13">
      <c r="A36" s="6"/>
      <c r="B36" s="49"/>
      <c r="C36" s="11"/>
      <c r="D36" s="11"/>
      <c r="E36" s="11"/>
      <c r="F36" s="11"/>
      <c r="G36" s="11"/>
      <c r="H36" s="50" t="s">
        <v>101</v>
      </c>
      <c r="I36" s="1">
        <f>SUM(I33:I35)</f>
        <v>40580</v>
      </c>
      <c r="J36" s="1"/>
      <c r="K36" s="1"/>
      <c r="L36" s="1"/>
      <c r="M36" s="1"/>
    </row>
    <row r="37" spans="1:13">
      <c r="A37" s="6">
        <v>12</v>
      </c>
      <c r="B37" s="44" t="s">
        <v>23</v>
      </c>
      <c r="C37" s="11" t="s">
        <v>24</v>
      </c>
      <c r="D37" s="11" t="s">
        <v>41</v>
      </c>
      <c r="E37" s="11">
        <v>27111900</v>
      </c>
      <c r="F37" s="11" t="s">
        <v>25</v>
      </c>
      <c r="G37" s="1">
        <v>7809</v>
      </c>
      <c r="H37" s="16">
        <v>44211</v>
      </c>
      <c r="I37" s="11">
        <v>2272.04</v>
      </c>
      <c r="J37" s="47">
        <v>0.18</v>
      </c>
      <c r="K37" s="11">
        <f t="shared" si="8"/>
        <v>204.4836</v>
      </c>
      <c r="L37" s="11">
        <f t="shared" si="9"/>
        <v>204.4836</v>
      </c>
      <c r="M37" s="11">
        <f t="shared" si="10"/>
        <v>2681.0072</v>
      </c>
    </row>
    <row r="38" spans="1:13">
      <c r="A38" s="6">
        <v>13</v>
      </c>
      <c r="B38" s="44" t="s">
        <v>30</v>
      </c>
      <c r="C38" s="11" t="s">
        <v>31</v>
      </c>
      <c r="D38" s="11" t="s">
        <v>100</v>
      </c>
      <c r="E38" s="11">
        <v>7211</v>
      </c>
      <c r="F38" s="11" t="s">
        <v>32</v>
      </c>
      <c r="G38" s="1" t="s">
        <v>122</v>
      </c>
      <c r="H38" s="16">
        <v>44215</v>
      </c>
      <c r="I38" s="11">
        <v>18400</v>
      </c>
      <c r="J38" s="47">
        <v>0.18</v>
      </c>
      <c r="K38" s="11">
        <f t="shared" si="8"/>
        <v>1656</v>
      </c>
      <c r="L38" s="11">
        <f t="shared" si="9"/>
        <v>1656</v>
      </c>
      <c r="M38" s="11">
        <f t="shared" si="10"/>
        <v>21712</v>
      </c>
    </row>
    <row r="39" spans="1:13">
      <c r="A39" s="6">
        <v>14</v>
      </c>
      <c r="B39" s="44" t="s">
        <v>30</v>
      </c>
      <c r="C39" s="11" t="s">
        <v>31</v>
      </c>
      <c r="D39" s="11" t="s">
        <v>46</v>
      </c>
      <c r="E39" s="11">
        <v>7218</v>
      </c>
      <c r="F39" s="11" t="s">
        <v>32</v>
      </c>
      <c r="G39" s="1" t="s">
        <v>123</v>
      </c>
      <c r="H39" s="16">
        <v>44218</v>
      </c>
      <c r="I39" s="11">
        <v>40050</v>
      </c>
      <c r="J39" s="47">
        <v>0.18</v>
      </c>
      <c r="K39" s="11">
        <f t="shared" si="8"/>
        <v>3604.5</v>
      </c>
      <c r="L39" s="11">
        <f t="shared" si="9"/>
        <v>3604.5</v>
      </c>
      <c r="M39" s="11">
        <f t="shared" si="10"/>
        <v>47259</v>
      </c>
    </row>
    <row r="40" spans="1:13">
      <c r="A40" s="6"/>
      <c r="B40" s="11"/>
      <c r="C40" s="11"/>
      <c r="D40" s="11" t="s">
        <v>44</v>
      </c>
      <c r="E40" s="11"/>
      <c r="F40" s="11"/>
      <c r="G40" s="11"/>
      <c r="H40" s="16"/>
      <c r="I40" s="11">
        <v>300</v>
      </c>
      <c r="J40" s="11"/>
      <c r="K40" s="11">
        <f t="shared" si="8"/>
        <v>27</v>
      </c>
      <c r="L40" s="11">
        <f t="shared" si="9"/>
        <v>27</v>
      </c>
      <c r="M40" s="11">
        <f t="shared" si="10"/>
        <v>354</v>
      </c>
    </row>
    <row r="41" spans="1:13">
      <c r="A41" s="6"/>
      <c r="B41" s="11"/>
      <c r="C41" s="11"/>
      <c r="D41" s="11" t="s">
        <v>45</v>
      </c>
      <c r="E41" s="11"/>
      <c r="F41" s="11"/>
      <c r="G41" s="11"/>
      <c r="H41" s="11"/>
      <c r="I41" s="11">
        <v>1500</v>
      </c>
      <c r="J41" s="11"/>
      <c r="K41" s="11">
        <f t="shared" si="8"/>
        <v>135</v>
      </c>
      <c r="L41" s="11">
        <f t="shared" si="9"/>
        <v>135</v>
      </c>
      <c r="M41" s="11">
        <f t="shared" si="10"/>
        <v>1770</v>
      </c>
    </row>
    <row r="42" spans="1:13">
      <c r="A42" s="6"/>
      <c r="B42" s="11"/>
      <c r="C42" s="11"/>
      <c r="D42" s="11"/>
      <c r="E42" s="11"/>
      <c r="F42" s="11"/>
      <c r="G42" s="11"/>
      <c r="H42" s="1" t="s">
        <v>101</v>
      </c>
      <c r="I42" s="1">
        <f>SUM(I39:I41)</f>
        <v>41850</v>
      </c>
      <c r="J42" s="1"/>
      <c r="K42" s="1"/>
      <c r="L42" s="1"/>
      <c r="M42" s="1"/>
    </row>
    <row r="43" spans="1:13">
      <c r="A43" s="6">
        <v>15</v>
      </c>
      <c r="B43" s="44" t="s">
        <v>23</v>
      </c>
      <c r="C43" s="11" t="s">
        <v>24</v>
      </c>
      <c r="D43" s="11" t="s">
        <v>41</v>
      </c>
      <c r="E43" s="11">
        <v>27111900</v>
      </c>
      <c r="F43" s="11" t="s">
        <v>25</v>
      </c>
      <c r="G43" s="1">
        <v>8084</v>
      </c>
      <c r="H43" s="16">
        <v>44218</v>
      </c>
      <c r="I43" s="11">
        <v>1136.02</v>
      </c>
      <c r="J43" s="47">
        <v>0.18</v>
      </c>
      <c r="K43" s="11">
        <f t="shared" si="8"/>
        <v>102.2418</v>
      </c>
      <c r="L43" s="11">
        <f t="shared" si="9"/>
        <v>102.2418</v>
      </c>
      <c r="M43" s="11">
        <f t="shared" si="10"/>
        <v>1340.5036</v>
      </c>
    </row>
    <row r="44" spans="1:13">
      <c r="A44" s="6">
        <v>16</v>
      </c>
      <c r="B44" s="11" t="s">
        <v>38</v>
      </c>
      <c r="C44" s="11" t="s">
        <v>39</v>
      </c>
      <c r="D44" s="11" t="s">
        <v>47</v>
      </c>
      <c r="E44" s="11">
        <v>7020</v>
      </c>
      <c r="F44" s="11" t="s">
        <v>40</v>
      </c>
      <c r="G44" s="1" t="s">
        <v>124</v>
      </c>
      <c r="H44" s="16">
        <v>44219</v>
      </c>
      <c r="I44" s="11">
        <v>400</v>
      </c>
      <c r="J44" s="47">
        <v>0.18</v>
      </c>
      <c r="K44" s="11">
        <f t="shared" si="8"/>
        <v>36</v>
      </c>
      <c r="L44" s="11">
        <f t="shared" si="9"/>
        <v>36</v>
      </c>
      <c r="M44" s="11">
        <f t="shared" si="10"/>
        <v>472</v>
      </c>
    </row>
    <row r="45" spans="1:13">
      <c r="A45" s="6"/>
      <c r="B45" s="11"/>
      <c r="C45" s="11"/>
      <c r="D45" s="11" t="s">
        <v>125</v>
      </c>
      <c r="E45" s="11">
        <v>3926</v>
      </c>
      <c r="F45" s="11" t="s">
        <v>40</v>
      </c>
      <c r="G45" s="1" t="s">
        <v>124</v>
      </c>
      <c r="H45" s="16">
        <v>44219</v>
      </c>
      <c r="I45" s="11">
        <v>140</v>
      </c>
      <c r="J45" s="11"/>
      <c r="K45" s="11">
        <f t="shared" si="8"/>
        <v>12.6</v>
      </c>
      <c r="L45" s="11">
        <f t="shared" si="9"/>
        <v>12.6</v>
      </c>
      <c r="M45" s="11">
        <f t="shared" si="10"/>
        <v>165.2</v>
      </c>
    </row>
    <row r="46" spans="1:13">
      <c r="A46" s="6"/>
      <c r="B46" s="11"/>
      <c r="C46" s="11"/>
      <c r="D46" s="11" t="s">
        <v>48</v>
      </c>
      <c r="E46" s="11">
        <v>7020</v>
      </c>
      <c r="F46" s="11" t="s">
        <v>40</v>
      </c>
      <c r="G46" s="1" t="s">
        <v>124</v>
      </c>
      <c r="H46" s="16">
        <v>44219</v>
      </c>
      <c r="I46" s="11">
        <v>200</v>
      </c>
      <c r="J46" s="11"/>
      <c r="K46" s="11">
        <f t="shared" si="8"/>
        <v>18</v>
      </c>
      <c r="L46" s="11">
        <f t="shared" si="9"/>
        <v>18</v>
      </c>
      <c r="M46" s="11">
        <f t="shared" si="10"/>
        <v>236</v>
      </c>
    </row>
    <row r="47" spans="1:13">
      <c r="A47" s="6"/>
      <c r="B47" s="54"/>
      <c r="C47" s="8"/>
      <c r="D47" s="11" t="s">
        <v>126</v>
      </c>
      <c r="E47" s="11"/>
      <c r="F47" s="11" t="s">
        <v>40</v>
      </c>
      <c r="G47" s="1" t="s">
        <v>124</v>
      </c>
      <c r="H47" s="16">
        <v>44219</v>
      </c>
      <c r="I47" s="11">
        <v>240</v>
      </c>
      <c r="J47" s="11"/>
      <c r="K47" s="11">
        <f t="shared" si="8"/>
        <v>21.599999999999998</v>
      </c>
      <c r="L47" s="11">
        <f t="shared" si="9"/>
        <v>21.599999999999998</v>
      </c>
      <c r="M47" s="11">
        <f t="shared" si="10"/>
        <v>283.20000000000005</v>
      </c>
    </row>
    <row r="48" spans="1:13">
      <c r="A48" s="6"/>
      <c r="B48" s="11"/>
      <c r="C48" s="11"/>
      <c r="D48" s="11" t="s">
        <v>127</v>
      </c>
      <c r="E48" s="11">
        <v>7318</v>
      </c>
      <c r="F48" s="11" t="s">
        <v>40</v>
      </c>
      <c r="G48" s="1" t="s">
        <v>124</v>
      </c>
      <c r="H48" s="16">
        <v>44219</v>
      </c>
      <c r="I48" s="11">
        <v>1500</v>
      </c>
      <c r="J48" s="11"/>
      <c r="K48" s="11">
        <f t="shared" si="8"/>
        <v>135</v>
      </c>
      <c r="L48" s="11">
        <f t="shared" si="9"/>
        <v>135</v>
      </c>
      <c r="M48" s="11">
        <f t="shared" si="10"/>
        <v>1770</v>
      </c>
    </row>
    <row r="49" spans="1:13">
      <c r="A49" s="6"/>
      <c r="B49" s="11"/>
      <c r="C49" s="11"/>
      <c r="D49" s="11" t="s">
        <v>53</v>
      </c>
      <c r="E49" s="11">
        <v>7318</v>
      </c>
      <c r="F49" s="11" t="s">
        <v>40</v>
      </c>
      <c r="G49" s="1" t="s">
        <v>124</v>
      </c>
      <c r="H49" s="16">
        <v>44219</v>
      </c>
      <c r="I49" s="11">
        <v>600</v>
      </c>
      <c r="J49" s="11"/>
      <c r="K49" s="11">
        <f t="shared" si="8"/>
        <v>54</v>
      </c>
      <c r="L49" s="11">
        <f t="shared" si="9"/>
        <v>54</v>
      </c>
      <c r="M49" s="11">
        <f t="shared" si="10"/>
        <v>708</v>
      </c>
    </row>
    <row r="50" spans="1:13">
      <c r="A50" s="6"/>
      <c r="B50" s="49"/>
      <c r="C50" s="11"/>
      <c r="D50" s="11" t="s">
        <v>128</v>
      </c>
      <c r="E50" s="11">
        <v>8515</v>
      </c>
      <c r="F50" s="11" t="s">
        <v>40</v>
      </c>
      <c r="G50" s="1" t="s">
        <v>124</v>
      </c>
      <c r="H50" s="16">
        <v>44219</v>
      </c>
      <c r="I50" s="11">
        <v>1710</v>
      </c>
      <c r="J50" s="11"/>
      <c r="K50" s="11">
        <f t="shared" si="8"/>
        <v>153.9</v>
      </c>
      <c r="L50" s="11">
        <f t="shared" si="9"/>
        <v>153.9</v>
      </c>
      <c r="M50" s="11">
        <f t="shared" si="10"/>
        <v>2017.8000000000002</v>
      </c>
    </row>
    <row r="51" spans="1:13">
      <c r="A51" s="6"/>
      <c r="B51" s="49"/>
      <c r="C51" s="11"/>
      <c r="D51" s="11" t="s">
        <v>29</v>
      </c>
      <c r="E51" s="11">
        <v>6804</v>
      </c>
      <c r="F51" s="11" t="s">
        <v>40</v>
      </c>
      <c r="G51" s="1" t="s">
        <v>124</v>
      </c>
      <c r="H51" s="16">
        <v>44219</v>
      </c>
      <c r="I51" s="11">
        <v>3250</v>
      </c>
      <c r="J51" s="11"/>
      <c r="K51" s="11">
        <f t="shared" si="8"/>
        <v>292.5</v>
      </c>
      <c r="L51" s="11">
        <f t="shared" si="9"/>
        <v>292.5</v>
      </c>
      <c r="M51" s="11">
        <f t="shared" si="10"/>
        <v>3835</v>
      </c>
    </row>
    <row r="52" spans="1:13">
      <c r="A52" s="6"/>
      <c r="B52" s="49"/>
      <c r="C52" s="11"/>
      <c r="D52" s="11" t="s">
        <v>129</v>
      </c>
      <c r="E52" s="11">
        <v>8205</v>
      </c>
      <c r="F52" s="11" t="s">
        <v>40</v>
      </c>
      <c r="G52" s="1" t="s">
        <v>124</v>
      </c>
      <c r="H52" s="16">
        <v>44219</v>
      </c>
      <c r="I52" s="11">
        <v>3000</v>
      </c>
      <c r="J52" s="11"/>
      <c r="K52" s="11">
        <f t="shared" si="8"/>
        <v>270</v>
      </c>
      <c r="L52" s="11">
        <f t="shared" si="9"/>
        <v>270</v>
      </c>
      <c r="M52" s="11">
        <f t="shared" si="10"/>
        <v>3540</v>
      </c>
    </row>
    <row r="53" spans="1:13">
      <c r="A53" s="6"/>
      <c r="B53" s="11"/>
      <c r="C53" s="11"/>
      <c r="D53" s="11" t="s">
        <v>130</v>
      </c>
      <c r="E53" s="11">
        <v>5208</v>
      </c>
      <c r="F53" s="11" t="s">
        <v>40</v>
      </c>
      <c r="G53" s="1" t="s">
        <v>124</v>
      </c>
      <c r="H53" s="16">
        <v>44219</v>
      </c>
      <c r="I53" s="11">
        <v>400</v>
      </c>
      <c r="J53" s="47">
        <v>0.05</v>
      </c>
      <c r="K53" s="11">
        <f>I53*2.5%</f>
        <v>10</v>
      </c>
      <c r="L53" s="11">
        <f>I53*2.5%</f>
        <v>10</v>
      </c>
      <c r="M53" s="11">
        <f t="shared" si="10"/>
        <v>420</v>
      </c>
    </row>
    <row r="54" spans="1:13">
      <c r="A54" s="6"/>
      <c r="B54" s="11"/>
      <c r="C54" s="11"/>
      <c r="D54" s="11"/>
      <c r="E54" s="11"/>
      <c r="F54" s="11"/>
      <c r="G54" s="11"/>
      <c r="H54" s="50" t="s">
        <v>101</v>
      </c>
      <c r="I54" s="1">
        <f>SUM(I44:I53)</f>
        <v>11440</v>
      </c>
      <c r="J54" s="1"/>
      <c r="K54" s="1"/>
      <c r="L54" s="1"/>
      <c r="M54" s="1"/>
    </row>
    <row r="55" spans="1:13">
      <c r="A55" s="6">
        <v>17</v>
      </c>
      <c r="B55" s="11" t="s">
        <v>131</v>
      </c>
      <c r="C55" s="11" t="s">
        <v>132</v>
      </c>
      <c r="D55" s="11" t="s">
        <v>133</v>
      </c>
      <c r="E55" s="11">
        <v>7306</v>
      </c>
      <c r="F55" s="11" t="s">
        <v>134</v>
      </c>
      <c r="G55" s="1">
        <v>2982</v>
      </c>
      <c r="H55" s="16">
        <v>44221</v>
      </c>
      <c r="I55" s="11">
        <v>39040</v>
      </c>
      <c r="J55" s="47">
        <v>0.18</v>
      </c>
      <c r="K55" s="11">
        <f t="shared" ref="K55:K57" si="11">I55*9%</f>
        <v>3513.6</v>
      </c>
      <c r="L55" s="11">
        <f t="shared" ref="L55:L57" si="12">I55*9%</f>
        <v>3513.6</v>
      </c>
      <c r="M55" s="11">
        <f t="shared" si="10"/>
        <v>46067.199999999997</v>
      </c>
    </row>
    <row r="56" spans="1:13">
      <c r="A56" s="6"/>
      <c r="B56" s="11"/>
      <c r="C56" s="11"/>
      <c r="D56" s="11" t="s">
        <v>135</v>
      </c>
      <c r="E56" s="11"/>
      <c r="F56" s="11"/>
      <c r="G56" s="11"/>
      <c r="H56" s="16"/>
      <c r="I56" s="11">
        <v>800</v>
      </c>
      <c r="J56" s="11"/>
      <c r="K56" s="11">
        <f t="shared" si="11"/>
        <v>72</v>
      </c>
      <c r="L56" s="11">
        <f t="shared" si="12"/>
        <v>72</v>
      </c>
      <c r="M56" s="11">
        <f t="shared" si="10"/>
        <v>944</v>
      </c>
    </row>
    <row r="57" spans="1:13">
      <c r="A57" s="6"/>
      <c r="B57" s="11"/>
      <c r="C57" s="11"/>
      <c r="D57" s="11" t="s">
        <v>44</v>
      </c>
      <c r="E57" s="11"/>
      <c r="F57" s="11"/>
      <c r="G57" s="11"/>
      <c r="H57" s="16"/>
      <c r="I57" s="11">
        <v>120</v>
      </c>
      <c r="J57" s="11"/>
      <c r="K57" s="11">
        <f t="shared" si="11"/>
        <v>10.799999999999999</v>
      </c>
      <c r="L57" s="11">
        <f t="shared" si="12"/>
        <v>10.799999999999999</v>
      </c>
      <c r="M57" s="11">
        <f t="shared" si="10"/>
        <v>141.60000000000002</v>
      </c>
    </row>
    <row r="58" spans="1:13">
      <c r="A58" s="6"/>
      <c r="B58" s="11"/>
      <c r="C58" s="11"/>
      <c r="D58" s="11"/>
      <c r="E58" s="11"/>
      <c r="F58" s="11"/>
      <c r="G58" s="11"/>
      <c r="H58" s="50" t="s">
        <v>101</v>
      </c>
      <c r="I58" s="1">
        <f>SUM(I55:I57)</f>
        <v>39960</v>
      </c>
      <c r="J58" s="1"/>
      <c r="K58" s="1"/>
      <c r="L58" s="1"/>
      <c r="M58" s="1"/>
    </row>
    <row r="59" spans="1:13">
      <c r="A59" s="6">
        <v>18</v>
      </c>
      <c r="B59" s="11" t="s">
        <v>131</v>
      </c>
      <c r="C59" s="11" t="s">
        <v>132</v>
      </c>
      <c r="D59" s="11" t="s">
        <v>136</v>
      </c>
      <c r="E59" s="11">
        <v>7306</v>
      </c>
      <c r="F59" s="11" t="s">
        <v>134</v>
      </c>
      <c r="G59" s="1">
        <v>3018</v>
      </c>
      <c r="H59" s="16">
        <v>44223</v>
      </c>
      <c r="I59" s="11">
        <v>45300</v>
      </c>
      <c r="J59" s="47">
        <v>0.18</v>
      </c>
      <c r="K59" s="11">
        <f t="shared" ref="K59:K69" si="13">I59*9%</f>
        <v>4077</v>
      </c>
      <c r="L59" s="11">
        <f t="shared" ref="L59:L69" si="14">I59*9%</f>
        <v>4077</v>
      </c>
      <c r="M59" s="11">
        <f t="shared" ref="M59:M69" si="15">SUM(I59,K59,L59,)</f>
        <v>53454</v>
      </c>
    </row>
    <row r="60" spans="1:13">
      <c r="A60" s="6"/>
      <c r="B60" s="11"/>
      <c r="C60" s="11"/>
      <c r="D60" s="11" t="s">
        <v>137</v>
      </c>
      <c r="E60" s="11">
        <v>7216</v>
      </c>
      <c r="F60" s="11"/>
      <c r="G60" s="11"/>
      <c r="H60" s="16"/>
      <c r="I60" s="11">
        <v>33945</v>
      </c>
      <c r="J60" s="11"/>
      <c r="K60" s="11">
        <f t="shared" si="13"/>
        <v>3055.0499999999997</v>
      </c>
      <c r="L60" s="11">
        <f t="shared" si="14"/>
        <v>3055.0499999999997</v>
      </c>
      <c r="M60" s="11">
        <f t="shared" si="15"/>
        <v>40055.100000000006</v>
      </c>
    </row>
    <row r="61" spans="1:13">
      <c r="A61" s="6"/>
      <c r="B61" s="55"/>
      <c r="C61" s="23"/>
      <c r="D61" s="23" t="s">
        <v>44</v>
      </c>
      <c r="E61" s="23"/>
      <c r="F61" s="23"/>
      <c r="G61" s="23"/>
      <c r="H61" s="16"/>
      <c r="I61" s="11">
        <v>300</v>
      </c>
      <c r="J61" s="11"/>
      <c r="K61" s="11">
        <f t="shared" si="13"/>
        <v>27</v>
      </c>
      <c r="L61" s="11">
        <f t="shared" si="14"/>
        <v>27</v>
      </c>
      <c r="M61" s="11">
        <f t="shared" si="15"/>
        <v>354</v>
      </c>
    </row>
    <row r="62" spans="1:13">
      <c r="A62" s="6"/>
      <c r="B62" s="11"/>
      <c r="C62" s="11"/>
      <c r="D62" s="11" t="s">
        <v>135</v>
      </c>
      <c r="E62" s="23"/>
      <c r="F62" s="23"/>
      <c r="G62" s="23"/>
      <c r="H62" s="16"/>
      <c r="I62" s="11">
        <v>1500</v>
      </c>
      <c r="J62" s="11"/>
      <c r="K62" s="11">
        <f t="shared" si="13"/>
        <v>135</v>
      </c>
      <c r="L62" s="11">
        <f t="shared" si="14"/>
        <v>135</v>
      </c>
      <c r="M62" s="11">
        <f t="shared" si="15"/>
        <v>1770</v>
      </c>
    </row>
    <row r="63" spans="1:13">
      <c r="A63" s="6"/>
      <c r="B63" s="11"/>
      <c r="C63" s="11"/>
      <c r="D63" s="11"/>
      <c r="E63" s="23"/>
      <c r="F63" s="23"/>
      <c r="G63" s="23"/>
      <c r="H63" s="50" t="s">
        <v>101</v>
      </c>
      <c r="I63" s="1">
        <f>SUM(I59:I62)</f>
        <v>81045</v>
      </c>
      <c r="J63" s="1"/>
      <c r="K63" s="1"/>
      <c r="L63" s="1"/>
      <c r="M63" s="1"/>
    </row>
    <row r="64" spans="1:13">
      <c r="A64" s="6">
        <v>19</v>
      </c>
      <c r="B64" s="11" t="s">
        <v>38</v>
      </c>
      <c r="C64" s="11" t="s">
        <v>39</v>
      </c>
      <c r="D64" s="23" t="s">
        <v>138</v>
      </c>
      <c r="E64" s="23">
        <v>7318</v>
      </c>
      <c r="F64" s="11" t="s">
        <v>40</v>
      </c>
      <c r="G64" s="1" t="s">
        <v>139</v>
      </c>
      <c r="H64" s="16">
        <v>44226</v>
      </c>
      <c r="I64" s="11">
        <v>4425</v>
      </c>
      <c r="J64" s="47">
        <v>0.18</v>
      </c>
      <c r="K64" s="11">
        <f t="shared" si="13"/>
        <v>398.25</v>
      </c>
      <c r="L64" s="11">
        <f t="shared" si="14"/>
        <v>398.25</v>
      </c>
      <c r="M64" s="11">
        <f t="shared" si="15"/>
        <v>5221.5</v>
      </c>
    </row>
    <row r="65" spans="1:13">
      <c r="A65" s="6"/>
      <c r="B65" s="11"/>
      <c r="C65" s="11"/>
      <c r="D65" s="11" t="s">
        <v>140</v>
      </c>
      <c r="E65" s="23">
        <v>8424</v>
      </c>
      <c r="F65" s="23"/>
      <c r="G65" s="23"/>
      <c r="H65" s="16"/>
      <c r="I65" s="11">
        <v>450</v>
      </c>
      <c r="J65" s="11"/>
      <c r="K65" s="11">
        <f t="shared" si="13"/>
        <v>40.5</v>
      </c>
      <c r="L65" s="11">
        <f t="shared" si="14"/>
        <v>40.5</v>
      </c>
      <c r="M65" s="11">
        <f t="shared" si="15"/>
        <v>531</v>
      </c>
    </row>
    <row r="66" spans="1:13">
      <c r="A66" s="6"/>
      <c r="B66" s="55"/>
      <c r="C66" s="23"/>
      <c r="D66" s="23" t="s">
        <v>141</v>
      </c>
      <c r="E66" s="23">
        <v>3917</v>
      </c>
      <c r="F66" s="23"/>
      <c r="G66" s="23"/>
      <c r="H66" s="16"/>
      <c r="I66" s="11">
        <v>625</v>
      </c>
      <c r="J66" s="11"/>
      <c r="K66" s="11">
        <f t="shared" si="13"/>
        <v>56.25</v>
      </c>
      <c r="L66" s="11">
        <f t="shared" si="14"/>
        <v>56.25</v>
      </c>
      <c r="M66" s="11">
        <f t="shared" si="15"/>
        <v>737.5</v>
      </c>
    </row>
    <row r="67" spans="1:13">
      <c r="A67" s="6"/>
      <c r="B67" s="55"/>
      <c r="C67" s="23"/>
      <c r="D67" s="23"/>
      <c r="E67" s="23"/>
      <c r="F67" s="23"/>
      <c r="G67" s="23"/>
      <c r="H67" s="50" t="s">
        <v>101</v>
      </c>
      <c r="I67" s="1">
        <f>SUM(I64:I66)</f>
        <v>5500</v>
      </c>
      <c r="J67" s="1"/>
      <c r="K67" s="1"/>
      <c r="L67" s="1"/>
      <c r="M67" s="1"/>
    </row>
    <row r="68" spans="1:13">
      <c r="A68" s="6">
        <v>20</v>
      </c>
      <c r="B68" s="11" t="s">
        <v>34</v>
      </c>
      <c r="C68" s="11" t="s">
        <v>54</v>
      </c>
      <c r="D68" s="11" t="s">
        <v>142</v>
      </c>
      <c r="E68" s="23"/>
      <c r="F68" s="23" t="s">
        <v>35</v>
      </c>
      <c r="G68" s="1">
        <v>195</v>
      </c>
      <c r="H68" s="16">
        <v>44227</v>
      </c>
      <c r="I68" s="11">
        <v>2450</v>
      </c>
      <c r="J68" s="47">
        <v>0.18</v>
      </c>
      <c r="K68" s="11">
        <f t="shared" si="13"/>
        <v>220.5</v>
      </c>
      <c r="L68" s="11">
        <f t="shared" si="14"/>
        <v>220.5</v>
      </c>
      <c r="M68" s="11">
        <f t="shared" si="15"/>
        <v>2891</v>
      </c>
    </row>
    <row r="69" spans="1:13">
      <c r="A69" s="6"/>
      <c r="B69" s="49"/>
      <c r="C69" s="11"/>
      <c r="D69" s="11" t="s">
        <v>143</v>
      </c>
      <c r="E69" s="11">
        <v>2812</v>
      </c>
      <c r="F69" s="11"/>
      <c r="G69" s="11"/>
      <c r="H69" s="16"/>
      <c r="I69" s="11">
        <v>8910</v>
      </c>
      <c r="J69" s="11"/>
      <c r="K69" s="11">
        <f t="shared" si="13"/>
        <v>801.9</v>
      </c>
      <c r="L69" s="11">
        <f t="shared" si="14"/>
        <v>801.9</v>
      </c>
      <c r="M69" s="11">
        <f t="shared" si="15"/>
        <v>10513.8</v>
      </c>
    </row>
    <row r="70" spans="1:13">
      <c r="A70" s="6"/>
      <c r="B70" s="49"/>
      <c r="C70" s="11"/>
      <c r="D70" s="11"/>
      <c r="E70" s="11"/>
      <c r="F70" s="11"/>
      <c r="G70" s="11"/>
      <c r="H70" s="50" t="s">
        <v>101</v>
      </c>
      <c r="I70" s="1">
        <f>SUM(I68:I69)</f>
        <v>11360</v>
      </c>
      <c r="J70" s="1"/>
      <c r="K70" s="1"/>
      <c r="L70" s="1"/>
      <c r="M70" s="1"/>
    </row>
    <row r="71" spans="1:13">
      <c r="A71" s="6">
        <v>21</v>
      </c>
      <c r="B71" s="44" t="s">
        <v>36</v>
      </c>
      <c r="C71" s="11" t="s">
        <v>37</v>
      </c>
      <c r="D71" s="11" t="s">
        <v>144</v>
      </c>
      <c r="E71" s="11">
        <v>7208</v>
      </c>
      <c r="F71" s="11" t="s">
        <v>18</v>
      </c>
      <c r="G71" s="11">
        <v>195</v>
      </c>
      <c r="H71" s="16">
        <v>44202</v>
      </c>
      <c r="I71" s="11">
        <v>88354.8</v>
      </c>
      <c r="J71" s="47">
        <v>0.18</v>
      </c>
      <c r="K71" s="11">
        <f t="shared" ref="K71:K77" si="16">I71*9%</f>
        <v>7951.9319999999998</v>
      </c>
      <c r="L71" s="11">
        <f t="shared" ref="L71:L77" si="17">I71*9%</f>
        <v>7951.9319999999998</v>
      </c>
      <c r="M71" s="11">
        <f t="shared" ref="M71:M77" si="18">SUM(I71,K71,L71,)</f>
        <v>104258.664</v>
      </c>
    </row>
    <row r="72" spans="1:13">
      <c r="A72" s="6"/>
      <c r="B72" s="44"/>
      <c r="C72" s="11"/>
      <c r="D72" s="11" t="s">
        <v>145</v>
      </c>
      <c r="E72" s="11">
        <v>7208</v>
      </c>
      <c r="F72" s="11" t="s">
        <v>18</v>
      </c>
      <c r="G72" s="11">
        <v>195</v>
      </c>
      <c r="H72" s="16">
        <v>44202</v>
      </c>
      <c r="I72" s="11">
        <v>181437</v>
      </c>
      <c r="J72" s="11"/>
      <c r="K72" s="11">
        <f t="shared" si="16"/>
        <v>16329.33</v>
      </c>
      <c r="L72" s="11">
        <f t="shared" si="17"/>
        <v>16329.33</v>
      </c>
      <c r="M72" s="11">
        <f t="shared" si="18"/>
        <v>214095.65999999997</v>
      </c>
    </row>
    <row r="73" spans="1:13">
      <c r="A73" s="6"/>
      <c r="B73" s="44"/>
      <c r="C73" s="11"/>
      <c r="D73" s="11"/>
      <c r="E73" s="11"/>
      <c r="F73" s="11"/>
      <c r="G73" s="11"/>
      <c r="H73" s="50" t="s">
        <v>101</v>
      </c>
      <c r="I73" s="1">
        <f>SUM(I71:I72)</f>
        <v>269791.8</v>
      </c>
      <c r="J73" s="1"/>
      <c r="K73" s="1"/>
      <c r="L73" s="1"/>
      <c r="M73" s="1"/>
    </row>
    <row r="74" spans="1:13">
      <c r="A74" s="6">
        <v>22</v>
      </c>
      <c r="B74" s="44" t="s">
        <v>36</v>
      </c>
      <c r="C74" s="11" t="s">
        <v>37</v>
      </c>
      <c r="D74" s="11" t="s">
        <v>146</v>
      </c>
      <c r="E74" s="11">
        <v>7208</v>
      </c>
      <c r="F74" s="11" t="s">
        <v>18</v>
      </c>
      <c r="G74" s="11">
        <v>196</v>
      </c>
      <c r="H74" s="16">
        <v>44202</v>
      </c>
      <c r="I74" s="11">
        <v>247924.5</v>
      </c>
      <c r="J74" s="47">
        <v>0.18</v>
      </c>
      <c r="K74" s="11">
        <f t="shared" si="16"/>
        <v>22313.204999999998</v>
      </c>
      <c r="L74" s="11">
        <f t="shared" si="17"/>
        <v>22313.204999999998</v>
      </c>
      <c r="M74" s="11">
        <f t="shared" si="18"/>
        <v>292550.91000000003</v>
      </c>
    </row>
    <row r="75" spans="1:13">
      <c r="A75" s="6">
        <v>23</v>
      </c>
      <c r="B75" s="44" t="s">
        <v>30</v>
      </c>
      <c r="C75" s="11" t="s">
        <v>31</v>
      </c>
      <c r="D75" s="11" t="s">
        <v>46</v>
      </c>
      <c r="E75" s="11">
        <v>7216</v>
      </c>
      <c r="F75" s="11" t="s">
        <v>32</v>
      </c>
      <c r="G75" s="1" t="s">
        <v>147</v>
      </c>
      <c r="H75" s="16">
        <v>44221</v>
      </c>
      <c r="I75" s="11">
        <v>24030</v>
      </c>
      <c r="J75" s="47"/>
      <c r="K75" s="11">
        <f t="shared" si="16"/>
        <v>2162.6999999999998</v>
      </c>
      <c r="L75" s="11">
        <f t="shared" si="17"/>
        <v>2162.6999999999998</v>
      </c>
      <c r="M75" s="11">
        <f t="shared" si="18"/>
        <v>28355.4</v>
      </c>
    </row>
    <row r="76" spans="1:13">
      <c r="A76" s="6"/>
      <c r="B76" s="44"/>
      <c r="C76" s="11"/>
      <c r="D76" s="11" t="s">
        <v>44</v>
      </c>
      <c r="E76" s="11"/>
      <c r="F76" s="11"/>
      <c r="G76" s="11"/>
      <c r="H76" s="16"/>
      <c r="I76" s="11">
        <v>100</v>
      </c>
      <c r="J76" s="47"/>
      <c r="K76" s="11">
        <f t="shared" si="16"/>
        <v>9</v>
      </c>
      <c r="L76" s="11">
        <f t="shared" si="17"/>
        <v>9</v>
      </c>
      <c r="M76" s="11">
        <f t="shared" si="18"/>
        <v>118</v>
      </c>
    </row>
    <row r="77" spans="1:13">
      <c r="A77" s="6">
        <v>24</v>
      </c>
      <c r="B77" s="62" t="s">
        <v>148</v>
      </c>
      <c r="C77" s="62" t="s">
        <v>149</v>
      </c>
      <c r="D77" s="49" t="s">
        <v>150</v>
      </c>
      <c r="E77" s="49"/>
      <c r="F77" s="55" t="s">
        <v>151</v>
      </c>
      <c r="G77" s="63">
        <v>238</v>
      </c>
      <c r="H77" s="64">
        <v>44212</v>
      </c>
      <c r="I77" s="49">
        <v>21000</v>
      </c>
      <c r="J77" s="65">
        <v>0.18</v>
      </c>
      <c r="K77" s="49">
        <f t="shared" si="16"/>
        <v>1890</v>
      </c>
      <c r="L77" s="49">
        <f t="shared" si="17"/>
        <v>1890</v>
      </c>
      <c r="M77" s="49">
        <f t="shared" si="18"/>
        <v>24780</v>
      </c>
    </row>
    <row r="78" spans="1:13">
      <c r="A78" s="6"/>
      <c r="B78" s="44"/>
      <c r="C78" s="11"/>
      <c r="D78" s="11"/>
      <c r="E78" s="11"/>
      <c r="F78" s="11"/>
      <c r="G78" s="11"/>
      <c r="H78" s="50"/>
      <c r="I78" s="1"/>
      <c r="J78" s="56"/>
      <c r="K78" s="1"/>
      <c r="L78" s="1"/>
      <c r="M78" s="1"/>
    </row>
    <row r="79" spans="1:13">
      <c r="A79" s="6"/>
      <c r="B79" s="11"/>
      <c r="C79" s="11"/>
      <c r="D79" s="11"/>
      <c r="E79" s="11"/>
      <c r="F79" s="11"/>
      <c r="G79" s="11"/>
      <c r="H79" s="16"/>
      <c r="I79" s="11"/>
      <c r="J79" s="11"/>
      <c r="K79" s="11"/>
      <c r="L79" s="11"/>
      <c r="M79" s="11"/>
    </row>
    <row r="80" spans="1:13">
      <c r="A80" s="6"/>
      <c r="B80" s="11"/>
      <c r="C80" s="11"/>
      <c r="D80" s="11"/>
      <c r="E80" s="11"/>
      <c r="F80" s="11"/>
      <c r="G80" s="11"/>
      <c r="H80" s="16"/>
      <c r="I80" s="11"/>
      <c r="J80" s="11"/>
      <c r="K80" s="11"/>
      <c r="L80" s="11"/>
      <c r="M80" s="11"/>
    </row>
    <row r="81" spans="1:13">
      <c r="A81" s="6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</row>
    <row r="82" spans="1:13">
      <c r="A82" s="6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</row>
    <row r="83" spans="1:13">
      <c r="A83" s="6"/>
      <c r="B83" s="49"/>
      <c r="C83" s="11"/>
      <c r="D83" s="11"/>
      <c r="E83" s="11"/>
      <c r="F83" s="11"/>
      <c r="G83" s="11"/>
      <c r="H83" s="16"/>
      <c r="I83" s="11"/>
      <c r="J83" s="11"/>
      <c r="K83" s="11"/>
      <c r="L83" s="11"/>
      <c r="M83" s="11"/>
    </row>
    <row r="84" spans="1:13">
      <c r="A84" s="6"/>
      <c r="B84" s="11"/>
      <c r="C84" s="11"/>
      <c r="D84" s="11"/>
      <c r="E84" s="11"/>
      <c r="F84" s="11"/>
      <c r="G84" s="11"/>
      <c r="H84" s="16"/>
      <c r="I84" s="11"/>
      <c r="J84" s="11"/>
      <c r="K84" s="11"/>
      <c r="L84" s="11"/>
      <c r="M84" s="11"/>
    </row>
    <row r="85" spans="1:13">
      <c r="A85" s="6"/>
      <c r="B85" s="49"/>
      <c r="C85" s="11"/>
      <c r="D85" s="11"/>
      <c r="E85" s="11"/>
      <c r="F85" s="11"/>
      <c r="G85" s="11"/>
      <c r="H85" s="16"/>
      <c r="I85" s="11"/>
      <c r="J85" s="11"/>
      <c r="K85" s="11"/>
      <c r="L85" s="11"/>
      <c r="M85" s="11"/>
    </row>
    <row r="86" spans="1:13">
      <c r="A86" s="25"/>
      <c r="B86" s="28"/>
      <c r="C86" s="11"/>
      <c r="D86" s="11"/>
      <c r="E86" s="11"/>
      <c r="F86" s="11"/>
      <c r="G86" s="11"/>
      <c r="H86" s="16"/>
      <c r="I86" s="11"/>
      <c r="J86" s="11"/>
      <c r="K86" s="11"/>
      <c r="L86" s="11"/>
      <c r="M86" s="11"/>
    </row>
    <row r="87" spans="1:13">
      <c r="A87" s="25"/>
      <c r="B87" s="28"/>
      <c r="C87" s="11"/>
      <c r="D87" s="11"/>
      <c r="E87" s="11"/>
      <c r="F87" s="11"/>
      <c r="G87" s="11"/>
      <c r="H87" s="16"/>
      <c r="I87" s="11"/>
      <c r="J87" s="11"/>
      <c r="K87" s="11"/>
      <c r="L87" s="11"/>
      <c r="M87" s="11"/>
    </row>
    <row r="88" spans="1:13">
      <c r="A88" s="25"/>
      <c r="B88" s="11"/>
      <c r="C88" s="11"/>
      <c r="D88" s="11"/>
      <c r="E88" s="11"/>
      <c r="F88" s="11"/>
      <c r="G88" s="11"/>
      <c r="H88" s="16"/>
      <c r="I88" s="11"/>
      <c r="J88" s="11"/>
      <c r="K88" s="11"/>
      <c r="L88" s="11"/>
      <c r="M88" s="11"/>
    </row>
    <row r="89" spans="1:13">
      <c r="A89" s="25"/>
      <c r="B89" s="11"/>
      <c r="C89" s="11"/>
      <c r="D89" s="11"/>
      <c r="E89" s="11"/>
      <c r="F89" s="11"/>
      <c r="G89" s="11"/>
      <c r="H89" s="16"/>
      <c r="I89" s="11"/>
      <c r="J89" s="11"/>
      <c r="K89" s="11"/>
      <c r="L89" s="11"/>
      <c r="M89" s="11"/>
    </row>
    <row r="90" spans="1:13">
      <c r="A90" s="25"/>
      <c r="B90" s="11"/>
      <c r="C90" s="11"/>
      <c r="D90" s="11"/>
      <c r="E90" s="11"/>
      <c r="F90" s="11"/>
      <c r="G90" s="11"/>
      <c r="H90" s="16"/>
      <c r="I90" s="11"/>
      <c r="J90" s="11"/>
      <c r="K90" s="11"/>
      <c r="L90" s="11"/>
      <c r="M90" s="11"/>
    </row>
    <row r="91" spans="1:13">
      <c r="A91" s="25"/>
      <c r="B91" s="11"/>
      <c r="C91" s="11"/>
      <c r="D91" s="11"/>
      <c r="E91" s="11"/>
      <c r="F91" s="11"/>
      <c r="G91" s="11"/>
      <c r="H91" s="16"/>
      <c r="I91" s="11"/>
      <c r="J91" s="11"/>
      <c r="K91" s="11"/>
      <c r="L91" s="11"/>
      <c r="M91" s="11"/>
    </row>
    <row r="92" spans="1:13">
      <c r="A92" s="25"/>
      <c r="B92" s="31"/>
      <c r="C92" s="19"/>
      <c r="D92" s="11"/>
      <c r="E92" s="11"/>
      <c r="F92" s="11"/>
      <c r="G92" s="11"/>
      <c r="H92" s="16"/>
      <c r="I92" s="11"/>
      <c r="J92" s="11"/>
      <c r="K92" s="11"/>
      <c r="L92" s="11"/>
      <c r="M92" s="11"/>
    </row>
    <row r="93" spans="1:13">
      <c r="A93" s="25"/>
      <c r="B93" s="11"/>
      <c r="C93" s="11"/>
      <c r="D93" s="11"/>
      <c r="E93" s="11"/>
      <c r="F93" s="11"/>
      <c r="G93" s="11"/>
      <c r="H93" s="16"/>
      <c r="I93" s="11"/>
      <c r="J93" s="11"/>
      <c r="K93" s="11"/>
      <c r="L93" s="11"/>
      <c r="M93" s="11"/>
    </row>
    <row r="94" spans="1:13">
      <c r="A94" s="25"/>
      <c r="B94" s="31"/>
      <c r="C94" s="19"/>
      <c r="D94" s="11"/>
      <c r="E94" s="11"/>
      <c r="F94" s="11"/>
      <c r="G94" s="11"/>
      <c r="H94" s="16"/>
      <c r="I94" s="11"/>
      <c r="J94" s="11"/>
      <c r="K94" s="11"/>
      <c r="L94" s="11"/>
      <c r="M94" s="11"/>
    </row>
    <row r="95" spans="1:13">
      <c r="A95" s="25"/>
      <c r="B95" s="1"/>
      <c r="C95" s="11"/>
      <c r="D95" s="11"/>
      <c r="E95" s="11"/>
      <c r="F95" s="11"/>
      <c r="G95" s="11"/>
      <c r="H95" s="16"/>
      <c r="I95" s="11"/>
      <c r="J95" s="11"/>
      <c r="K95" s="11"/>
      <c r="L95" s="11"/>
      <c r="M95" s="11"/>
    </row>
    <row r="96" spans="1:13">
      <c r="A96" s="25"/>
      <c r="B96" s="11"/>
      <c r="C96" s="11"/>
      <c r="D96" s="11"/>
      <c r="E96" s="11"/>
      <c r="F96" s="11"/>
      <c r="G96" s="11"/>
      <c r="H96" s="16"/>
      <c r="I96" s="11"/>
      <c r="J96" s="11"/>
      <c r="K96" s="11"/>
      <c r="L96" s="11"/>
      <c r="M96" s="11"/>
    </row>
    <row r="97" spans="1:13">
      <c r="A97" s="25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</row>
    <row r="98" spans="1:13">
      <c r="K98" s="61"/>
      <c r="L98" s="61"/>
    </row>
  </sheetData>
  <mergeCells count="3">
    <mergeCell ref="B1:C1"/>
    <mergeCell ref="J2:L2"/>
    <mergeCell ref="K98:L98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 Jan-21</vt:lpstr>
      <vt:lpstr>Purchase Jan-21 final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</cp:lastModifiedBy>
  <dcterms:created xsi:type="dcterms:W3CDTF">2020-10-18T07:51:43Z</dcterms:created>
  <dcterms:modified xsi:type="dcterms:W3CDTF">2021-02-19T07:57:47Z</dcterms:modified>
</cp:coreProperties>
</file>