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ale Nov-20" sheetId="1" r:id="rId1"/>
    <sheet name="Purchase Nov-20 final list" sheetId="3" r:id="rId2"/>
  </sheets>
  <calcPr calcId="125725"/>
</workbook>
</file>

<file path=xl/calcChain.xml><?xml version="1.0" encoding="utf-8"?>
<calcChain xmlns="http://schemas.openxmlformats.org/spreadsheetml/2006/main">
  <c r="M9" i="1"/>
  <c r="L9"/>
  <c r="K9"/>
  <c r="M54" i="3"/>
  <c r="L54"/>
  <c r="K54"/>
  <c r="L8" i="1" l="1"/>
  <c r="K8"/>
  <c r="M8" s="1"/>
  <c r="L7"/>
  <c r="K7"/>
  <c r="M7" s="1"/>
  <c r="M5"/>
  <c r="L5"/>
  <c r="K5"/>
  <c r="M4"/>
  <c r="L4"/>
  <c r="K4"/>
  <c r="L53" i="3"/>
  <c r="K53"/>
  <c r="M53" s="1"/>
  <c r="L52"/>
  <c r="K52"/>
  <c r="M52" s="1"/>
  <c r="L51"/>
  <c r="M51" s="1"/>
  <c r="K51"/>
  <c r="M50"/>
  <c r="L50"/>
  <c r="K50"/>
  <c r="L49"/>
  <c r="K49"/>
  <c r="M49" s="1"/>
  <c r="L48"/>
  <c r="K48"/>
  <c r="L47"/>
  <c r="K47"/>
  <c r="L46"/>
  <c r="K46"/>
  <c r="M46" s="1"/>
  <c r="M45"/>
  <c r="L44"/>
  <c r="K44"/>
  <c r="M44" s="1"/>
  <c r="M43"/>
  <c r="L43"/>
  <c r="K43"/>
  <c r="L42"/>
  <c r="K42"/>
  <c r="L41"/>
  <c r="K41"/>
  <c r="M40"/>
  <c r="L40"/>
  <c r="K40"/>
  <c r="L39"/>
  <c r="K39"/>
  <c r="M39" s="1"/>
  <c r="L38"/>
  <c r="K38"/>
  <c r="L37"/>
  <c r="K37"/>
  <c r="L36"/>
  <c r="K36"/>
  <c r="M36" s="1"/>
  <c r="M35"/>
  <c r="L35"/>
  <c r="K35"/>
  <c r="L34"/>
  <c r="K34"/>
  <c r="L33"/>
  <c r="K33"/>
  <c r="M32"/>
  <c r="L32"/>
  <c r="K32"/>
  <c r="L31"/>
  <c r="K31"/>
  <c r="M31" s="1"/>
  <c r="L30"/>
  <c r="K30"/>
  <c r="L29"/>
  <c r="K29"/>
  <c r="L28"/>
  <c r="K28"/>
  <c r="M28" s="1"/>
  <c r="M27"/>
  <c r="L27"/>
  <c r="K27"/>
  <c r="L26"/>
  <c r="K26"/>
  <c r="L25"/>
  <c r="K25"/>
  <c r="M24"/>
  <c r="L24"/>
  <c r="K24"/>
  <c r="L23"/>
  <c r="K23"/>
  <c r="M23" s="1"/>
  <c r="L22"/>
  <c r="K22"/>
  <c r="L21"/>
  <c r="K21"/>
  <c r="L20"/>
  <c r="K20"/>
  <c r="M20" s="1"/>
  <c r="M19"/>
  <c r="L19"/>
  <c r="K19"/>
  <c r="L18"/>
  <c r="K18"/>
  <c r="L17"/>
  <c r="K17"/>
  <c r="M15"/>
  <c r="L15"/>
  <c r="K15"/>
  <c r="L14"/>
  <c r="K14"/>
  <c r="M14" s="1"/>
  <c r="L13"/>
  <c r="K13"/>
  <c r="L12"/>
  <c r="K12"/>
  <c r="L11"/>
  <c r="K11"/>
  <c r="M11" s="1"/>
  <c r="M9"/>
  <c r="L9"/>
  <c r="K9"/>
  <c r="L8"/>
  <c r="K8"/>
  <c r="L7"/>
  <c r="K7"/>
  <c r="M6"/>
  <c r="L6"/>
  <c r="K6"/>
  <c r="L5"/>
  <c r="K5"/>
  <c r="M5" s="1"/>
  <c r="L3"/>
  <c r="K3"/>
  <c r="M8" l="1"/>
  <c r="M12"/>
  <c r="M29"/>
  <c r="M34"/>
  <c r="M37"/>
  <c r="M42"/>
  <c r="M47"/>
  <c r="M18"/>
  <c r="M21"/>
  <c r="M26"/>
  <c r="M3"/>
  <c r="M7"/>
  <c r="M13"/>
  <c r="M17"/>
  <c r="M22"/>
  <c r="M25"/>
  <c r="M30"/>
  <c r="M33"/>
  <c r="M38"/>
  <c r="M41"/>
  <c r="M48"/>
</calcChain>
</file>

<file path=xl/sharedStrings.xml><?xml version="1.0" encoding="utf-8"?>
<sst xmlns="http://schemas.openxmlformats.org/spreadsheetml/2006/main" count="202" uniqueCount="104">
  <si>
    <t>SALE BILL</t>
  </si>
  <si>
    <t>STAR SCAFF SHUTTERING AND FABRICATION VILLAGE-DUNDSA, PIYALA ROAD, SIKRI, DIST-PALWAL-121102(HARYANA)                           GST NO.-06AISPN1327K1ZY</t>
  </si>
  <si>
    <t>S.R.No</t>
  </si>
  <si>
    <t>PARTY NAME</t>
  </si>
  <si>
    <t>PARTY ADDRES</t>
  </si>
  <si>
    <t>DESCRIPTION OF GOODS</t>
  </si>
  <si>
    <t>HSN/SAC</t>
  </si>
  <si>
    <t>PARTY GST NO.</t>
  </si>
  <si>
    <t>INVOICE NO.</t>
  </si>
  <si>
    <t>INVOICE DATE</t>
  </si>
  <si>
    <t xml:space="preserve">BASIC AMOUNT </t>
  </si>
  <si>
    <t>GST(18%)</t>
  </si>
  <si>
    <t>TOTAL TAXABLE AMT</t>
  </si>
  <si>
    <t>IGST</t>
  </si>
  <si>
    <t>SGST</t>
  </si>
  <si>
    <t>CGST</t>
  </si>
  <si>
    <t>BUILD SCAFF</t>
  </si>
  <si>
    <t>INDIRA INDUSTRIAL COMPLEX TIGAON, NR SINGHAL DHARAMSHALA,BACK SIDE OF L.R. FOOD PVT. LTD. ,OLD FARIDABAD-121002</t>
  </si>
  <si>
    <t>06ADHPT2893A1ZI</t>
  </si>
  <si>
    <t>A.N VISTAR ENGINEERING PVT. LTD.</t>
  </si>
  <si>
    <t>1288 MIE BHADUR GARH , HARYANA</t>
  </si>
  <si>
    <t>06AABCA4184F1ZY</t>
  </si>
  <si>
    <t>PURCHASE BILL</t>
  </si>
  <si>
    <t xml:space="preserve">Haryana Tools &amp; Hardware  Store </t>
  </si>
  <si>
    <t>48 MILES STONE NEAR DUDHOLA TATARPUR CHOWK, PRITHLA, PALWAL (HARYANA)</t>
  </si>
  <si>
    <t>06BMNPK9194H2ZE</t>
  </si>
  <si>
    <t xml:space="preserve">MOD SCAFF PVT. LTD. </t>
  </si>
  <si>
    <t>PLOT NO. 14/1/1, GADPURI, PALWAL-121102(HARYANA)</t>
  </si>
  <si>
    <t>06AAHCM0944R1ZZ</t>
  </si>
  <si>
    <t xml:space="preserve">GRINDER SHUTTERING 2750  MM </t>
  </si>
  <si>
    <t>ND ABS HP GAS AGENCIES</t>
  </si>
  <si>
    <t>DUNDSA ,45 MILE STONE DELHI MATHURA ROAD, PALWAL-121102, HARYANA</t>
  </si>
  <si>
    <t>19KG FILLED LPG CYLINDER</t>
  </si>
  <si>
    <t>06ALSPS2229Q2Z7</t>
  </si>
  <si>
    <t>RIDHI SIDHI WELD PVT. LTD.</t>
  </si>
  <si>
    <t>KHASRA NO. 1008, DADRO ROAD, OPP. DHEERKHERA , HAPUR(U.P)</t>
  </si>
  <si>
    <t>09AAFCR7306A1ZN</t>
  </si>
  <si>
    <t>PERFECT HEAVY ELECTRICALS</t>
  </si>
  <si>
    <t>RAJEEV COLONY, 30FT ROAD,SEC-58,BALLABGARH-121004(HARYANA)</t>
  </si>
  <si>
    <t>D-G-SAT 62 KVA, RENT CHARGE</t>
  </si>
  <si>
    <t>06AEIPA0015R1ZP</t>
  </si>
  <si>
    <t>07AGOPG9655M2ZK</t>
  </si>
  <si>
    <t>CUTTING WHEEL 14"X1/8X1"(355X3X16) DEWALT</t>
  </si>
  <si>
    <t>GRINDING WHEEL AG-7 BOSCH</t>
  </si>
  <si>
    <t>MOD SCAFF PVT. LTD.</t>
  </si>
  <si>
    <t>O2 GAS</t>
  </si>
  <si>
    <t>Ajanta Steel India Pvt. Ltd.</t>
  </si>
  <si>
    <t>66/1(BCR COMPLEX),INDUSTRIAL AREA , FARIDABAD</t>
  </si>
  <si>
    <t>06AAJCA9442L1ZA</t>
  </si>
  <si>
    <t>MS ANGLE</t>
  </si>
  <si>
    <t xml:space="preserve">LOADING </t>
  </si>
  <si>
    <t>FREIGHT</t>
  </si>
  <si>
    <t>AARTI INDUSTRIAL GASES</t>
  </si>
  <si>
    <t>VILLAGE-KABULPUR, BALLABGARH, FARIDABAD(HARYANA)</t>
  </si>
  <si>
    <t>06FACPS7232H1ZK</t>
  </si>
  <si>
    <t>A.N. VISTAR ENGINEERING (P) LTD.</t>
  </si>
  <si>
    <t>1288, MIE BAHADURGARH, HARYANA-124507</t>
  </si>
  <si>
    <t>VIKRAM CRANE SERVICE</t>
  </si>
  <si>
    <t>GT ROAD, NATIONAL HIGHWAY , DHARAM KANTA, SEEKRI BALLABGARH , FBD-121004(HR)</t>
  </si>
  <si>
    <t>SANDEEP POWER TOOLS</t>
  </si>
  <si>
    <t>SHOP NO. 7, NR NATIONAL DHARAMKANATA, SIKRI, MATHURA ROAD, BALLABGARH-121004(HR)</t>
  </si>
  <si>
    <t xml:space="preserve">ARMATURE AG7 </t>
  </si>
  <si>
    <t>06BYDPK4605B1ZZ</t>
  </si>
  <si>
    <t>FLOW METER</t>
  </si>
  <si>
    <t>HTHS/20-21/2422</t>
  </si>
  <si>
    <t>RAJASTHAN GAS AGENCY</t>
  </si>
  <si>
    <t>PLOT NO. 01, KRISHNA COLONY, SEC-25, NR SHREE JI DHARAMKANTA , FARIDABAD-121004(HR)</t>
  </si>
  <si>
    <t>06AATPD5233B1Z2</t>
  </si>
  <si>
    <t>OXYGEN GAS SMALL</t>
  </si>
  <si>
    <t>OXYGEN GAS BIG</t>
  </si>
  <si>
    <t>LPG GAS</t>
  </si>
  <si>
    <t>FLATS/BARS</t>
  </si>
  <si>
    <t>2020-21/5549</t>
  </si>
  <si>
    <t>2020-21/5459</t>
  </si>
  <si>
    <t>LOADING</t>
  </si>
  <si>
    <t>2020-21/5766</t>
  </si>
  <si>
    <t>CHANNEL</t>
  </si>
  <si>
    <t>2020-21/5888</t>
  </si>
  <si>
    <t>MIG WIRE 1.2 MM</t>
  </si>
  <si>
    <t>221/EWAY-BILL-491148093124</t>
  </si>
  <si>
    <t>UNIT-2,PLOT NO. 14/1/1, GADPURI, G.T. MATHURA ROAD, PALWAL-121102(HARYANA)</t>
  </si>
  <si>
    <t>HR SHEET (189X1250) MM</t>
  </si>
  <si>
    <t>H.R COIL/PLATE</t>
  </si>
  <si>
    <t>2020-21/6387</t>
  </si>
  <si>
    <t>WELDING ROD  NO. 10 SUPRON 6013</t>
  </si>
  <si>
    <t>HTHS/20-21/2524</t>
  </si>
  <si>
    <t>WELDING NOZZEL AVON</t>
  </si>
  <si>
    <t>HTHS/20-21/2700</t>
  </si>
  <si>
    <t>SLATI</t>
  </si>
  <si>
    <t>HEX BOLT 5/8X5 " HIGHTENSILE</t>
  </si>
  <si>
    <t>HEX NUT 5/8" HIGHTENSILE</t>
  </si>
  <si>
    <t>HEX BOLT 5/8X12 " HIGHTENSILE</t>
  </si>
  <si>
    <t>OXYGEN FILLED CYLINDER</t>
  </si>
  <si>
    <t>CO2 GAS FILLED CYLINDER</t>
  </si>
  <si>
    <t>HR COIL/SHEET -3.90 MM</t>
  </si>
  <si>
    <t>Loading and uploading charge</t>
  </si>
  <si>
    <t>06CJUPS6847J1Z6</t>
  </si>
  <si>
    <t xml:space="preserve">GRINDER SHUTTERING SET 2600X49300 </t>
  </si>
  <si>
    <t>FRICTION SLAB</t>
  </si>
  <si>
    <t>7308/4000</t>
  </si>
  <si>
    <t>ROLLED SHUTTERING</t>
  </si>
  <si>
    <t>SET 1200X2500 MM FLAT-5</t>
  </si>
  <si>
    <t>SET 1200X300 MM FLAT-10</t>
  </si>
  <si>
    <t>GST AMT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</si>
</sst>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0.00_);\(0.00\)"/>
    <numFmt numFmtId="166" formatCode="0.00;[Red]0.00"/>
    <numFmt numFmtId="167" formatCode="0;[Red]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6" fontId="3" fillId="3" borderId="1" xfId="0" applyNumberFormat="1" applyFont="1" applyFill="1" applyBorder="1"/>
    <xf numFmtId="165" fontId="3" fillId="3" borderId="1" xfId="0" applyNumberFormat="1" applyFont="1" applyFill="1" applyBorder="1"/>
    <xf numFmtId="166" fontId="0" fillId="3" borderId="1" xfId="0" applyNumberFormat="1" applyFill="1" applyBorder="1"/>
    <xf numFmtId="15" fontId="0" fillId="3" borderId="1" xfId="0" applyNumberFormat="1" applyFill="1" applyBorder="1"/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1" fontId="0" fillId="3" borderId="1" xfId="0" applyNumberForma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2" fontId="0" fillId="3" borderId="1" xfId="0" applyNumberFormat="1" applyFill="1" applyBorder="1"/>
    <xf numFmtId="0" fontId="0" fillId="3" borderId="3" xfId="0" applyFill="1" applyBorder="1"/>
    <xf numFmtId="0" fontId="9" fillId="3" borderId="1" xfId="0" applyFont="1" applyFill="1" applyBorder="1" applyAlignment="1">
      <alignment horizontal="center"/>
    </xf>
    <xf numFmtId="167" fontId="0" fillId="3" borderId="1" xfId="0" applyNumberFormat="1" applyFill="1" applyBorder="1"/>
    <xf numFmtId="0" fontId="8" fillId="3" borderId="1" xfId="0" applyFont="1" applyFill="1" applyBorder="1"/>
    <xf numFmtId="0" fontId="0" fillId="3" borderId="4" xfId="0" applyFill="1" applyBorder="1"/>
    <xf numFmtId="0" fontId="6" fillId="2" borderId="1" xfId="0" applyFont="1" applyFill="1" applyBorder="1"/>
    <xf numFmtId="15" fontId="0" fillId="2" borderId="1" xfId="0" applyNumberForma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C9" sqref="C9"/>
    </sheetView>
  </sheetViews>
  <sheetFormatPr defaultRowHeight="15"/>
  <cols>
    <col min="2" max="2" width="31" bestFit="1" customWidth="1"/>
    <col min="3" max="3" width="76.5703125" bestFit="1" customWidth="1"/>
    <col min="4" max="4" width="46.85546875" bestFit="1" customWidth="1"/>
    <col min="5" max="5" width="9" bestFit="1" customWidth="1"/>
    <col min="6" max="6" width="18.140625" bestFit="1" customWidth="1"/>
    <col min="7" max="7" width="16.140625" bestFit="1" customWidth="1"/>
    <col min="8" max="8" width="11.140625" bestFit="1" customWidth="1"/>
    <col min="9" max="9" width="12.7109375" bestFit="1" customWidth="1"/>
    <col min="10" max="10" width="4.28515625" bestFit="1" customWidth="1"/>
    <col min="11" max="11" width="11.42578125" bestFit="1" customWidth="1"/>
    <col min="12" max="12" width="9" bestFit="1" customWidth="1"/>
    <col min="13" max="13" width="16.140625" bestFit="1" customWidth="1"/>
  </cols>
  <sheetData>
    <row r="1" spans="1:13" ht="110.25" customHeight="1">
      <c r="A1" s="1"/>
      <c r="B1" s="2" t="s">
        <v>0</v>
      </c>
      <c r="C1" s="37" t="s">
        <v>1</v>
      </c>
      <c r="D1" s="37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38" t="s">
        <v>11</v>
      </c>
      <c r="K2" s="38"/>
      <c r="L2" s="38"/>
      <c r="M2" s="5" t="s">
        <v>12</v>
      </c>
    </row>
    <row r="3" spans="1:13">
      <c r="A3" s="6"/>
      <c r="B3" s="7"/>
      <c r="C3" s="8"/>
      <c r="D3" s="8"/>
      <c r="E3" s="8"/>
      <c r="F3" s="8"/>
      <c r="G3" s="8"/>
      <c r="H3" s="8"/>
      <c r="I3" s="8"/>
      <c r="J3" s="8" t="s">
        <v>13</v>
      </c>
      <c r="K3" s="8" t="s">
        <v>14</v>
      </c>
      <c r="L3" s="8" t="s">
        <v>15</v>
      </c>
      <c r="M3" s="9"/>
    </row>
    <row r="4" spans="1:13" ht="24">
      <c r="A4" s="6">
        <v>1</v>
      </c>
      <c r="B4" s="8" t="s">
        <v>16</v>
      </c>
      <c r="C4" s="10" t="s">
        <v>17</v>
      </c>
      <c r="D4" s="11" t="s">
        <v>29</v>
      </c>
      <c r="E4" s="11">
        <v>7308</v>
      </c>
      <c r="F4" s="11" t="s">
        <v>18</v>
      </c>
      <c r="G4" s="11">
        <v>22</v>
      </c>
      <c r="H4" s="17">
        <v>44148</v>
      </c>
      <c r="I4" s="11">
        <v>77010</v>
      </c>
      <c r="J4" s="11"/>
      <c r="K4" s="14">
        <f>I4*9%</f>
        <v>6930.9</v>
      </c>
      <c r="L4" s="14">
        <f>I4*9%</f>
        <v>6930.9</v>
      </c>
      <c r="M4" s="15">
        <f t="shared" ref="M4:M8" si="0">SUM(I4,K4,L4,)</f>
        <v>90871.799999999988</v>
      </c>
    </row>
    <row r="5" spans="1:13">
      <c r="A5" s="6">
        <v>2</v>
      </c>
      <c r="B5" s="8" t="s">
        <v>19</v>
      </c>
      <c r="C5" s="10" t="s">
        <v>20</v>
      </c>
      <c r="D5" s="11" t="s">
        <v>97</v>
      </c>
      <c r="E5" s="11">
        <v>4000</v>
      </c>
      <c r="F5" s="11" t="s">
        <v>21</v>
      </c>
      <c r="G5" s="11">
        <v>23</v>
      </c>
      <c r="H5" s="12">
        <v>44158</v>
      </c>
      <c r="I5" s="13">
        <v>1000640</v>
      </c>
      <c r="J5" s="11"/>
      <c r="K5" s="14">
        <f>I5*9%</f>
        <v>90057.599999999991</v>
      </c>
      <c r="L5" s="14">
        <f>I5*9%</f>
        <v>90057.599999999991</v>
      </c>
      <c r="M5" s="15">
        <f t="shared" si="0"/>
        <v>1180755.2000000002</v>
      </c>
    </row>
    <row r="6" spans="1:13">
      <c r="A6" s="6"/>
      <c r="B6" s="8"/>
      <c r="C6" s="10"/>
      <c r="D6" s="11" t="s">
        <v>98</v>
      </c>
      <c r="E6" s="11">
        <v>7308</v>
      </c>
      <c r="F6" s="11" t="s">
        <v>21</v>
      </c>
      <c r="G6" s="11">
        <v>23</v>
      </c>
      <c r="H6" s="17"/>
      <c r="I6" s="13"/>
      <c r="J6" s="11"/>
      <c r="K6" s="14"/>
      <c r="L6" s="14"/>
      <c r="M6" s="15"/>
    </row>
    <row r="7" spans="1:13">
      <c r="A7" s="6">
        <v>3</v>
      </c>
      <c r="B7" s="8" t="s">
        <v>19</v>
      </c>
      <c r="C7" s="10" t="s">
        <v>20</v>
      </c>
      <c r="D7" s="11" t="s">
        <v>97</v>
      </c>
      <c r="E7" s="11" t="s">
        <v>99</v>
      </c>
      <c r="F7" s="11" t="s">
        <v>21</v>
      </c>
      <c r="G7" s="11">
        <v>24</v>
      </c>
      <c r="H7" s="12">
        <v>44158</v>
      </c>
      <c r="I7" s="13">
        <v>599680</v>
      </c>
      <c r="J7" s="11"/>
      <c r="K7" s="14">
        <f>I7*9%</f>
        <v>53971.199999999997</v>
      </c>
      <c r="L7" s="14">
        <f>I7*9%</f>
        <v>53971.199999999997</v>
      </c>
      <c r="M7" s="15">
        <f t="shared" si="0"/>
        <v>707622.39999999991</v>
      </c>
    </row>
    <row r="8" spans="1:13" ht="39" customHeight="1">
      <c r="A8" s="6">
        <v>4</v>
      </c>
      <c r="B8" s="8" t="s">
        <v>26</v>
      </c>
      <c r="C8" s="10" t="s">
        <v>27</v>
      </c>
      <c r="D8" s="11" t="s">
        <v>100</v>
      </c>
      <c r="E8" s="11">
        <v>998860</v>
      </c>
      <c r="F8" s="11" t="s">
        <v>28</v>
      </c>
      <c r="G8" s="11">
        <v>25</v>
      </c>
      <c r="H8" s="17">
        <v>44159</v>
      </c>
      <c r="I8" s="13">
        <v>141625</v>
      </c>
      <c r="J8" s="11"/>
      <c r="K8" s="14">
        <f>I8*6%</f>
        <v>8497.5</v>
      </c>
      <c r="L8" s="14">
        <f>I8*6%</f>
        <v>8497.5</v>
      </c>
      <c r="M8" s="15">
        <f t="shared" si="0"/>
        <v>158620</v>
      </c>
    </row>
    <row r="9" spans="1:13">
      <c r="A9" s="6"/>
      <c r="B9" s="11"/>
      <c r="C9" s="11"/>
      <c r="D9" s="11" t="s">
        <v>101</v>
      </c>
      <c r="E9" s="11"/>
      <c r="F9" s="11"/>
      <c r="G9" s="11"/>
      <c r="H9" s="17"/>
      <c r="I9" s="13" t="s">
        <v>103</v>
      </c>
      <c r="J9" s="11"/>
      <c r="K9" s="14">
        <f>SUM(K4:K8)</f>
        <v>159457.19999999998</v>
      </c>
      <c r="L9" s="14">
        <f>SUM(L4:L8)</f>
        <v>159457.19999999998</v>
      </c>
      <c r="M9" s="15">
        <f>SUM(K9:L9)</f>
        <v>318914.39999999997</v>
      </c>
    </row>
    <row r="10" spans="1:13">
      <c r="A10" s="11"/>
      <c r="B10" s="11"/>
      <c r="C10" s="11"/>
      <c r="D10" s="11" t="s">
        <v>102</v>
      </c>
      <c r="E10" s="11"/>
      <c r="F10" s="11"/>
      <c r="G10" s="11"/>
      <c r="H10" s="11"/>
      <c r="I10" s="11"/>
      <c r="J10" s="11"/>
      <c r="K10" s="11"/>
      <c r="L10" s="11"/>
      <c r="M10" s="11"/>
    </row>
    <row r="11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>
      <c r="A14" s="27"/>
      <c r="B14" s="8"/>
      <c r="C14" s="10"/>
      <c r="D14" s="11"/>
      <c r="E14" s="11"/>
      <c r="F14" s="11"/>
      <c r="G14" s="11"/>
      <c r="H14" s="17"/>
      <c r="I14" s="11"/>
      <c r="J14" s="11"/>
      <c r="K14" s="14"/>
      <c r="L14" s="14"/>
      <c r="M14" s="15"/>
    </row>
    <row r="15" spans="1:13">
      <c r="A15" s="24"/>
      <c r="B15" s="8"/>
      <c r="C15" s="10"/>
      <c r="D15" s="11"/>
      <c r="E15" s="11"/>
      <c r="F15" s="11"/>
      <c r="G15" s="11"/>
      <c r="H15" s="17"/>
      <c r="I15" s="11"/>
      <c r="J15" s="11"/>
      <c r="K15" s="14"/>
      <c r="L15" s="14"/>
      <c r="M15" s="15"/>
    </row>
    <row r="16" spans="1:13">
      <c r="A16" s="24"/>
      <c r="B16" s="8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2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>
      <c r="A18" s="2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>
      <c r="A19" s="2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>
      <c r="A20" s="2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>
      <c r="A21" s="2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>
      <c r="A22" s="2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>
      <c r="A23" s="2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>
      <c r="A24" s="2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>
      <c r="A25" s="2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>
      <c r="A26" s="2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>
      <c r="A27" s="2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>
      <c r="A28" s="24"/>
      <c r="B28" s="8"/>
      <c r="C28" s="10"/>
      <c r="D28" s="11"/>
      <c r="E28" s="11"/>
      <c r="F28" s="11"/>
      <c r="G28" s="11"/>
      <c r="H28" s="17"/>
      <c r="I28" s="11"/>
      <c r="J28" s="11"/>
      <c r="K28" s="14"/>
      <c r="L28" s="14"/>
      <c r="M28" s="15"/>
    </row>
  </sheetData>
  <mergeCells count="2">
    <mergeCell ref="C1:D1"/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0"/>
  <sheetViews>
    <sheetView topLeftCell="D37" workbookViewId="0">
      <selection activeCell="J59" sqref="J59"/>
    </sheetView>
  </sheetViews>
  <sheetFormatPr defaultRowHeight="15"/>
  <cols>
    <col min="1" max="1" width="18.85546875" bestFit="1" customWidth="1"/>
    <col min="2" max="2" width="38.5703125" bestFit="1" customWidth="1"/>
    <col min="3" max="3" width="92.42578125" bestFit="1" customWidth="1"/>
    <col min="4" max="4" width="44.28515625" bestFit="1" customWidth="1"/>
    <col min="5" max="5" width="9" bestFit="1" customWidth="1"/>
    <col min="6" max="6" width="18.5703125" bestFit="1" customWidth="1"/>
    <col min="7" max="7" width="17" bestFit="1" customWidth="1"/>
    <col min="8" max="8" width="11.140625" bestFit="1" customWidth="1"/>
    <col min="9" max="9" width="12.7109375" bestFit="1" customWidth="1"/>
    <col min="11" max="12" width="10" bestFit="1" customWidth="1"/>
    <col min="13" max="13" width="16.140625" bestFit="1" customWidth="1"/>
  </cols>
  <sheetData>
    <row r="1" spans="1:13" ht="135" customHeight="1">
      <c r="A1" s="18" t="s">
        <v>22</v>
      </c>
      <c r="B1" s="39" t="s">
        <v>1</v>
      </c>
      <c r="C1" s="3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>
      <c r="A2" s="23" t="s">
        <v>2</v>
      </c>
      <c r="B2" s="22" t="s">
        <v>3</v>
      </c>
      <c r="C2" s="22" t="s">
        <v>4</v>
      </c>
      <c r="D2" s="22" t="s">
        <v>5</v>
      </c>
      <c r="E2" s="22" t="s">
        <v>6</v>
      </c>
      <c r="F2" s="22" t="s">
        <v>7</v>
      </c>
      <c r="G2" s="22" t="s">
        <v>8</v>
      </c>
      <c r="H2" s="22" t="s">
        <v>9</v>
      </c>
      <c r="I2" s="22" t="s">
        <v>10</v>
      </c>
      <c r="J2" s="40" t="s">
        <v>11</v>
      </c>
      <c r="K2" s="40"/>
      <c r="L2" s="40"/>
      <c r="M2" s="25" t="s">
        <v>12</v>
      </c>
    </row>
    <row r="3" spans="1:13">
      <c r="A3" s="31">
        <v>1</v>
      </c>
      <c r="B3" s="26" t="s">
        <v>59</v>
      </c>
      <c r="C3" s="11" t="s">
        <v>60</v>
      </c>
      <c r="D3" s="11" t="s">
        <v>61</v>
      </c>
      <c r="E3" s="11">
        <v>8467</v>
      </c>
      <c r="F3" s="11" t="s">
        <v>62</v>
      </c>
      <c r="G3" s="11">
        <v>9</v>
      </c>
      <c r="H3" s="17">
        <v>44141</v>
      </c>
      <c r="I3" s="16">
        <v>1500</v>
      </c>
      <c r="J3" s="11"/>
      <c r="K3" s="11">
        <f t="shared" ref="K3:K53" si="0">I3*9%</f>
        <v>135</v>
      </c>
      <c r="L3" s="11">
        <f t="shared" ref="L3:L53" si="1">I3*9%</f>
        <v>135</v>
      </c>
      <c r="M3" s="11">
        <f t="shared" ref="M3:M53" si="2">SUM(I3,K3,L3,)</f>
        <v>1770</v>
      </c>
    </row>
    <row r="4" spans="1:13">
      <c r="A4" s="31"/>
      <c r="B4" s="11"/>
      <c r="C4" s="11"/>
      <c r="D4" s="11"/>
      <c r="E4" s="11"/>
      <c r="F4" s="11"/>
      <c r="G4" s="11"/>
      <c r="H4" s="17"/>
      <c r="I4" s="16"/>
      <c r="J4" s="11"/>
      <c r="K4" s="11"/>
      <c r="L4" s="11"/>
      <c r="M4" s="11"/>
    </row>
    <row r="5" spans="1:13">
      <c r="A5" s="31">
        <v>2</v>
      </c>
      <c r="B5" s="28" t="s">
        <v>23</v>
      </c>
      <c r="C5" s="8" t="s">
        <v>24</v>
      </c>
      <c r="D5" s="11" t="s">
        <v>63</v>
      </c>
      <c r="E5" s="11">
        <v>9026</v>
      </c>
      <c r="F5" s="11" t="s">
        <v>25</v>
      </c>
      <c r="G5" s="11" t="s">
        <v>64</v>
      </c>
      <c r="H5" s="17">
        <v>44140</v>
      </c>
      <c r="I5" s="16">
        <v>300</v>
      </c>
      <c r="J5" s="11"/>
      <c r="K5" s="11">
        <f t="shared" si="0"/>
        <v>27</v>
      </c>
      <c r="L5" s="11">
        <f t="shared" si="1"/>
        <v>27</v>
      </c>
      <c r="M5" s="16">
        <f t="shared" si="2"/>
        <v>354</v>
      </c>
    </row>
    <row r="6" spans="1:13">
      <c r="A6" s="31">
        <v>3</v>
      </c>
      <c r="B6" s="26" t="s">
        <v>65</v>
      </c>
      <c r="C6" s="11" t="s">
        <v>66</v>
      </c>
      <c r="D6" s="11" t="s">
        <v>45</v>
      </c>
      <c r="E6" s="11">
        <v>2811</v>
      </c>
      <c r="F6" s="11" t="s">
        <v>67</v>
      </c>
      <c r="G6" s="11">
        <v>361</v>
      </c>
      <c r="H6" s="17">
        <v>44135</v>
      </c>
      <c r="I6" s="16">
        <v>2700</v>
      </c>
      <c r="J6" s="11"/>
      <c r="K6" s="11">
        <f t="shared" si="0"/>
        <v>243</v>
      </c>
      <c r="L6" s="11">
        <f t="shared" si="1"/>
        <v>243</v>
      </c>
      <c r="M6" s="16">
        <f t="shared" si="2"/>
        <v>3186</v>
      </c>
    </row>
    <row r="7" spans="1:13">
      <c r="A7" s="31"/>
      <c r="B7" s="11"/>
      <c r="C7" s="11"/>
      <c r="D7" s="11" t="s">
        <v>68</v>
      </c>
      <c r="E7" s="11">
        <v>2804</v>
      </c>
      <c r="F7" s="11" t="s">
        <v>67</v>
      </c>
      <c r="G7" s="11">
        <v>361</v>
      </c>
      <c r="H7" s="17">
        <v>44135</v>
      </c>
      <c r="I7" s="16">
        <v>1400</v>
      </c>
      <c r="J7" s="11"/>
      <c r="K7" s="11">
        <f t="shared" si="0"/>
        <v>126</v>
      </c>
      <c r="L7" s="11">
        <f t="shared" si="1"/>
        <v>126</v>
      </c>
      <c r="M7" s="16">
        <f t="shared" si="2"/>
        <v>1652</v>
      </c>
    </row>
    <row r="8" spans="1:13">
      <c r="A8" s="31"/>
      <c r="B8" s="11"/>
      <c r="C8" s="11"/>
      <c r="D8" s="11" t="s">
        <v>69</v>
      </c>
      <c r="E8" s="11">
        <v>2804</v>
      </c>
      <c r="F8" s="11" t="s">
        <v>67</v>
      </c>
      <c r="G8" s="11">
        <v>361</v>
      </c>
      <c r="H8" s="17">
        <v>44135</v>
      </c>
      <c r="I8" s="11">
        <v>2700</v>
      </c>
      <c r="J8" s="11"/>
      <c r="K8" s="11">
        <f t="shared" si="0"/>
        <v>243</v>
      </c>
      <c r="L8" s="11">
        <f t="shared" si="1"/>
        <v>243</v>
      </c>
      <c r="M8" s="11">
        <f t="shared" si="2"/>
        <v>3186</v>
      </c>
    </row>
    <row r="9" spans="1:13">
      <c r="A9" s="31"/>
      <c r="B9" s="11"/>
      <c r="C9" s="11"/>
      <c r="D9" s="11" t="s">
        <v>70</v>
      </c>
      <c r="E9" s="11">
        <v>2711</v>
      </c>
      <c r="F9" s="11" t="s">
        <v>67</v>
      </c>
      <c r="G9" s="11">
        <v>361</v>
      </c>
      <c r="H9" s="17">
        <v>44135</v>
      </c>
      <c r="I9" s="11">
        <v>2500</v>
      </c>
      <c r="J9" s="11"/>
      <c r="K9" s="11">
        <f t="shared" si="0"/>
        <v>225</v>
      </c>
      <c r="L9" s="11">
        <f t="shared" si="1"/>
        <v>225</v>
      </c>
      <c r="M9" s="11">
        <f t="shared" si="2"/>
        <v>2950</v>
      </c>
    </row>
    <row r="10" spans="1:13">
      <c r="A10" s="3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>
      <c r="A11" s="31">
        <v>4</v>
      </c>
      <c r="B11" s="26" t="s">
        <v>37</v>
      </c>
      <c r="C11" s="11" t="s">
        <v>38</v>
      </c>
      <c r="D11" s="11" t="s">
        <v>39</v>
      </c>
      <c r="E11" s="11"/>
      <c r="F11" s="11" t="s">
        <v>40</v>
      </c>
      <c r="G11" s="11">
        <v>306</v>
      </c>
      <c r="H11" s="17">
        <v>44137</v>
      </c>
      <c r="I11" s="11">
        <v>8000</v>
      </c>
      <c r="J11" s="11"/>
      <c r="K11" s="11">
        <f t="shared" si="0"/>
        <v>720</v>
      </c>
      <c r="L11" s="11">
        <f t="shared" si="1"/>
        <v>720</v>
      </c>
      <c r="M11" s="11">
        <f t="shared" si="2"/>
        <v>9440</v>
      </c>
    </row>
    <row r="12" spans="1:13">
      <c r="A12" s="31">
        <v>5</v>
      </c>
      <c r="B12" s="26" t="s">
        <v>46</v>
      </c>
      <c r="C12" s="11" t="s">
        <v>47</v>
      </c>
      <c r="D12" s="11" t="s">
        <v>71</v>
      </c>
      <c r="E12" s="11">
        <v>7211</v>
      </c>
      <c r="F12" s="11" t="s">
        <v>48</v>
      </c>
      <c r="G12" s="11" t="s">
        <v>72</v>
      </c>
      <c r="H12" s="17">
        <v>44139</v>
      </c>
      <c r="I12" s="11">
        <v>38000</v>
      </c>
      <c r="J12" s="11"/>
      <c r="K12" s="11">
        <f t="shared" si="0"/>
        <v>3420</v>
      </c>
      <c r="L12" s="11">
        <f t="shared" si="1"/>
        <v>3420</v>
      </c>
      <c r="M12" s="11">
        <f t="shared" si="2"/>
        <v>44840</v>
      </c>
    </row>
    <row r="13" spans="1:13" ht="30.75" customHeight="1">
      <c r="A13" s="31"/>
      <c r="B13" s="11"/>
      <c r="C13" s="10"/>
      <c r="D13" s="11" t="s">
        <v>49</v>
      </c>
      <c r="E13" s="11">
        <v>7216</v>
      </c>
      <c r="F13" s="11" t="s">
        <v>48</v>
      </c>
      <c r="G13" s="11" t="s">
        <v>72</v>
      </c>
      <c r="H13" s="17">
        <v>44139</v>
      </c>
      <c r="I13" s="11">
        <v>46020</v>
      </c>
      <c r="J13" s="11"/>
      <c r="K13" s="11">
        <f t="shared" si="0"/>
        <v>4141.8</v>
      </c>
      <c r="L13" s="11">
        <f t="shared" si="1"/>
        <v>4141.8</v>
      </c>
      <c r="M13" s="11">
        <f t="shared" si="2"/>
        <v>54303.600000000006</v>
      </c>
    </row>
    <row r="14" spans="1:13">
      <c r="A14" s="31"/>
      <c r="B14" s="11"/>
      <c r="C14" s="11"/>
      <c r="D14" s="11" t="s">
        <v>50</v>
      </c>
      <c r="E14" s="11"/>
      <c r="F14" s="11"/>
      <c r="G14" s="11"/>
      <c r="H14" s="17"/>
      <c r="I14" s="11">
        <v>500</v>
      </c>
      <c r="J14" s="11"/>
      <c r="K14" s="11">
        <f t="shared" si="0"/>
        <v>45</v>
      </c>
      <c r="L14" s="11">
        <f t="shared" si="1"/>
        <v>45</v>
      </c>
      <c r="M14" s="11">
        <f t="shared" si="2"/>
        <v>590</v>
      </c>
    </row>
    <row r="15" spans="1:13">
      <c r="A15" s="31"/>
      <c r="B15" s="11"/>
      <c r="C15" s="11"/>
      <c r="D15" s="11" t="s">
        <v>51</v>
      </c>
      <c r="E15" s="11"/>
      <c r="F15" s="11"/>
      <c r="G15" s="20"/>
      <c r="H15" s="17"/>
      <c r="I15" s="11">
        <v>226</v>
      </c>
      <c r="J15" s="11"/>
      <c r="K15" s="11">
        <f t="shared" si="0"/>
        <v>20.34</v>
      </c>
      <c r="L15" s="11">
        <f t="shared" si="1"/>
        <v>20.34</v>
      </c>
      <c r="M15" s="11">
        <f t="shared" si="2"/>
        <v>266.68</v>
      </c>
    </row>
    <row r="16" spans="1:13">
      <c r="A16" s="31"/>
      <c r="B16" s="11"/>
      <c r="C16" s="11"/>
      <c r="D16" s="11"/>
      <c r="E16" s="11"/>
      <c r="F16" s="11"/>
      <c r="G16" s="20"/>
      <c r="H16" s="17"/>
      <c r="I16" s="11"/>
      <c r="J16" s="11"/>
      <c r="K16" s="11"/>
      <c r="L16" s="11"/>
      <c r="M16" s="11"/>
    </row>
    <row r="17" spans="1:13">
      <c r="A17" s="31">
        <v>6</v>
      </c>
      <c r="B17" s="26" t="s">
        <v>46</v>
      </c>
      <c r="C17" s="11" t="s">
        <v>47</v>
      </c>
      <c r="D17" s="11" t="s">
        <v>49</v>
      </c>
      <c r="E17" s="11">
        <v>7216</v>
      </c>
      <c r="F17" s="11" t="s">
        <v>48</v>
      </c>
      <c r="G17" s="11" t="s">
        <v>73</v>
      </c>
      <c r="H17" s="17">
        <v>44137</v>
      </c>
      <c r="I17" s="11">
        <v>26600</v>
      </c>
      <c r="J17" s="11"/>
      <c r="K17" s="11">
        <f t="shared" si="0"/>
        <v>2394</v>
      </c>
      <c r="L17" s="11">
        <f t="shared" si="1"/>
        <v>2394</v>
      </c>
      <c r="M17" s="11">
        <f t="shared" si="2"/>
        <v>31388</v>
      </c>
    </row>
    <row r="18" spans="1:13">
      <c r="A18" s="31"/>
      <c r="B18" s="11"/>
      <c r="C18" s="11"/>
      <c r="D18" s="11" t="s">
        <v>71</v>
      </c>
      <c r="E18" s="11">
        <v>7211</v>
      </c>
      <c r="F18" s="11" t="s">
        <v>41</v>
      </c>
      <c r="G18" s="11" t="s">
        <v>73</v>
      </c>
      <c r="H18" s="17">
        <v>44137</v>
      </c>
      <c r="I18" s="11">
        <v>39000</v>
      </c>
      <c r="J18" s="11"/>
      <c r="K18" s="11">
        <f t="shared" si="0"/>
        <v>3510</v>
      </c>
      <c r="L18" s="11">
        <f t="shared" si="1"/>
        <v>3510</v>
      </c>
      <c r="M18" s="11">
        <f t="shared" si="2"/>
        <v>46020</v>
      </c>
    </row>
    <row r="19" spans="1:13">
      <c r="A19" s="31"/>
      <c r="B19" s="11"/>
      <c r="C19" s="11"/>
      <c r="D19" s="11" t="s">
        <v>74</v>
      </c>
      <c r="E19" s="11"/>
      <c r="F19" s="11"/>
      <c r="G19" s="11"/>
      <c r="H19" s="11"/>
      <c r="I19" s="11">
        <v>350</v>
      </c>
      <c r="J19" s="11"/>
      <c r="K19" s="11">
        <f t="shared" si="0"/>
        <v>31.5</v>
      </c>
      <c r="L19" s="11">
        <f t="shared" si="1"/>
        <v>31.5</v>
      </c>
      <c r="M19" s="11">
        <f t="shared" si="2"/>
        <v>413</v>
      </c>
    </row>
    <row r="20" spans="1:13">
      <c r="A20" s="31">
        <v>8</v>
      </c>
      <c r="B20" s="26" t="s">
        <v>46</v>
      </c>
      <c r="C20" s="11" t="s">
        <v>47</v>
      </c>
      <c r="D20" s="11" t="s">
        <v>49</v>
      </c>
      <c r="E20" s="11">
        <v>7216</v>
      </c>
      <c r="F20" s="11" t="s">
        <v>48</v>
      </c>
      <c r="G20" s="11" t="s">
        <v>75</v>
      </c>
      <c r="H20" s="17">
        <v>44144</v>
      </c>
      <c r="I20" s="11">
        <v>62400</v>
      </c>
      <c r="J20" s="11"/>
      <c r="K20" s="11">
        <f t="shared" si="0"/>
        <v>5616</v>
      </c>
      <c r="L20" s="11">
        <f t="shared" si="1"/>
        <v>5616</v>
      </c>
      <c r="M20" s="11">
        <f t="shared" si="2"/>
        <v>73632</v>
      </c>
    </row>
    <row r="21" spans="1:13">
      <c r="A21" s="31"/>
      <c r="B21" s="11"/>
      <c r="C21" s="11"/>
      <c r="D21" s="11" t="s">
        <v>71</v>
      </c>
      <c r="E21" s="11">
        <v>7211</v>
      </c>
      <c r="F21" s="11" t="s">
        <v>48</v>
      </c>
      <c r="G21" s="11" t="s">
        <v>75</v>
      </c>
      <c r="H21" s="17">
        <v>44144</v>
      </c>
      <c r="I21" s="11">
        <v>20540</v>
      </c>
      <c r="J21" s="11"/>
      <c r="K21" s="11">
        <f t="shared" si="0"/>
        <v>1848.6</v>
      </c>
      <c r="L21" s="11">
        <f t="shared" si="1"/>
        <v>1848.6</v>
      </c>
      <c r="M21" s="11">
        <f t="shared" si="2"/>
        <v>24237.199999999997</v>
      </c>
    </row>
    <row r="22" spans="1:13">
      <c r="A22" s="31"/>
      <c r="B22" s="11"/>
      <c r="C22" s="11"/>
      <c r="D22" s="11" t="s">
        <v>74</v>
      </c>
      <c r="E22" s="11"/>
      <c r="F22" s="11"/>
      <c r="G22" s="11"/>
      <c r="H22" s="17"/>
      <c r="I22" s="11">
        <v>400</v>
      </c>
      <c r="J22" s="11"/>
      <c r="K22" s="11">
        <f t="shared" si="0"/>
        <v>36</v>
      </c>
      <c r="L22" s="11">
        <f t="shared" si="1"/>
        <v>36</v>
      </c>
      <c r="M22" s="11">
        <f t="shared" si="2"/>
        <v>472</v>
      </c>
    </row>
    <row r="23" spans="1:13">
      <c r="A23" s="31"/>
      <c r="B23" s="8"/>
      <c r="C23" s="8"/>
      <c r="D23" s="11" t="s">
        <v>51</v>
      </c>
      <c r="E23" s="11"/>
      <c r="F23" s="11"/>
      <c r="G23" s="11"/>
      <c r="H23" s="17"/>
      <c r="I23" s="11">
        <v>1400</v>
      </c>
      <c r="J23" s="11"/>
      <c r="K23" s="11">
        <f t="shared" si="0"/>
        <v>126</v>
      </c>
      <c r="L23" s="11">
        <f t="shared" si="1"/>
        <v>126</v>
      </c>
      <c r="M23" s="11">
        <f t="shared" si="2"/>
        <v>1652</v>
      </c>
    </row>
    <row r="24" spans="1:13">
      <c r="A24" s="31">
        <v>9</v>
      </c>
      <c r="B24" s="26" t="s">
        <v>30</v>
      </c>
      <c r="C24" s="11" t="s">
        <v>31</v>
      </c>
      <c r="D24" s="11" t="s">
        <v>32</v>
      </c>
      <c r="E24" s="11">
        <v>27111900</v>
      </c>
      <c r="F24" s="11" t="s">
        <v>33</v>
      </c>
      <c r="G24" s="11">
        <v>5476</v>
      </c>
      <c r="H24" s="17">
        <v>44146</v>
      </c>
      <c r="I24" s="11">
        <v>2089</v>
      </c>
      <c r="J24" s="11"/>
      <c r="K24" s="11">
        <f t="shared" si="0"/>
        <v>188.01</v>
      </c>
      <c r="L24" s="11">
        <f t="shared" si="1"/>
        <v>188.01</v>
      </c>
      <c r="M24" s="11">
        <f t="shared" si="2"/>
        <v>2465.0200000000004</v>
      </c>
    </row>
    <row r="25" spans="1:13">
      <c r="A25" s="31">
        <v>10</v>
      </c>
      <c r="B25" s="26" t="s">
        <v>30</v>
      </c>
      <c r="C25" s="11" t="s">
        <v>31</v>
      </c>
      <c r="D25" s="11" t="s">
        <v>32</v>
      </c>
      <c r="E25" s="11">
        <v>27111900</v>
      </c>
      <c r="F25" s="11" t="s">
        <v>33</v>
      </c>
      <c r="G25" s="11">
        <v>5397</v>
      </c>
      <c r="H25" s="17">
        <v>44145</v>
      </c>
      <c r="I25" s="11">
        <v>1044.92</v>
      </c>
      <c r="J25" s="11"/>
      <c r="K25" s="11">
        <f t="shared" si="0"/>
        <v>94.0428</v>
      </c>
      <c r="L25" s="11">
        <f t="shared" si="1"/>
        <v>94.0428</v>
      </c>
      <c r="M25" s="11">
        <f t="shared" si="2"/>
        <v>1233.0056</v>
      </c>
    </row>
    <row r="26" spans="1:13">
      <c r="A26" s="31">
        <v>11</v>
      </c>
      <c r="B26" s="26" t="s">
        <v>46</v>
      </c>
      <c r="C26" s="11" t="s">
        <v>47</v>
      </c>
      <c r="D26" s="11" t="s">
        <v>76</v>
      </c>
      <c r="E26" s="11">
        <v>7216</v>
      </c>
      <c r="F26" s="11" t="s">
        <v>48</v>
      </c>
      <c r="G26" s="11" t="s">
        <v>77</v>
      </c>
      <c r="H26" s="17">
        <v>44148</v>
      </c>
      <c r="I26" s="11">
        <v>18960</v>
      </c>
      <c r="J26" s="11"/>
      <c r="K26" s="11">
        <f t="shared" si="0"/>
        <v>1706.3999999999999</v>
      </c>
      <c r="L26" s="11">
        <f t="shared" si="1"/>
        <v>1706.3999999999999</v>
      </c>
      <c r="M26" s="11">
        <f t="shared" si="2"/>
        <v>22372.800000000003</v>
      </c>
    </row>
    <row r="27" spans="1:13">
      <c r="A27" s="31"/>
      <c r="B27" s="11"/>
      <c r="C27" s="11"/>
      <c r="D27" s="11" t="s">
        <v>49</v>
      </c>
      <c r="E27" s="11">
        <v>7216</v>
      </c>
      <c r="F27" s="11" t="s">
        <v>48</v>
      </c>
      <c r="G27" s="11" t="s">
        <v>77</v>
      </c>
      <c r="H27" s="17">
        <v>44148</v>
      </c>
      <c r="I27" s="11">
        <v>39000</v>
      </c>
      <c r="J27" s="11"/>
      <c r="K27" s="11">
        <f t="shared" si="0"/>
        <v>3510</v>
      </c>
      <c r="L27" s="11">
        <f t="shared" si="1"/>
        <v>3510</v>
      </c>
      <c r="M27" s="11">
        <f t="shared" si="2"/>
        <v>46020</v>
      </c>
    </row>
    <row r="28" spans="1:13">
      <c r="A28" s="31"/>
      <c r="B28" s="11"/>
      <c r="C28" s="11"/>
      <c r="D28" s="11" t="s">
        <v>71</v>
      </c>
      <c r="E28" s="11">
        <v>7211</v>
      </c>
      <c r="F28" s="11" t="s">
        <v>48</v>
      </c>
      <c r="G28" s="11" t="s">
        <v>77</v>
      </c>
      <c r="H28" s="17">
        <v>44148</v>
      </c>
      <c r="I28" s="11">
        <v>55300</v>
      </c>
      <c r="J28" s="11"/>
      <c r="K28" s="11">
        <f t="shared" si="0"/>
        <v>4977</v>
      </c>
      <c r="L28" s="11">
        <f t="shared" si="1"/>
        <v>4977</v>
      </c>
      <c r="M28" s="11">
        <f t="shared" si="2"/>
        <v>65254</v>
      </c>
    </row>
    <row r="29" spans="1:13">
      <c r="A29" s="31"/>
      <c r="B29" s="11"/>
      <c r="C29" s="11"/>
      <c r="D29" s="11" t="s">
        <v>74</v>
      </c>
      <c r="E29" s="11"/>
      <c r="F29" s="11"/>
      <c r="G29" s="11"/>
      <c r="H29" s="17"/>
      <c r="I29" s="11">
        <v>580</v>
      </c>
      <c r="J29" s="11"/>
      <c r="K29" s="11">
        <f t="shared" si="0"/>
        <v>52.199999999999996</v>
      </c>
      <c r="L29" s="11">
        <f t="shared" si="1"/>
        <v>52.199999999999996</v>
      </c>
      <c r="M29" s="11">
        <f t="shared" si="2"/>
        <v>684.40000000000009</v>
      </c>
    </row>
    <row r="30" spans="1:13">
      <c r="A30" s="31"/>
      <c r="B30" s="11"/>
      <c r="C30" s="11"/>
      <c r="D30" s="11" t="s">
        <v>51</v>
      </c>
      <c r="E30" s="11"/>
      <c r="F30" s="11"/>
      <c r="G30" s="11"/>
      <c r="H30" s="11"/>
      <c r="I30" s="11">
        <v>2000</v>
      </c>
      <c r="J30" s="11"/>
      <c r="K30" s="11">
        <f t="shared" si="0"/>
        <v>180</v>
      </c>
      <c r="L30" s="11">
        <f t="shared" si="1"/>
        <v>180</v>
      </c>
      <c r="M30" s="11">
        <f t="shared" si="2"/>
        <v>2360</v>
      </c>
    </row>
    <row r="31" spans="1:13">
      <c r="A31" s="31">
        <v>12</v>
      </c>
      <c r="B31" s="11" t="s">
        <v>34</v>
      </c>
      <c r="C31" s="11" t="s">
        <v>35</v>
      </c>
      <c r="D31" s="11" t="s">
        <v>78</v>
      </c>
      <c r="E31" s="11">
        <v>72299016</v>
      </c>
      <c r="F31" s="11" t="s">
        <v>36</v>
      </c>
      <c r="G31" s="32" t="s">
        <v>79</v>
      </c>
      <c r="H31" s="17">
        <v>44159</v>
      </c>
      <c r="I31" s="11">
        <v>85320</v>
      </c>
      <c r="J31" s="11"/>
      <c r="K31" s="11">
        <f t="shared" si="0"/>
        <v>7678.7999999999993</v>
      </c>
      <c r="L31" s="11">
        <f t="shared" si="1"/>
        <v>7678.7999999999993</v>
      </c>
      <c r="M31" s="11">
        <f t="shared" si="2"/>
        <v>100677.6</v>
      </c>
    </row>
    <row r="32" spans="1:13">
      <c r="A32" s="31">
        <v>13</v>
      </c>
      <c r="B32" s="33" t="s">
        <v>44</v>
      </c>
      <c r="C32" s="21" t="s">
        <v>80</v>
      </c>
      <c r="D32" s="11" t="s">
        <v>81</v>
      </c>
      <c r="E32" s="11">
        <v>7208</v>
      </c>
      <c r="F32" s="11" t="s">
        <v>28</v>
      </c>
      <c r="G32" s="32">
        <v>33</v>
      </c>
      <c r="H32" s="17">
        <v>44163</v>
      </c>
      <c r="I32" s="11">
        <v>107040</v>
      </c>
      <c r="J32" s="11"/>
      <c r="K32" s="11">
        <f t="shared" si="0"/>
        <v>9633.6</v>
      </c>
      <c r="L32" s="11">
        <f t="shared" si="1"/>
        <v>9633.6</v>
      </c>
      <c r="M32" s="11">
        <f t="shared" si="2"/>
        <v>126307.20000000001</v>
      </c>
    </row>
    <row r="33" spans="1:13">
      <c r="A33" s="31">
        <v>14</v>
      </c>
      <c r="B33" s="26" t="s">
        <v>46</v>
      </c>
      <c r="C33" s="11" t="s">
        <v>47</v>
      </c>
      <c r="D33" s="11" t="s">
        <v>82</v>
      </c>
      <c r="E33" s="11">
        <v>7208</v>
      </c>
      <c r="F33" s="11" t="s">
        <v>48</v>
      </c>
      <c r="G33" s="11" t="s">
        <v>83</v>
      </c>
      <c r="H33" s="17">
        <v>44163</v>
      </c>
      <c r="I33" s="11">
        <v>44100</v>
      </c>
      <c r="J33" s="11"/>
      <c r="K33" s="11">
        <f t="shared" si="0"/>
        <v>3969</v>
      </c>
      <c r="L33" s="11">
        <f t="shared" si="1"/>
        <v>3969</v>
      </c>
      <c r="M33" s="11">
        <f t="shared" si="2"/>
        <v>52038</v>
      </c>
    </row>
    <row r="34" spans="1:13">
      <c r="A34" s="31"/>
      <c r="B34" s="21"/>
      <c r="C34" s="21"/>
      <c r="D34" s="11" t="s">
        <v>71</v>
      </c>
      <c r="E34" s="11">
        <v>7211</v>
      </c>
      <c r="F34" s="11" t="s">
        <v>48</v>
      </c>
      <c r="G34" s="11" t="s">
        <v>83</v>
      </c>
      <c r="H34" s="17">
        <v>44163</v>
      </c>
      <c r="I34" s="11">
        <v>28957.5</v>
      </c>
      <c r="J34" s="11"/>
      <c r="K34" s="11">
        <f t="shared" si="0"/>
        <v>2606.1749999999997</v>
      </c>
      <c r="L34" s="11">
        <f t="shared" si="1"/>
        <v>2606.1749999999997</v>
      </c>
      <c r="M34" s="11">
        <f t="shared" si="2"/>
        <v>34169.85</v>
      </c>
    </row>
    <row r="35" spans="1:13">
      <c r="A35" s="31"/>
      <c r="B35" s="11"/>
      <c r="C35" s="11"/>
      <c r="D35" s="11" t="s">
        <v>71</v>
      </c>
      <c r="E35" s="34">
        <v>7211</v>
      </c>
      <c r="F35" s="11" t="s">
        <v>48</v>
      </c>
      <c r="G35" s="11" t="s">
        <v>83</v>
      </c>
      <c r="H35" s="17">
        <v>44163</v>
      </c>
      <c r="I35" s="11">
        <v>12393</v>
      </c>
      <c r="J35" s="11"/>
      <c r="K35" s="11">
        <f t="shared" si="0"/>
        <v>1115.3699999999999</v>
      </c>
      <c r="L35" s="11">
        <f t="shared" si="1"/>
        <v>1115.3699999999999</v>
      </c>
      <c r="M35" s="11">
        <f t="shared" si="2"/>
        <v>14623.739999999998</v>
      </c>
    </row>
    <row r="36" spans="1:13">
      <c r="A36" s="31"/>
      <c r="B36" s="11"/>
      <c r="C36" s="11"/>
      <c r="D36" s="11" t="s">
        <v>74</v>
      </c>
      <c r="E36" s="11"/>
      <c r="F36" s="11"/>
      <c r="G36" s="11"/>
      <c r="H36" s="11"/>
      <c r="I36" s="11">
        <v>350</v>
      </c>
      <c r="J36" s="11"/>
      <c r="K36" s="11">
        <f t="shared" si="0"/>
        <v>31.5</v>
      </c>
      <c r="L36" s="11">
        <f t="shared" si="1"/>
        <v>31.5</v>
      </c>
      <c r="M36" s="11">
        <f t="shared" si="2"/>
        <v>413</v>
      </c>
    </row>
    <row r="37" spans="1:13">
      <c r="A37" s="31"/>
      <c r="B37" s="11"/>
      <c r="C37" s="11"/>
      <c r="D37" s="11" t="s">
        <v>51</v>
      </c>
      <c r="E37" s="11"/>
      <c r="F37" s="11"/>
      <c r="G37" s="11"/>
      <c r="H37" s="17"/>
      <c r="I37" s="11">
        <v>1700</v>
      </c>
      <c r="J37" s="11"/>
      <c r="K37" s="11">
        <f t="shared" si="0"/>
        <v>153</v>
      </c>
      <c r="L37" s="11">
        <f t="shared" si="1"/>
        <v>153</v>
      </c>
      <c r="M37" s="11">
        <f t="shared" si="2"/>
        <v>2006</v>
      </c>
    </row>
    <row r="38" spans="1:13">
      <c r="A38" s="31">
        <v>15</v>
      </c>
      <c r="B38" s="28" t="s">
        <v>23</v>
      </c>
      <c r="C38" s="8" t="s">
        <v>24</v>
      </c>
      <c r="D38" s="11" t="s">
        <v>84</v>
      </c>
      <c r="E38" s="11">
        <v>8311</v>
      </c>
      <c r="F38" s="11" t="s">
        <v>25</v>
      </c>
      <c r="G38" s="11" t="s">
        <v>85</v>
      </c>
      <c r="H38" s="17">
        <v>44148</v>
      </c>
      <c r="I38" s="11">
        <v>7272</v>
      </c>
      <c r="J38" s="11"/>
      <c r="K38" s="11">
        <f t="shared" si="0"/>
        <v>654.48</v>
      </c>
      <c r="L38" s="11">
        <f t="shared" si="1"/>
        <v>654.48</v>
      </c>
      <c r="M38" s="11">
        <f t="shared" si="2"/>
        <v>8580.9599999999991</v>
      </c>
    </row>
    <row r="39" spans="1:13">
      <c r="A39" s="31"/>
      <c r="B39" s="11"/>
      <c r="C39" s="11"/>
      <c r="D39" s="11" t="s">
        <v>43</v>
      </c>
      <c r="E39" s="11">
        <v>6804</v>
      </c>
      <c r="F39" s="11" t="s">
        <v>25</v>
      </c>
      <c r="G39" s="11" t="s">
        <v>85</v>
      </c>
      <c r="H39" s="17">
        <v>44148</v>
      </c>
      <c r="I39" s="11">
        <v>1650</v>
      </c>
      <c r="J39" s="11"/>
      <c r="K39" s="11">
        <f t="shared" si="0"/>
        <v>148.5</v>
      </c>
      <c r="L39" s="11">
        <f t="shared" si="1"/>
        <v>148.5</v>
      </c>
      <c r="M39" s="11">
        <f t="shared" si="2"/>
        <v>1947</v>
      </c>
    </row>
    <row r="40" spans="1:13">
      <c r="A40" s="31"/>
      <c r="B40" s="11"/>
      <c r="C40" s="11"/>
      <c r="D40" s="11" t="s">
        <v>42</v>
      </c>
      <c r="E40" s="11">
        <v>6804</v>
      </c>
      <c r="F40" s="11" t="s">
        <v>25</v>
      </c>
      <c r="G40" s="11" t="s">
        <v>85</v>
      </c>
      <c r="H40" s="17">
        <v>44148</v>
      </c>
      <c r="I40" s="11">
        <v>1150</v>
      </c>
      <c r="J40" s="11"/>
      <c r="K40" s="11">
        <f t="shared" si="0"/>
        <v>103.5</v>
      </c>
      <c r="L40" s="11">
        <f t="shared" si="1"/>
        <v>103.5</v>
      </c>
      <c r="M40" s="11">
        <f t="shared" si="2"/>
        <v>1357</v>
      </c>
    </row>
    <row r="41" spans="1:13">
      <c r="A41" s="31"/>
      <c r="B41" s="11"/>
      <c r="C41" s="11"/>
      <c r="D41" s="11" t="s">
        <v>86</v>
      </c>
      <c r="E41" s="11">
        <v>8468</v>
      </c>
      <c r="F41" s="11" t="s">
        <v>25</v>
      </c>
      <c r="G41" s="11" t="s">
        <v>85</v>
      </c>
      <c r="H41" s="17">
        <v>44148</v>
      </c>
      <c r="I41" s="11">
        <v>600</v>
      </c>
      <c r="J41" s="11"/>
      <c r="K41" s="11">
        <f t="shared" si="0"/>
        <v>54</v>
      </c>
      <c r="L41" s="11">
        <f t="shared" si="1"/>
        <v>54</v>
      </c>
      <c r="M41" s="11">
        <f t="shared" si="2"/>
        <v>708</v>
      </c>
    </row>
    <row r="42" spans="1:13">
      <c r="A42" s="31">
        <v>16</v>
      </c>
      <c r="B42" s="28" t="s">
        <v>23</v>
      </c>
      <c r="C42" s="8" t="s">
        <v>24</v>
      </c>
      <c r="D42" s="11" t="s">
        <v>84</v>
      </c>
      <c r="E42" s="11">
        <v>8311</v>
      </c>
      <c r="F42" s="11" t="s">
        <v>25</v>
      </c>
      <c r="G42" s="11" t="s">
        <v>87</v>
      </c>
      <c r="H42" s="17">
        <v>44163</v>
      </c>
      <c r="I42" s="11">
        <v>5040</v>
      </c>
      <c r="J42" s="11"/>
      <c r="K42" s="11">
        <f t="shared" si="0"/>
        <v>453.59999999999997</v>
      </c>
      <c r="L42" s="11">
        <f t="shared" si="1"/>
        <v>453.59999999999997</v>
      </c>
      <c r="M42" s="11">
        <f t="shared" si="2"/>
        <v>5947.2000000000007</v>
      </c>
    </row>
    <row r="43" spans="1:13">
      <c r="A43" s="31"/>
      <c r="B43" s="11"/>
      <c r="C43" s="11"/>
      <c r="D43" s="11" t="s">
        <v>42</v>
      </c>
      <c r="E43" s="11">
        <v>6804</v>
      </c>
      <c r="F43" s="11" t="s">
        <v>25</v>
      </c>
      <c r="G43" s="11" t="s">
        <v>87</v>
      </c>
      <c r="H43" s="17">
        <v>44163</v>
      </c>
      <c r="I43" s="11">
        <v>2875</v>
      </c>
      <c r="J43" s="11"/>
      <c r="K43" s="11">
        <f t="shared" si="0"/>
        <v>258.75</v>
      </c>
      <c r="L43" s="11">
        <f t="shared" si="1"/>
        <v>258.75</v>
      </c>
      <c r="M43" s="11">
        <f t="shared" si="2"/>
        <v>3392.5</v>
      </c>
    </row>
    <row r="44" spans="1:13">
      <c r="A44" s="31"/>
      <c r="B44" s="11"/>
      <c r="C44" s="11"/>
      <c r="D44" s="11" t="s">
        <v>43</v>
      </c>
      <c r="E44" s="11">
        <v>6804</v>
      </c>
      <c r="F44" s="11" t="s">
        <v>25</v>
      </c>
      <c r="G44" s="11" t="s">
        <v>87</v>
      </c>
      <c r="H44" s="17">
        <v>44163</v>
      </c>
      <c r="I44" s="11">
        <v>1650</v>
      </c>
      <c r="J44" s="11"/>
      <c r="K44" s="11">
        <f t="shared" si="0"/>
        <v>148.5</v>
      </c>
      <c r="L44" s="11">
        <f t="shared" si="1"/>
        <v>148.5</v>
      </c>
      <c r="M44" s="11">
        <f t="shared" si="2"/>
        <v>1947</v>
      </c>
    </row>
    <row r="45" spans="1:13">
      <c r="A45" s="31"/>
      <c r="B45" s="11"/>
      <c r="C45" s="11"/>
      <c r="D45" s="11" t="s">
        <v>88</v>
      </c>
      <c r="E45" s="11">
        <v>9609</v>
      </c>
      <c r="F45" s="11" t="s">
        <v>25</v>
      </c>
      <c r="G45" s="11" t="s">
        <v>87</v>
      </c>
      <c r="H45" s="17">
        <v>44163</v>
      </c>
      <c r="I45" s="11">
        <v>175</v>
      </c>
      <c r="J45" s="11"/>
      <c r="K45" s="11"/>
      <c r="L45" s="11"/>
      <c r="M45" s="11">
        <f t="shared" si="2"/>
        <v>175</v>
      </c>
    </row>
    <row r="46" spans="1:13">
      <c r="A46" s="31"/>
      <c r="B46" s="11"/>
      <c r="C46" s="11"/>
      <c r="D46" s="11" t="s">
        <v>89</v>
      </c>
      <c r="E46" s="11">
        <v>7318</v>
      </c>
      <c r="F46" s="11" t="s">
        <v>25</v>
      </c>
      <c r="G46" s="11" t="s">
        <v>87</v>
      </c>
      <c r="H46" s="17">
        <v>44163</v>
      </c>
      <c r="I46" s="11">
        <v>132.80000000000001</v>
      </c>
      <c r="J46" s="11"/>
      <c r="K46" s="11">
        <f t="shared" si="0"/>
        <v>11.952</v>
      </c>
      <c r="L46" s="11">
        <f t="shared" si="1"/>
        <v>11.952</v>
      </c>
      <c r="M46" s="11">
        <f t="shared" si="2"/>
        <v>156.70400000000001</v>
      </c>
    </row>
    <row r="47" spans="1:13">
      <c r="A47" s="31"/>
      <c r="B47" s="21"/>
      <c r="C47" s="21"/>
      <c r="D47" s="11" t="s">
        <v>90</v>
      </c>
      <c r="E47" s="11">
        <v>7318</v>
      </c>
      <c r="F47" s="11" t="s">
        <v>25</v>
      </c>
      <c r="G47" s="11" t="s">
        <v>87</v>
      </c>
      <c r="H47" s="17">
        <v>44163</v>
      </c>
      <c r="I47" s="11">
        <v>42</v>
      </c>
      <c r="J47" s="11"/>
      <c r="K47" s="11">
        <f t="shared" si="0"/>
        <v>3.78</v>
      </c>
      <c r="L47" s="11">
        <f t="shared" si="1"/>
        <v>3.78</v>
      </c>
      <c r="M47" s="11">
        <f t="shared" si="2"/>
        <v>49.56</v>
      </c>
    </row>
    <row r="48" spans="1:13">
      <c r="A48" s="31"/>
      <c r="B48" s="11"/>
      <c r="C48" s="11"/>
      <c r="D48" s="11" t="s">
        <v>91</v>
      </c>
      <c r="E48" s="11">
        <v>7318</v>
      </c>
      <c r="F48" s="11" t="s">
        <v>25</v>
      </c>
      <c r="G48" s="11" t="s">
        <v>87</v>
      </c>
      <c r="H48" s="17">
        <v>44163</v>
      </c>
      <c r="I48" s="11">
        <v>144</v>
      </c>
      <c r="J48" s="11"/>
      <c r="K48" s="11">
        <f t="shared" si="0"/>
        <v>12.959999999999999</v>
      </c>
      <c r="L48" s="11">
        <f t="shared" si="1"/>
        <v>12.959999999999999</v>
      </c>
      <c r="M48" s="11">
        <f t="shared" si="2"/>
        <v>169.92000000000002</v>
      </c>
    </row>
    <row r="49" spans="1:13">
      <c r="A49" s="31">
        <v>17</v>
      </c>
      <c r="B49" s="11" t="s">
        <v>52</v>
      </c>
      <c r="C49" s="11" t="s">
        <v>53</v>
      </c>
      <c r="D49" s="11" t="s">
        <v>92</v>
      </c>
      <c r="E49" s="11">
        <v>28044090</v>
      </c>
      <c r="F49" s="11" t="s">
        <v>54</v>
      </c>
      <c r="G49" s="11">
        <v>146</v>
      </c>
      <c r="H49" s="17">
        <v>44165</v>
      </c>
      <c r="I49" s="11">
        <v>2280</v>
      </c>
      <c r="J49" s="11"/>
      <c r="K49" s="11">
        <f t="shared" si="0"/>
        <v>205.2</v>
      </c>
      <c r="L49" s="11">
        <f t="shared" si="1"/>
        <v>205.2</v>
      </c>
      <c r="M49" s="11">
        <f t="shared" si="2"/>
        <v>2690.3999999999996</v>
      </c>
    </row>
    <row r="50" spans="1:13">
      <c r="A50" s="31"/>
      <c r="B50" s="11"/>
      <c r="C50" s="11"/>
      <c r="D50" s="11" t="s">
        <v>93</v>
      </c>
      <c r="E50" s="11">
        <v>28112190</v>
      </c>
      <c r="F50" s="11" t="s">
        <v>54</v>
      </c>
      <c r="G50" s="11">
        <v>146</v>
      </c>
      <c r="H50" s="17">
        <v>44165</v>
      </c>
      <c r="I50" s="11">
        <v>4590</v>
      </c>
      <c r="J50" s="11"/>
      <c r="K50" s="11">
        <f t="shared" si="0"/>
        <v>413.09999999999997</v>
      </c>
      <c r="L50" s="11">
        <f t="shared" si="1"/>
        <v>413.09999999999997</v>
      </c>
      <c r="M50" s="11">
        <f t="shared" si="2"/>
        <v>5416.2000000000007</v>
      </c>
    </row>
    <row r="51" spans="1:13">
      <c r="A51" s="31">
        <v>18</v>
      </c>
      <c r="B51" s="35" t="s">
        <v>55</v>
      </c>
      <c r="C51" s="1" t="s">
        <v>56</v>
      </c>
      <c r="D51" s="1" t="s">
        <v>94</v>
      </c>
      <c r="E51" s="1">
        <v>7208</v>
      </c>
      <c r="F51" s="1" t="s">
        <v>21</v>
      </c>
      <c r="G51" s="1">
        <v>142</v>
      </c>
      <c r="H51" s="36">
        <v>44152</v>
      </c>
      <c r="I51" s="1">
        <v>494910</v>
      </c>
      <c r="J51" s="1"/>
      <c r="K51" s="1">
        <f t="shared" si="0"/>
        <v>44541.9</v>
      </c>
      <c r="L51" s="1">
        <f t="shared" si="1"/>
        <v>44541.9</v>
      </c>
      <c r="M51" s="1">
        <f t="shared" si="2"/>
        <v>583993.80000000005</v>
      </c>
    </row>
    <row r="52" spans="1:13">
      <c r="A52" s="31">
        <v>19</v>
      </c>
      <c r="B52" s="35" t="s">
        <v>55</v>
      </c>
      <c r="C52" s="1" t="s">
        <v>56</v>
      </c>
      <c r="D52" s="1" t="s">
        <v>94</v>
      </c>
      <c r="E52" s="1">
        <v>7208</v>
      </c>
      <c r="F52" s="1" t="s">
        <v>21</v>
      </c>
      <c r="G52" s="1">
        <v>144</v>
      </c>
      <c r="H52" s="36">
        <v>44153</v>
      </c>
      <c r="I52" s="1">
        <v>150165</v>
      </c>
      <c r="J52" s="1"/>
      <c r="K52" s="1">
        <f t="shared" si="0"/>
        <v>13514.85</v>
      </c>
      <c r="L52" s="1">
        <f t="shared" si="1"/>
        <v>13514.85</v>
      </c>
      <c r="M52" s="1">
        <f t="shared" si="2"/>
        <v>177194.7</v>
      </c>
    </row>
    <row r="53" spans="1:13">
      <c r="A53" s="31">
        <v>20</v>
      </c>
      <c r="B53" s="26" t="s">
        <v>57</v>
      </c>
      <c r="C53" s="11" t="s">
        <v>58</v>
      </c>
      <c r="D53" s="11" t="s">
        <v>95</v>
      </c>
      <c r="E53" s="11"/>
      <c r="F53" s="11" t="s">
        <v>96</v>
      </c>
      <c r="G53" s="11">
        <v>150</v>
      </c>
      <c r="H53" s="17">
        <v>44136</v>
      </c>
      <c r="I53" s="11">
        <v>14175</v>
      </c>
      <c r="J53" s="11"/>
      <c r="K53" s="11">
        <f t="shared" si="0"/>
        <v>1275.75</v>
      </c>
      <c r="L53" s="11">
        <f t="shared" si="1"/>
        <v>1275.75</v>
      </c>
      <c r="M53" s="11">
        <f t="shared" si="2"/>
        <v>16726.5</v>
      </c>
    </row>
    <row r="54" spans="1:13">
      <c r="A54" s="6"/>
      <c r="B54" s="6"/>
      <c r="C54" s="6"/>
      <c r="D54" s="6"/>
      <c r="E54" s="11"/>
      <c r="F54" s="11"/>
      <c r="G54" s="11"/>
      <c r="H54" s="17"/>
      <c r="I54" s="11"/>
      <c r="J54" s="11" t="s">
        <v>103</v>
      </c>
      <c r="K54" s="11">
        <f>SUM(K3:K53)</f>
        <v>120604.15979999999</v>
      </c>
      <c r="L54" s="11">
        <f>SUM(L3:L53)</f>
        <v>120604.15979999999</v>
      </c>
      <c r="M54" s="11">
        <f>SUM(K54:L54)</f>
        <v>241208.31959999999</v>
      </c>
    </row>
    <row r="55" spans="1:13">
      <c r="A55" s="6"/>
      <c r="B55" s="11"/>
      <c r="C55" s="11"/>
      <c r="D55" s="11"/>
      <c r="E55" s="11"/>
      <c r="F55" s="11"/>
      <c r="G55" s="11"/>
      <c r="H55" s="17"/>
      <c r="I55" s="11"/>
      <c r="J55" s="11"/>
      <c r="K55" s="11"/>
      <c r="L55" s="11"/>
      <c r="M55" s="11"/>
    </row>
    <row r="56" spans="1:13">
      <c r="A56" s="24"/>
      <c r="B56" s="26"/>
      <c r="C56" s="11"/>
      <c r="D56" s="11"/>
      <c r="E56" s="11"/>
      <c r="F56" s="11"/>
      <c r="G56" s="11"/>
      <c r="H56" s="12"/>
      <c r="I56" s="13"/>
      <c r="J56" s="11"/>
      <c r="K56" s="16"/>
      <c r="L56" s="29"/>
      <c r="M56" s="29"/>
    </row>
    <row r="57" spans="1:13">
      <c r="A57" s="24"/>
      <c r="B57" s="11"/>
      <c r="C57" s="11"/>
      <c r="D57" s="11"/>
      <c r="E57" s="11"/>
      <c r="F57" s="11"/>
      <c r="G57" s="11"/>
      <c r="H57" s="12"/>
      <c r="I57" s="13"/>
      <c r="J57" s="11"/>
      <c r="K57" s="16"/>
      <c r="L57" s="29"/>
      <c r="M57" s="29"/>
    </row>
    <row r="58" spans="1:13">
      <c r="A58" s="24"/>
      <c r="B58" s="11"/>
      <c r="C58" s="11"/>
      <c r="D58" s="11"/>
      <c r="E58" s="11"/>
      <c r="F58" s="11"/>
      <c r="G58" s="11"/>
      <c r="H58" s="12"/>
      <c r="I58" s="13"/>
      <c r="J58" s="11"/>
      <c r="K58" s="16"/>
      <c r="L58" s="29"/>
      <c r="M58" s="29"/>
    </row>
    <row r="59" spans="1:13">
      <c r="A59" s="24"/>
      <c r="B59" s="26"/>
      <c r="C59" s="11"/>
      <c r="D59" s="11"/>
      <c r="E59" s="11"/>
      <c r="F59" s="11"/>
      <c r="G59" s="11"/>
      <c r="H59" s="12"/>
      <c r="I59" s="13"/>
      <c r="J59" s="11"/>
      <c r="K59" s="16"/>
      <c r="L59" s="29"/>
      <c r="M59" s="29"/>
    </row>
    <row r="60" spans="1:13">
      <c r="A60" s="24"/>
      <c r="B60" s="11"/>
      <c r="C60" s="11"/>
      <c r="D60" s="11"/>
      <c r="E60" s="11"/>
      <c r="F60" s="11"/>
      <c r="G60" s="11"/>
      <c r="H60" s="12"/>
      <c r="I60" s="13"/>
      <c r="J60" s="11"/>
      <c r="K60" s="11"/>
      <c r="L60" s="29"/>
      <c r="M60" s="29"/>
    </row>
    <row r="61" spans="1:13">
      <c r="A61" s="24"/>
      <c r="B61" s="26"/>
      <c r="C61" s="11"/>
      <c r="D61" s="11"/>
      <c r="E61" s="11"/>
      <c r="F61" s="11"/>
      <c r="G61" s="11"/>
      <c r="H61" s="12"/>
      <c r="I61" s="16"/>
      <c r="J61" s="30"/>
      <c r="K61" s="11"/>
      <c r="L61" s="11"/>
      <c r="M61" s="29"/>
    </row>
    <row r="62" spans="1:13">
      <c r="A62" s="24"/>
      <c r="B62" s="11"/>
      <c r="C62" s="11"/>
      <c r="D62" s="11"/>
      <c r="E62" s="11"/>
      <c r="F62" s="11"/>
      <c r="G62" s="11"/>
      <c r="H62" s="12"/>
      <c r="I62" s="13"/>
      <c r="J62" s="11"/>
      <c r="K62" s="11"/>
      <c r="L62" s="29"/>
      <c r="M62" s="29"/>
    </row>
    <row r="63" spans="1:13">
      <c r="A63" s="24"/>
      <c r="B63" s="11"/>
      <c r="C63" s="11"/>
      <c r="D63" s="11"/>
      <c r="E63" s="11"/>
      <c r="F63" s="11"/>
      <c r="G63" s="11"/>
      <c r="H63" s="12"/>
      <c r="I63" s="13"/>
      <c r="J63" s="11"/>
      <c r="K63" s="11"/>
      <c r="L63" s="29"/>
      <c r="M63" s="29"/>
    </row>
    <row r="64" spans="1:13">
      <c r="A64" s="24"/>
      <c r="B64" s="26"/>
      <c r="C64" s="11"/>
      <c r="D64" s="11"/>
      <c r="E64" s="11"/>
      <c r="F64" s="11"/>
      <c r="G64" s="11"/>
      <c r="H64" s="12"/>
      <c r="I64" s="11"/>
      <c r="J64" s="11"/>
      <c r="K64" s="11"/>
      <c r="L64" s="11"/>
      <c r="M64" s="11"/>
    </row>
    <row r="65" spans="1:13">
      <c r="A65" s="24"/>
      <c r="B65" s="11"/>
      <c r="C65" s="11"/>
      <c r="D65" s="11"/>
      <c r="E65" s="11"/>
      <c r="F65" s="11"/>
      <c r="G65" s="11"/>
      <c r="H65" s="12"/>
      <c r="I65" s="11"/>
      <c r="J65" s="11"/>
      <c r="K65" s="11"/>
      <c r="L65" s="11"/>
      <c r="M65" s="11"/>
    </row>
    <row r="66" spans="1:13">
      <c r="A66" s="24"/>
      <c r="B66" s="11"/>
      <c r="C66" s="11"/>
      <c r="D66" s="11"/>
      <c r="E66" s="11"/>
      <c r="F66" s="11"/>
      <c r="G66" s="11"/>
      <c r="H66" s="12"/>
      <c r="I66" s="11"/>
      <c r="J66" s="11"/>
      <c r="K66" s="11"/>
      <c r="L66" s="11"/>
      <c r="M66" s="11"/>
    </row>
    <row r="67" spans="1:13">
      <c r="A67" s="24"/>
      <c r="B67" s="11"/>
      <c r="C67" s="11"/>
      <c r="D67" s="11"/>
      <c r="E67" s="11"/>
      <c r="F67" s="11"/>
      <c r="G67" s="11"/>
      <c r="H67" s="12"/>
      <c r="I67" s="11"/>
      <c r="J67" s="11"/>
      <c r="K67" s="11"/>
      <c r="L67" s="11"/>
      <c r="M67" s="11"/>
    </row>
    <row r="68" spans="1:13">
      <c r="A68" s="24"/>
      <c r="B68" s="26"/>
      <c r="C68" s="11"/>
      <c r="D68" s="11"/>
      <c r="E68" s="11"/>
      <c r="F68" s="11"/>
      <c r="G68" s="11"/>
      <c r="H68" s="12"/>
      <c r="I68" s="11"/>
      <c r="J68" s="11"/>
      <c r="K68" s="11"/>
      <c r="L68" s="11"/>
      <c r="M68" s="11"/>
    </row>
    <row r="69" spans="1:13">
      <c r="A69" s="2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>
      <c r="A70" s="2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>
      <c r="A71" s="24"/>
      <c r="B71" s="26"/>
      <c r="C71" s="11"/>
      <c r="D71" s="11"/>
      <c r="E71" s="11"/>
      <c r="F71" s="11"/>
      <c r="G71" s="11"/>
      <c r="H71" s="17"/>
      <c r="I71" s="11"/>
      <c r="J71" s="11"/>
      <c r="K71" s="11"/>
      <c r="L71" s="11"/>
      <c r="M71" s="11"/>
    </row>
    <row r="72" spans="1:13">
      <c r="A72" s="2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>
      <c r="A73" s="2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>
      <c r="A74" s="24"/>
      <c r="B74" s="26"/>
      <c r="C74" s="11"/>
      <c r="D74" s="11"/>
      <c r="E74" s="11"/>
      <c r="F74" s="11"/>
      <c r="G74" s="11"/>
      <c r="H74" s="17"/>
      <c r="I74" s="11"/>
      <c r="J74" s="11"/>
      <c r="K74" s="11"/>
      <c r="L74" s="11"/>
      <c r="M74" s="11"/>
    </row>
    <row r="75" spans="1:13">
      <c r="A75" s="24"/>
      <c r="B75" s="11"/>
      <c r="C75" s="11"/>
      <c r="D75" s="11"/>
      <c r="E75" s="11"/>
      <c r="F75" s="11"/>
      <c r="G75" s="11"/>
      <c r="H75" s="17"/>
      <c r="I75" s="11"/>
      <c r="J75" s="11"/>
      <c r="K75" s="11"/>
      <c r="L75" s="11"/>
      <c r="M75" s="11"/>
    </row>
    <row r="76" spans="1:13">
      <c r="A76" s="2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>
      <c r="A77" s="2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>
      <c r="A78" s="24"/>
      <c r="B78" s="26"/>
      <c r="C78" s="11"/>
      <c r="D78" s="11"/>
      <c r="E78" s="11"/>
      <c r="F78" s="11"/>
      <c r="G78" s="11"/>
      <c r="H78" s="17"/>
      <c r="I78" s="11"/>
      <c r="J78" s="11"/>
      <c r="K78" s="11"/>
      <c r="L78" s="11"/>
      <c r="M78" s="11"/>
    </row>
    <row r="79" spans="1:13">
      <c r="A79" s="24"/>
      <c r="B79" s="26"/>
      <c r="C79" s="11"/>
      <c r="D79" s="11"/>
      <c r="E79" s="11"/>
      <c r="F79" s="11"/>
      <c r="G79" s="11"/>
      <c r="H79" s="17"/>
      <c r="I79" s="11"/>
      <c r="J79" s="11"/>
      <c r="K79" s="11"/>
      <c r="L79" s="11"/>
      <c r="M79" s="11"/>
    </row>
    <row r="80" spans="1:13">
      <c r="A80" s="24"/>
      <c r="B80" s="26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</sheetData>
  <mergeCells count="2">
    <mergeCell ref="B1:C1"/>
    <mergeCell ref="J2:L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Nov-20</vt:lpstr>
      <vt:lpstr>Purchase Nov-20 final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2020-10-18T07:51:43Z</dcterms:created>
  <dcterms:modified xsi:type="dcterms:W3CDTF">2021-01-25T08:15:05Z</dcterms:modified>
</cp:coreProperties>
</file>